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24" tabRatio="744" firstSheet="54" activeTab="54"/>
  </bookViews>
  <sheets>
    <sheet name="Sheet1" sheetId="1" state="hidden" r:id="rId1"/>
    <sheet name="简表8.11" sheetId="3" state="hidden" r:id="rId2"/>
    <sheet name="底库（8..15评审）未删除" sheetId="2" state="hidden" r:id="rId3"/>
    <sheet name="乡村振兴局和农业农村局评审 (8.15)" sheetId="4" state="hidden" r:id="rId4"/>
    <sheet name="乡村振兴局和农业农村局评审 (8.16) " sheetId="5" state="hidden" r:id="rId5"/>
    <sheet name="乡村振兴局和农业农村局评审 (8.16) 最新" sheetId="6" state="hidden" r:id="rId6"/>
    <sheet name="乡村振兴局和农业农村局评审 (8.16) 最新 (2)" sheetId="7" state="hidden" r:id="rId7"/>
    <sheet name="乡村振兴局和农业农村局评审 (8.18) " sheetId="8" state="hidden" r:id="rId8"/>
    <sheet name="乡村振兴局和农业农村局评审 (8.19)  " sheetId="9" state="hidden" r:id="rId9"/>
    <sheet name="乡村振兴局和农业农村局评审 (8.21)  " sheetId="10" state="hidden" r:id="rId10"/>
    <sheet name="集中评审意见(9.19)  " sheetId="11" state="hidden" r:id="rId11"/>
    <sheet name="评审后完善 (9.19)  " sheetId="13" state="hidden" r:id="rId12"/>
    <sheet name="储备库（2023.9.20）有受益户监测户" sheetId="12" state="hidden" r:id="rId13"/>
    <sheet name="储备库（2023.9.20）" sheetId="18" state="hidden" r:id="rId14"/>
    <sheet name="储备库分类统计表（2023.9.20）" sheetId="14" state="hidden" r:id="rId15"/>
    <sheet name="计划库（2023.9.20）" sheetId="19" state="hidden" r:id="rId16"/>
    <sheet name="计划库分类统计表（2023.9.20）" sheetId="20" state="hidden" r:id="rId17"/>
    <sheet name="执行库（2023.9.20）" sheetId="21" state="hidden" r:id="rId18"/>
    <sheet name="储备库州级反馈完善（2023.11.1）" sheetId="30" state="hidden" r:id="rId19"/>
    <sheet name="储备库分类统计表（2023.11.17）  " sheetId="42" state="hidden" r:id="rId20"/>
    <sheet name="储备库分类统计表（2023.11.1） " sheetId="32" state="hidden" r:id="rId21"/>
    <sheet name="储备库各行业部门审查意见反馈完善（2023.11.7） " sheetId="38" state="hidden" r:id="rId22"/>
    <sheet name="执行库州级反馈完善（2023.11.1） " sheetId="35" state="hidden" r:id="rId23"/>
    <sheet name="计划库州级反馈完善（2023.11.1）" sheetId="33" state="hidden" r:id="rId24"/>
    <sheet name="计划库分类统计表（2023.11.1）" sheetId="34" state="hidden" r:id="rId25"/>
    <sheet name="执行库分类统计表（2023.11.1）" sheetId="36" state="hidden" r:id="rId26"/>
    <sheet name="储备库各行业部门审查意见反馈完善（2023.11.14）" sheetId="39" state="hidden" r:id="rId27"/>
    <sheet name="储备库（2023.12.12）" sheetId="41" state="hidden" r:id="rId28"/>
    <sheet name="储备库（2023.12.25）上会" sheetId="45" state="hidden" r:id="rId29"/>
    <sheet name="储备库（2024.2.4）上会 " sheetId="52" state="hidden" r:id="rId30"/>
    <sheet name="储备库（2023.12.25） (2)" sheetId="51" state="hidden" r:id="rId31"/>
    <sheet name="储备库（2024.2.4）" sheetId="53" state="hidden" r:id="rId32"/>
    <sheet name="储备库调整（2024.4.26） " sheetId="60" state="hidden" r:id="rId33"/>
    <sheet name="储备库调整（2024.6.20） " sheetId="66" state="hidden" r:id="rId34"/>
    <sheet name="储备库调整（2024.9.20）  " sheetId="73" state="hidden" r:id="rId35"/>
    <sheet name="储备库调整（2024.9.20）   (2)" sheetId="78" state="hidden" r:id="rId36"/>
    <sheet name="储备库分类统计表（2023.12.25） " sheetId="46" state="hidden" r:id="rId37"/>
    <sheet name="储备库分类统计表（2022.4） " sheetId="54" state="hidden" r:id="rId38"/>
    <sheet name="储备库调整分类统计表（2024.4.26)" sheetId="61" state="hidden" r:id="rId39"/>
    <sheet name="储备库调整分类统计表（2024.6.20)" sheetId="67" state="hidden" r:id="rId40"/>
    <sheet name="储备库调整分类统计表（2024.9.20)" sheetId="74" state="hidden" r:id="rId41"/>
    <sheet name="计划库调整（2024.4.26）  " sheetId="62" state="hidden" r:id="rId42"/>
    <sheet name="计划库调整（2024.6.20）   " sheetId="68" state="hidden" r:id="rId43"/>
    <sheet name="计划库调整（2024.9.20）  " sheetId="75" state="hidden" r:id="rId44"/>
    <sheet name="计划库（2023.12.25） " sheetId="47" state="hidden" r:id="rId45"/>
    <sheet name="计划库（2024.2.4）" sheetId="55" state="hidden" r:id="rId46"/>
    <sheet name="计划库分类统计表（2023.12.25） " sheetId="48" state="hidden" r:id="rId47"/>
    <sheet name="计划库调整分类统计表（2024.4.26) " sheetId="63" state="hidden" r:id="rId48"/>
    <sheet name="计划库调整分类统计表（2024.6.20)" sheetId="69" state="hidden" r:id="rId49"/>
    <sheet name="计划库调整分类统计表（2024.9.20)" sheetId="76" state="hidden" r:id="rId50"/>
    <sheet name="计划库分类统计表（2024.2.4)" sheetId="56" state="hidden" r:id="rId51"/>
    <sheet name="执行库（2023.12.25） " sheetId="49" state="hidden" r:id="rId52"/>
    <sheet name="执行库调整（2024.4.26）  " sheetId="64" state="hidden" r:id="rId53"/>
    <sheet name="执行库调整（2024.6.20)" sheetId="70" state="hidden" r:id="rId54"/>
    <sheet name="执行库调整（2024.9.20)" sheetId="72" r:id="rId55"/>
    <sheet name="执行库（2024.2.4)" sheetId="57" state="hidden" r:id="rId56"/>
    <sheet name="执行库分类统计表（2023.12.25）" sheetId="50" state="hidden" r:id="rId57"/>
    <sheet name="执行库分类统计表（2024.2.4)" sheetId="58" state="hidden" r:id="rId58"/>
    <sheet name="执行库调整分类统计表（2024.4.26 " sheetId="65" state="hidden" r:id="rId59"/>
    <sheet name="执行库调整分类统计表（2024.6.20)" sheetId="71" state="hidden" r:id="rId60"/>
    <sheet name="执行库调整分类统计表（2024.9.20)" sheetId="77" state="hidden" r:id="rId61"/>
    <sheet name="储备库（2023.12.12）简表" sheetId="43" state="hidden" r:id="rId62"/>
    <sheet name="储备库（2023.12.12）简表 (2)" sheetId="44" state="hidden" r:id="rId63"/>
    <sheet name="Sheet3" sheetId="40" state="hidden" r:id="rId64"/>
    <sheet name="Sheet2" sheetId="28" state="hidden" r:id="rId65"/>
  </sheets>
  <definedNames>
    <definedName name="_xlnm._FilterDatabase" localSheetId="0" hidden="1">Sheet1!$5:$130</definedName>
    <definedName name="_xlnm._FilterDatabase" localSheetId="1" hidden="1">简表8.11!$3:$179</definedName>
    <definedName name="_xlnm._FilterDatabase" localSheetId="2" hidden="1">'底库（8..15评审）未删除'!$6:$177</definedName>
    <definedName name="_xlnm._FilterDatabase" localSheetId="3" hidden="1">'乡村振兴局和农业农村局评审 (8.15)'!$5:$50</definedName>
    <definedName name="_xlnm._FilterDatabase" localSheetId="4" hidden="1">'乡村振兴局和农业农村局评审 (8.16) '!$6:$44</definedName>
    <definedName name="_xlnm._FilterDatabase" localSheetId="5" hidden="1">'乡村振兴局和农业农村局评审 (8.16) 最新'!$6:$45</definedName>
    <definedName name="_xlnm._FilterDatabase" localSheetId="6" hidden="1">'乡村振兴局和农业农村局评审 (8.16) 最新 (2)'!$6:$45</definedName>
    <definedName name="_xlnm._FilterDatabase" localSheetId="7" hidden="1">'乡村振兴局和农业农村局评审 (8.18) '!$6:$44</definedName>
    <definedName name="_xlnm._FilterDatabase" localSheetId="8" hidden="1">'乡村振兴局和农业农村局评审 (8.19)  '!$6:$46</definedName>
    <definedName name="_xlnm._FilterDatabase" localSheetId="9" hidden="1">'乡村振兴局和农业农村局评审 (8.21)  '!$6:$42</definedName>
    <definedName name="_xlnm._FilterDatabase" localSheetId="10" hidden="1">'集中评审意见(9.19)  '!$6:$42</definedName>
    <definedName name="_xlnm._FilterDatabase" localSheetId="12" hidden="1">'储备库（2023.9.20）有受益户监测户'!$5:$157</definedName>
    <definedName name="_xlnm._FilterDatabase" localSheetId="13" hidden="1">'储备库（2023.9.20）'!$5:$157</definedName>
    <definedName name="_xlnm._FilterDatabase" localSheetId="15" hidden="1">'计划库（2023.9.20）'!$5:$155</definedName>
    <definedName name="_xlnm._FilterDatabase" localSheetId="17" hidden="1">'执行库（2023.9.20）'!$5:$144</definedName>
    <definedName name="_xlnm._FilterDatabase" localSheetId="18" hidden="1">'储备库州级反馈完善（2023.11.1）'!$A$5:$XEW$165</definedName>
    <definedName name="_xlnm._FilterDatabase" localSheetId="19" hidden="1">'储备库分类统计表（2023.11.17）  '!$A$4:$J$129</definedName>
    <definedName name="_xlnm._FilterDatabase" localSheetId="21" hidden="1">'储备库各行业部门审查意见反馈完善（2023.11.7） '!$A$5:$XEW$165</definedName>
    <definedName name="_xlnm._FilterDatabase" localSheetId="22" hidden="1">'执行库州级反馈完善（2023.11.1） '!$5:$147</definedName>
    <definedName name="_xlnm._FilterDatabase" localSheetId="23" hidden="1">'计划库州级反馈完善（2023.11.1）'!$5:$156</definedName>
    <definedName name="_xlnm._FilterDatabase" localSheetId="26" hidden="1">'储备库各行业部门审查意见反馈完善（2023.11.14）'!$A$5:$XEX$165</definedName>
    <definedName name="_xlnm._FilterDatabase" localSheetId="27" hidden="1">'储备库（2023.12.12）'!$5:$157</definedName>
    <definedName name="_xlnm._FilterDatabase" localSheetId="28" hidden="1">'储备库（2023.12.25）上会'!$4:$165</definedName>
    <definedName name="_xlnm._FilterDatabase" localSheetId="29" hidden="1">'储备库（2024.2.4）上会 '!$4:$165</definedName>
    <definedName name="_xlnm._FilterDatabase" localSheetId="30" hidden="1">'储备库（2023.12.25） (2)'!$4:$160</definedName>
    <definedName name="_xlnm._FilterDatabase" localSheetId="31" hidden="1">'储备库（2024.2.4）'!$4:$160</definedName>
    <definedName name="_xlnm._FilterDatabase" localSheetId="32" hidden="1">'储备库调整（2024.4.26） '!$5:$164</definedName>
    <definedName name="_xlnm._FilterDatabase" localSheetId="33" hidden="1">'储备库调整（2024.6.20） '!$5:$164</definedName>
    <definedName name="_xlnm._FilterDatabase" localSheetId="34" hidden="1">'储备库调整（2024.9.20）  '!$5:$168</definedName>
    <definedName name="_xlnm._FilterDatabase" localSheetId="35" hidden="1">'储备库调整（2024.9.20）   (2)'!$5:$168</definedName>
    <definedName name="_xlnm._FilterDatabase" localSheetId="36" hidden="1">'储备库分类统计表（2023.12.25） '!$A$4:$J$129</definedName>
    <definedName name="_xlnm._FilterDatabase" localSheetId="37" hidden="1">'储备库分类统计表（2022.4） '!$A$4:$J$129</definedName>
    <definedName name="_xlnm._FilterDatabase" localSheetId="38" hidden="1">'储备库调整分类统计表（2024.4.26)'!$A$4:$J$129</definedName>
    <definedName name="_xlnm._FilterDatabase" localSheetId="39" hidden="1">'储备库调整分类统计表（2024.6.20)'!$A$4:$J$129</definedName>
    <definedName name="_xlnm._FilterDatabase" localSheetId="40" hidden="1">'储备库调整分类统计表（2024.9.20)'!$A$4:$J$129</definedName>
    <definedName name="_xlnm._FilterDatabase" localSheetId="41" hidden="1">'计划库调整（2024.4.26）  '!$5:$161</definedName>
    <definedName name="_xlnm._FilterDatabase" localSheetId="42" hidden="1">'计划库调整（2024.6.20）   '!$5:$161</definedName>
    <definedName name="_xlnm._FilterDatabase" localSheetId="43" hidden="1">'计划库调整（2024.9.20）  '!$5:$165</definedName>
    <definedName name="_xlnm._FilterDatabase" localSheetId="44" hidden="1">'计划库（2023.12.25） '!$5:$155</definedName>
    <definedName name="_xlnm._FilterDatabase" localSheetId="45" hidden="1">'计划库（2024.2.4）'!$5:$155</definedName>
    <definedName name="_xlnm._FilterDatabase" localSheetId="46" hidden="1">'计划库分类统计表（2023.12.25） '!$A$4:$J$129</definedName>
    <definedName name="_xlnm._FilterDatabase" localSheetId="47" hidden="1">'计划库调整分类统计表（2024.4.26) '!$A$4:$J$129</definedName>
    <definedName name="_xlnm._FilterDatabase" localSheetId="48" hidden="1">'计划库调整分类统计表（2024.6.20)'!$A$4:$J$129</definedName>
    <definedName name="_xlnm._FilterDatabase" localSheetId="49" hidden="1">'计划库调整分类统计表（2024.9.20)'!$A$4:$J$129</definedName>
    <definedName name="_xlnm._FilterDatabase" localSheetId="50" hidden="1">'计划库分类统计表（2024.2.4)'!$A$4:$J$129</definedName>
    <definedName name="_xlnm._FilterDatabase" localSheetId="52" hidden="1">'执行库调整（2024.4.26）  '!$5:$151</definedName>
    <definedName name="_xlnm._FilterDatabase" localSheetId="53" hidden="1">'执行库调整（2024.6.20)'!$5:$151</definedName>
    <definedName name="_xlnm._FilterDatabase" localSheetId="54" hidden="1">'执行库调整（2024.9.20)'!$5:$20</definedName>
    <definedName name="_xlnm._FilterDatabase" localSheetId="55" hidden="1">'执行库（2024.2.4)'!$3:$146</definedName>
    <definedName name="_xlnm._FilterDatabase" localSheetId="56" hidden="1">'执行库分类统计表（2023.12.25）'!$A$4:$J$129</definedName>
    <definedName name="_xlnm._FilterDatabase" localSheetId="57" hidden="1">'执行库分类统计表（2024.2.4)'!$A$4:$J$129</definedName>
    <definedName name="_xlnm._FilterDatabase" localSheetId="58" hidden="1">'执行库调整分类统计表（2024.4.26 '!$A$4:$J$129</definedName>
    <definedName name="_xlnm._FilterDatabase" localSheetId="59" hidden="1">'执行库调整分类统计表（2024.6.20)'!$A$4:$J$129</definedName>
    <definedName name="_xlnm._FilterDatabase" localSheetId="60" hidden="1">'执行库调整分类统计表（2024.9.20)'!$A$4:$J$129</definedName>
    <definedName name="_xlnm._FilterDatabase" localSheetId="61" hidden="1">'储备库（2023.12.12）简表'!$5:$33</definedName>
    <definedName name="_xlnm._FilterDatabase" localSheetId="62" hidden="1">'储备库（2023.12.12）简表 (2)'!$5:$35</definedName>
    <definedName name="_xlnm._FilterDatabase" localSheetId="63" hidden="1">Sheet3!$A$1:$C$47</definedName>
    <definedName name="_xlnm._FilterDatabase" localSheetId="51" hidden="1">'执行库（2023.12.25） '!$5:$146</definedName>
    <definedName name="_xlnm._FilterDatabase" localSheetId="11" hidden="1">'评审后完善 (9.19)  '!$6:$36</definedName>
    <definedName name="_xlnm.Print_Titles" localSheetId="4">'乡村振兴局和农业农村局评审 (8.16) '!$3:$5</definedName>
    <definedName name="_xlnm.Print_Area" localSheetId="4">'乡村振兴局和农业农村局评审 (8.16) '!$A$1:$AU$44</definedName>
    <definedName name="_xlnm.Print_Titles" localSheetId="5">'乡村振兴局和农业农村局评审 (8.16) 最新'!$4:$6</definedName>
    <definedName name="_xlnm.Print_Area" localSheetId="5">'乡村振兴局和农业农村局评审 (8.16) 最新'!$A$1:$AU$45</definedName>
    <definedName name="_xlnm.Print_Titles" localSheetId="6">'乡村振兴局和农业农村局评审 (8.16) 最新 (2)'!$4:$6</definedName>
    <definedName name="_xlnm.Print_Area" localSheetId="6">'乡村振兴局和农业农村局评审 (8.16) 最新 (2)'!$A$1:$AU$45</definedName>
    <definedName name="_xlnm.Print_Titles" localSheetId="7">'乡村振兴局和农业农村局评审 (8.18) '!$4:$6</definedName>
    <definedName name="_xlnm.Print_Area" localSheetId="7">'乡村振兴局和农业农村局评审 (8.18) '!$A$1:$AU$44</definedName>
    <definedName name="_xlnm.Print_Titles" localSheetId="8">'乡村振兴局和农业农村局评审 (8.19)  '!$4:$6</definedName>
    <definedName name="_xlnm.Print_Area" localSheetId="8">'乡村振兴局和农业农村局评审 (8.19)  '!$A$1:$AU$46</definedName>
    <definedName name="_xlnm.Print_Titles" localSheetId="9">'乡村振兴局和农业农村局评审 (8.21)  '!$4:$6</definedName>
    <definedName name="_xlnm.Print_Area" localSheetId="9">'乡村振兴局和农业农村局评审 (8.21)  '!$A$1:$AU$42</definedName>
    <definedName name="_xlnm.Print_Titles" localSheetId="10">'集中评审意见(9.19)  '!$4:$6</definedName>
    <definedName name="_xlnm.Print_Area" localSheetId="10">'集中评审意见(9.19)  '!$A$1:$AV$42</definedName>
    <definedName name="_xlnm.Print_Titles" localSheetId="11">'评审后完善 (9.19)  '!$4:$6</definedName>
    <definedName name="_xlnm.Print_Area" localSheetId="11">'评审后完善 (9.19)  '!$A$3:$AV$36</definedName>
    <definedName name="_xlnm.Print_Titles" localSheetId="13">'储备库（2023.9.20）'!$3:$5</definedName>
    <definedName name="_xlnm.Print_Titles" localSheetId="18">'储备库州级反馈完善（2023.11.1）'!$3:$5</definedName>
    <definedName name="_xlnm.Print_Titles" localSheetId="23">'计划库州级反馈完善（2023.11.1）'!$3:$5</definedName>
    <definedName name="_xlnm.Print_Titles" localSheetId="22">'执行库州级反馈完善（2023.11.1） '!$3:$5</definedName>
    <definedName name="_xlnm.Print_Titles" localSheetId="21">'储备库各行业部门审查意见反馈完善（2023.11.7） '!$3:$5</definedName>
    <definedName name="_xlnm.Print_Titles" localSheetId="26">'储备库各行业部门审查意见反馈完善（2023.11.14）'!$3:$5</definedName>
    <definedName name="_xlnm.Print_Titles" localSheetId="27">'储备库（2023.12.12）'!$3:$5</definedName>
    <definedName name="_xlnm.Print_Area" localSheetId="27">'储备库（2023.12.12）'!$A$1:$AP$157</definedName>
    <definedName name="_xlnm.Print_Titles" localSheetId="61">'储备库（2023.12.12）简表'!$3:$5</definedName>
    <definedName name="_xlnm.Print_Area" localSheetId="61">'储备库（2023.12.12）简表'!$A$1:$AO$33</definedName>
    <definedName name="_xlnm.Print_Titles" localSheetId="62">'储备库（2023.12.12）简表 (2)'!$3:$5</definedName>
    <definedName name="_xlnm.Print_Area" localSheetId="62">'储备库（2023.12.12）简表 (2)'!$A$2:$AG$35</definedName>
    <definedName name="_xlnm.Print_Titles" localSheetId="28">'储备库（2023.12.25）上会'!$3:$5</definedName>
    <definedName name="_xlnm.Print_Area" localSheetId="28">'储备库（2023.12.25）上会'!$A$1:$AP$167</definedName>
    <definedName name="_xlnm.Print_Titles" localSheetId="44">'计划库（2023.12.25） '!$3:$5</definedName>
    <definedName name="_xlnm.Print_Area" localSheetId="44">'计划库（2023.12.25） '!$A$1:$AP$158</definedName>
    <definedName name="_xlnm.Print_Titles" localSheetId="51">'执行库（2023.12.25） '!$3:$5</definedName>
    <definedName name="_xlnm.Print_Area" localSheetId="51">'执行库（2023.12.25） '!$A$1:$AP$146</definedName>
    <definedName name="_xlnm.Print_Titles" localSheetId="30">'储备库（2023.12.25） (2)'!$3:$5</definedName>
    <definedName name="_xlnm.Print_Area" localSheetId="30">'储备库（2023.12.25） (2)'!$A$1:$AP$162</definedName>
    <definedName name="_xlnm.Print_Titles" localSheetId="29">'储备库（2024.2.4）上会 '!$3:$5</definedName>
    <definedName name="_xlnm.Print_Area" localSheetId="29">'储备库（2024.2.4）上会 '!$A$1:$AP$167</definedName>
    <definedName name="_xlnm.Print_Titles" localSheetId="31">'储备库（2024.2.4）'!$3:$5</definedName>
    <definedName name="_xlnm.Print_Area" localSheetId="31">'储备库（2024.2.4）'!$A$1:$AP$162</definedName>
    <definedName name="_xlnm.Print_Titles" localSheetId="45">'计划库（2024.2.4）'!$3:$5</definedName>
    <definedName name="_xlnm.Print_Area" localSheetId="45">'计划库（2024.2.4）'!$A$1:$AP$158</definedName>
    <definedName name="_xlnm.Print_Titles" localSheetId="55">'执行库（2024.2.4)'!$3:$5</definedName>
    <definedName name="_xlnm.Print_Area" localSheetId="55">'执行库（2024.2.4)'!$A$1:$AP$146</definedName>
    <definedName name="_xlnm.Print_Titles" localSheetId="32">'储备库调整（2024.4.26） '!$3:$5</definedName>
    <definedName name="_xlnm.Print_Area" localSheetId="32">'储备库调整（2024.4.26） '!$A$1:$AP$166</definedName>
    <definedName name="_xlnm.Print_Titles" localSheetId="41">'计划库调整（2024.4.26）  '!$3:$5</definedName>
    <definedName name="_xlnm.Print_Area" localSheetId="41">'计划库调整（2024.4.26）  '!$A$1:$AP$161</definedName>
    <definedName name="_xlnm.Print_Titles" localSheetId="52">'执行库调整（2024.4.26）  '!$3:$5</definedName>
    <definedName name="_xlnm.Print_Area" localSheetId="52">'执行库调整（2024.4.26）  '!$A$1:$AP$151</definedName>
    <definedName name="_xlnm.Print_Titles" localSheetId="33">'储备库调整（2024.6.20） '!$3:$5</definedName>
    <definedName name="_xlnm.Print_Area" localSheetId="33">'储备库调整（2024.6.20） '!$A$1:$AP$166</definedName>
    <definedName name="_xlnm.Print_Titles" localSheetId="42">'计划库调整（2024.6.20）   '!$3:$5</definedName>
    <definedName name="_xlnm.Print_Area" localSheetId="42">'计划库调整（2024.6.20）   '!$A$1:$AP$161</definedName>
    <definedName name="_xlnm.Print_Titles" localSheetId="53">'执行库调整（2024.6.20)'!$3:$5</definedName>
    <definedName name="_xlnm.Print_Area" localSheetId="53">'执行库调整（2024.6.20)'!$A$1:$AP$151</definedName>
    <definedName name="_xlnm.Print_Titles" localSheetId="54">'执行库调整（2024.9.20)'!$3:$5</definedName>
    <definedName name="_xlnm.Print_Area" localSheetId="54">'执行库调整（2024.9.20)'!$A$1:$AP$20</definedName>
    <definedName name="_xlnm.Print_Titles" localSheetId="34">'储备库调整（2024.9.20）  '!$3:$5</definedName>
    <definedName name="_xlnm.Print_Area" localSheetId="34">'储备库调整（2024.9.20）  '!$A$1:$AP$170</definedName>
    <definedName name="_xlnm.Print_Titles" localSheetId="43">'计划库调整（2024.9.20）  '!$3:$5</definedName>
    <definedName name="_xlnm.Print_Area" localSheetId="43">'计划库调整（2024.9.20）  '!$A$1:$AP$165</definedName>
    <definedName name="_xlnm.Print_Titles" localSheetId="35">'储备库调整（2024.9.20）   (2)'!$3:$5</definedName>
    <definedName name="_xlnm.Print_Area" localSheetId="35">'储备库调整（2024.9.20）   (2)'!$A$1:$AP$170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<sst xmlns="http://schemas.openxmlformats.org/spreadsheetml/2006/main" count="31908" uniqueCount="1515">
  <si>
    <t>附件2：</t>
  </si>
  <si>
    <t>克州阿合奇县2024年巩固拓展脱贫攻坚成果和乡村振兴项目库（标准格式）</t>
  </si>
  <si>
    <t>序号</t>
  </si>
  <si>
    <t>项目库编号(A)</t>
  </si>
  <si>
    <t>年度 (B)</t>
  </si>
  <si>
    <t>项目名称(C)</t>
  </si>
  <si>
    <t>建设性质（新建、续建、改扩建）     (D)</t>
  </si>
  <si>
    <t>建设起至期限(E)</t>
  </si>
  <si>
    <t>建设地点(F)</t>
  </si>
  <si>
    <t>建设任务 (G)</t>
  </si>
  <si>
    <t>项目个数</t>
  </si>
  <si>
    <t>规模(H)</t>
  </si>
  <si>
    <t>项目类别(R)</t>
  </si>
  <si>
    <t>收益情况（J）</t>
  </si>
  <si>
    <t>责任部门及责任人（K）</t>
  </si>
  <si>
    <t>资金规模（万元）(L)</t>
  </si>
  <si>
    <t>简要绩效目标(M)</t>
  </si>
  <si>
    <t>简要利益机制(N)</t>
  </si>
  <si>
    <r>
      <rPr>
        <b/>
        <sz val="20"/>
        <rFont val="宋体"/>
        <charset val="134"/>
      </rPr>
      <t>产业发展(R</t>
    </r>
    <r>
      <rPr>
        <b/>
        <vertAlign val="subscript"/>
        <sz val="20"/>
        <rFont val="宋体"/>
        <charset val="134"/>
      </rPr>
      <t>1</t>
    </r>
    <r>
      <rPr>
        <b/>
        <sz val="20"/>
        <rFont val="宋体"/>
        <charset val="134"/>
      </rPr>
      <t>)</t>
    </r>
  </si>
  <si>
    <r>
      <rPr>
        <b/>
        <sz val="20"/>
        <rFont val="宋体"/>
        <charset val="134"/>
      </rPr>
      <t>就业项目(R</t>
    </r>
    <r>
      <rPr>
        <b/>
        <vertAlign val="subscript"/>
        <sz val="20"/>
        <rFont val="宋体"/>
        <charset val="134"/>
      </rPr>
      <t>2</t>
    </r>
    <r>
      <rPr>
        <b/>
        <sz val="20"/>
        <rFont val="宋体"/>
        <charset val="134"/>
      </rPr>
      <t>)</t>
    </r>
  </si>
  <si>
    <r>
      <rPr>
        <b/>
        <sz val="20"/>
        <rFont val="宋体"/>
        <charset val="134"/>
      </rPr>
      <t>乡村建设行动(R</t>
    </r>
    <r>
      <rPr>
        <b/>
        <vertAlign val="subscript"/>
        <sz val="20"/>
        <rFont val="宋体"/>
        <charset val="134"/>
      </rPr>
      <t>3</t>
    </r>
    <r>
      <rPr>
        <b/>
        <sz val="20"/>
        <rFont val="宋体"/>
        <charset val="134"/>
      </rPr>
      <t>)</t>
    </r>
  </si>
  <si>
    <r>
      <rPr>
        <b/>
        <sz val="20"/>
        <rFont val="宋体"/>
        <charset val="134"/>
      </rPr>
      <t>易地搬迁后扶(R</t>
    </r>
    <r>
      <rPr>
        <b/>
        <vertAlign val="subscript"/>
        <sz val="20"/>
        <rFont val="宋体"/>
        <charset val="134"/>
      </rPr>
      <t>4</t>
    </r>
    <r>
      <rPr>
        <b/>
        <sz val="20"/>
        <rFont val="宋体"/>
        <charset val="134"/>
      </rPr>
      <t>)</t>
    </r>
  </si>
  <si>
    <r>
      <rPr>
        <b/>
        <sz val="20"/>
        <rFont val="宋体"/>
        <charset val="134"/>
      </rPr>
      <t>巩固三保障成果(R</t>
    </r>
    <r>
      <rPr>
        <b/>
        <vertAlign val="subscript"/>
        <sz val="20"/>
        <rFont val="宋体"/>
        <charset val="134"/>
      </rPr>
      <t>5</t>
    </r>
    <r>
      <rPr>
        <b/>
        <sz val="20"/>
        <rFont val="宋体"/>
        <charset val="134"/>
      </rPr>
      <t>)</t>
    </r>
  </si>
  <si>
    <r>
      <rPr>
        <b/>
        <sz val="20"/>
        <rFont val="宋体"/>
        <charset val="134"/>
      </rPr>
      <t>乡村治理和精神文明建设(R</t>
    </r>
    <r>
      <rPr>
        <b/>
        <vertAlign val="subscript"/>
        <sz val="20"/>
        <rFont val="宋体"/>
        <charset val="134"/>
      </rPr>
      <t>6</t>
    </r>
    <r>
      <rPr>
        <b/>
        <sz val="20"/>
        <rFont val="宋体"/>
        <charset val="134"/>
      </rPr>
      <t>)</t>
    </r>
  </si>
  <si>
    <r>
      <rPr>
        <b/>
        <sz val="20"/>
        <rFont val="宋体"/>
        <charset val="134"/>
      </rPr>
      <t>项目管理费(R</t>
    </r>
    <r>
      <rPr>
        <vertAlign val="subscript"/>
        <sz val="20"/>
        <rFont val="宋体"/>
        <charset val="134"/>
      </rPr>
      <t>7</t>
    </r>
    <r>
      <rPr>
        <b/>
        <sz val="20"/>
        <rFont val="宋体"/>
        <charset val="134"/>
      </rPr>
      <t>)</t>
    </r>
  </si>
  <si>
    <r>
      <rPr>
        <b/>
        <sz val="20"/>
        <rFont val="宋体"/>
        <charset val="134"/>
      </rPr>
      <t>其他(R</t>
    </r>
    <r>
      <rPr>
        <b/>
        <vertAlign val="subscript"/>
        <sz val="20"/>
        <rFont val="宋体"/>
        <charset val="134"/>
      </rPr>
      <t>9</t>
    </r>
    <r>
      <rPr>
        <b/>
        <sz val="20"/>
        <rFont val="宋体"/>
        <charset val="134"/>
      </rPr>
      <t>)</t>
    </r>
  </si>
  <si>
    <r>
      <rPr>
        <b/>
        <sz val="20"/>
        <rFont val="宋体"/>
        <charset val="134"/>
      </rPr>
      <t>总户数户（J</t>
    </r>
    <r>
      <rPr>
        <b/>
        <vertAlign val="subscript"/>
        <sz val="20"/>
        <rFont val="宋体"/>
        <charset val="134"/>
      </rPr>
      <t>1</t>
    </r>
    <r>
      <rPr>
        <b/>
        <sz val="20"/>
        <rFont val="宋体"/>
        <charset val="134"/>
      </rPr>
      <t>)</t>
    </r>
  </si>
  <si>
    <r>
      <rPr>
        <b/>
        <sz val="20"/>
        <rFont val="宋体"/>
        <charset val="134"/>
      </rPr>
      <t>总人数人（J</t>
    </r>
    <r>
      <rPr>
        <b/>
        <vertAlign val="subscript"/>
        <sz val="20"/>
        <rFont val="宋体"/>
        <charset val="134"/>
      </rPr>
      <t>2</t>
    </r>
    <r>
      <rPr>
        <b/>
        <sz val="20"/>
        <rFont val="宋体"/>
        <charset val="134"/>
      </rPr>
      <t>)</t>
    </r>
  </si>
  <si>
    <r>
      <rPr>
        <b/>
        <sz val="20"/>
        <rFont val="宋体"/>
        <charset val="134"/>
      </rPr>
      <t>其中脱贫户(含监测户户（J</t>
    </r>
    <r>
      <rPr>
        <b/>
        <vertAlign val="subscript"/>
        <sz val="20"/>
        <rFont val="宋体"/>
        <charset val="134"/>
      </rPr>
      <t>3</t>
    </r>
    <r>
      <rPr>
        <b/>
        <sz val="20"/>
        <rFont val="宋体"/>
        <charset val="134"/>
      </rPr>
      <t>)</t>
    </r>
  </si>
  <si>
    <r>
      <rPr>
        <b/>
        <sz val="20"/>
        <rFont val="宋体"/>
        <charset val="134"/>
      </rPr>
      <t>其中脱贫户(含监测户）人（J</t>
    </r>
    <r>
      <rPr>
        <b/>
        <vertAlign val="subscript"/>
        <sz val="20"/>
        <rFont val="宋体"/>
        <charset val="134"/>
      </rPr>
      <t>4</t>
    </r>
    <r>
      <rPr>
        <b/>
        <sz val="20"/>
        <rFont val="宋体"/>
        <charset val="134"/>
      </rPr>
      <t>)</t>
    </r>
  </si>
  <si>
    <r>
      <rPr>
        <b/>
        <sz val="20"/>
        <rFont val="宋体"/>
        <charset val="134"/>
      </rPr>
      <t>建设单位（K</t>
    </r>
    <r>
      <rPr>
        <b/>
        <vertAlign val="subscript"/>
        <sz val="20"/>
        <rFont val="宋体"/>
        <charset val="134"/>
      </rPr>
      <t>1</t>
    </r>
    <r>
      <rPr>
        <b/>
        <sz val="20"/>
        <rFont val="宋体"/>
        <charset val="134"/>
      </rPr>
      <t>)</t>
    </r>
  </si>
  <si>
    <r>
      <rPr>
        <b/>
        <sz val="20"/>
        <rFont val="宋体"/>
        <charset val="134"/>
      </rPr>
      <t>建设单位责任人（K</t>
    </r>
    <r>
      <rPr>
        <b/>
        <vertAlign val="subscript"/>
        <sz val="20"/>
        <rFont val="宋体"/>
        <charset val="134"/>
      </rPr>
      <t>2</t>
    </r>
    <r>
      <rPr>
        <b/>
        <sz val="20"/>
        <rFont val="宋体"/>
        <charset val="134"/>
      </rPr>
      <t>)</t>
    </r>
  </si>
  <si>
    <r>
      <rPr>
        <b/>
        <sz val="20"/>
        <rFont val="宋体"/>
        <charset val="134"/>
      </rPr>
      <t>行业主管部门（K</t>
    </r>
    <r>
      <rPr>
        <b/>
        <vertAlign val="subscript"/>
        <sz val="20"/>
        <rFont val="宋体"/>
        <charset val="134"/>
      </rPr>
      <t>3</t>
    </r>
    <r>
      <rPr>
        <b/>
        <sz val="20"/>
        <rFont val="宋体"/>
        <charset val="134"/>
      </rPr>
      <t>)</t>
    </r>
  </si>
  <si>
    <r>
      <rPr>
        <b/>
        <sz val="20"/>
        <rFont val="宋体"/>
        <charset val="134"/>
      </rPr>
      <t>行业主管部门责任人（K</t>
    </r>
    <r>
      <rPr>
        <b/>
        <vertAlign val="subscript"/>
        <sz val="20"/>
        <rFont val="宋体"/>
        <charset val="134"/>
      </rPr>
      <t>4</t>
    </r>
    <r>
      <rPr>
        <b/>
        <sz val="20"/>
        <rFont val="宋体"/>
        <charset val="134"/>
      </rPr>
      <t>)</t>
    </r>
  </si>
  <si>
    <r>
      <rPr>
        <b/>
        <sz val="20"/>
        <rFont val="宋体"/>
        <charset val="134"/>
      </rPr>
      <t>县级分管领导（K</t>
    </r>
    <r>
      <rPr>
        <b/>
        <vertAlign val="subscript"/>
        <sz val="20"/>
        <rFont val="宋体"/>
        <charset val="134"/>
      </rPr>
      <t>5</t>
    </r>
    <r>
      <rPr>
        <b/>
        <sz val="20"/>
        <rFont val="宋体"/>
        <charset val="134"/>
      </rPr>
      <t>)</t>
    </r>
  </si>
  <si>
    <t>小计</t>
  </si>
  <si>
    <r>
      <rPr>
        <b/>
        <sz val="20"/>
        <rFont val="宋体"/>
        <charset val="134"/>
      </rPr>
      <t>中央衔接(L</t>
    </r>
    <r>
      <rPr>
        <b/>
        <vertAlign val="subscript"/>
        <sz val="20"/>
        <rFont val="宋体"/>
        <charset val="134"/>
      </rPr>
      <t>1</t>
    </r>
    <r>
      <rPr>
        <b/>
        <sz val="20"/>
        <rFont val="宋体"/>
        <charset val="134"/>
      </rPr>
      <t>)</t>
    </r>
  </si>
  <si>
    <t>中央衔接</t>
  </si>
  <si>
    <r>
      <rPr>
        <b/>
        <sz val="20"/>
        <rFont val="宋体"/>
        <charset val="134"/>
      </rPr>
      <t>自治区衔接(L</t>
    </r>
    <r>
      <rPr>
        <b/>
        <vertAlign val="subscript"/>
        <sz val="20"/>
        <rFont val="宋体"/>
        <charset val="134"/>
      </rPr>
      <t>2</t>
    </r>
    <r>
      <rPr>
        <b/>
        <sz val="20"/>
        <rFont val="宋体"/>
        <charset val="134"/>
      </rPr>
      <t>)</t>
    </r>
  </si>
  <si>
    <r>
      <rPr>
        <b/>
        <sz val="20"/>
        <rFont val="宋体"/>
        <charset val="134"/>
      </rPr>
      <t>其它涉农整合      (L</t>
    </r>
    <r>
      <rPr>
        <b/>
        <vertAlign val="subscript"/>
        <sz val="20"/>
        <rFont val="宋体"/>
        <charset val="134"/>
      </rPr>
      <t>3</t>
    </r>
    <r>
      <rPr>
        <b/>
        <sz val="20"/>
        <rFont val="宋体"/>
        <charset val="134"/>
      </rPr>
      <t>)</t>
    </r>
  </si>
  <si>
    <r>
      <rPr>
        <b/>
        <sz val="20"/>
        <rFont val="宋体"/>
        <charset val="134"/>
      </rPr>
      <t>地方政府债券(L</t>
    </r>
    <r>
      <rPr>
        <b/>
        <vertAlign val="subscript"/>
        <sz val="20"/>
        <rFont val="宋体"/>
        <charset val="134"/>
      </rPr>
      <t>4</t>
    </r>
    <r>
      <rPr>
        <b/>
        <sz val="20"/>
        <rFont val="宋体"/>
        <charset val="134"/>
      </rPr>
      <t>)</t>
    </r>
  </si>
  <si>
    <r>
      <rPr>
        <b/>
        <sz val="20"/>
        <rFont val="宋体"/>
        <charset val="134"/>
      </rPr>
      <t>地、县配套(L</t>
    </r>
    <r>
      <rPr>
        <b/>
        <vertAlign val="subscript"/>
        <sz val="20"/>
        <rFont val="宋体"/>
        <charset val="134"/>
      </rPr>
      <t>5</t>
    </r>
    <r>
      <rPr>
        <b/>
        <sz val="20"/>
        <rFont val="宋体"/>
        <charset val="134"/>
      </rPr>
      <t>)</t>
    </r>
  </si>
  <si>
    <r>
      <rPr>
        <b/>
        <sz val="20"/>
        <rFont val="宋体"/>
        <charset val="134"/>
      </rPr>
      <t>其他资金(L</t>
    </r>
    <r>
      <rPr>
        <b/>
        <vertAlign val="subscript"/>
        <sz val="20"/>
        <rFont val="宋体"/>
        <charset val="134"/>
      </rPr>
      <t>6</t>
    </r>
    <r>
      <rPr>
        <b/>
        <sz val="20"/>
        <rFont val="宋体"/>
        <charset val="134"/>
      </rPr>
      <t>)</t>
    </r>
  </si>
  <si>
    <t>备注（其他资金名称）</t>
  </si>
  <si>
    <t>企业投资(L7)</t>
  </si>
  <si>
    <t>乡村振兴任务</t>
  </si>
  <si>
    <t>以工代赈任务</t>
  </si>
  <si>
    <t>少数民族发展任务</t>
  </si>
  <si>
    <t>欠发达国有农场巩固提升任务</t>
  </si>
  <si>
    <t>合计</t>
  </si>
  <si>
    <t>一级</t>
  </si>
  <si>
    <t>产业发展</t>
  </si>
  <si>
    <t>二级</t>
  </si>
  <si>
    <t>生产项目</t>
  </si>
  <si>
    <t>三级</t>
  </si>
  <si>
    <t>种植业基地</t>
  </si>
  <si>
    <t>四级</t>
  </si>
  <si>
    <t>常规定植</t>
  </si>
  <si>
    <t>种植业基地建设</t>
  </si>
  <si>
    <t>养殖业基地</t>
  </si>
  <si>
    <t>畜禽养殖</t>
  </si>
  <si>
    <t>特色养殖</t>
  </si>
  <si>
    <t>畜禽圈舍</t>
  </si>
  <si>
    <t>防疫和良种项目</t>
  </si>
  <si>
    <t>水产养殖业发展</t>
  </si>
  <si>
    <t>林草基地建设</t>
  </si>
  <si>
    <t>林果嫁接</t>
  </si>
  <si>
    <t>林果提质增效</t>
  </si>
  <si>
    <t>饲草料地</t>
  </si>
  <si>
    <t>小型饲料加工（设施）设备</t>
  </si>
  <si>
    <t>休闲农业与乡村旅游</t>
  </si>
  <si>
    <t>光伏电站</t>
  </si>
  <si>
    <t>扶贫车间（特色手工基地）建设</t>
  </si>
  <si>
    <t>加工流通项目</t>
  </si>
  <si>
    <t>农产品仓储保鲜冷链基础设施建设</t>
  </si>
  <si>
    <t>产地初加工和精深加工</t>
  </si>
  <si>
    <t>市场建设和农村物流</t>
  </si>
  <si>
    <t>品牌打造和展销平台</t>
  </si>
  <si>
    <t>配套基础设施项目</t>
  </si>
  <si>
    <t>小型农田水利设施建设</t>
  </si>
  <si>
    <t>排碱渠</t>
  </si>
  <si>
    <t>节水灌溉</t>
  </si>
  <si>
    <t>防渗渠建设</t>
  </si>
  <si>
    <t>其它乡村振兴有关的农田水利建设</t>
  </si>
  <si>
    <t>产业园（区）</t>
  </si>
  <si>
    <t>产业服务支撑项目</t>
  </si>
  <si>
    <t>智慧农业</t>
  </si>
  <si>
    <t>科技服务</t>
  </si>
  <si>
    <t>人才培养</t>
  </si>
  <si>
    <t>农业社会化服务</t>
  </si>
  <si>
    <t>金融保险配套项目</t>
  </si>
  <si>
    <t>小额贷款贴息</t>
  </si>
  <si>
    <t>小额信贷风险补偿金</t>
  </si>
  <si>
    <t>特色产业保险保费补助</t>
  </si>
  <si>
    <t>新型经营主体贷款贴息</t>
  </si>
  <si>
    <t>防贫保险（基金）</t>
  </si>
  <si>
    <t>其他</t>
  </si>
  <si>
    <t>就业项目</t>
  </si>
  <si>
    <t>务工补助</t>
  </si>
  <si>
    <t>交通费补助</t>
  </si>
  <si>
    <t>劳动奖补</t>
  </si>
  <si>
    <t>就业培训</t>
  </si>
  <si>
    <t>技能培训</t>
  </si>
  <si>
    <t>以工代训</t>
  </si>
  <si>
    <t>创业</t>
  </si>
  <si>
    <t>创业培训</t>
  </si>
  <si>
    <t>创业补助</t>
  </si>
  <si>
    <t>乡村工匠</t>
  </si>
  <si>
    <t>乡村工匠培育培训</t>
  </si>
  <si>
    <t>乡村工匠大师工作室</t>
  </si>
  <si>
    <t>乡村工匠传习所</t>
  </si>
  <si>
    <t>公益性岗位</t>
  </si>
  <si>
    <t>乡村建设行动</t>
  </si>
  <si>
    <t>农村基础设施</t>
  </si>
  <si>
    <t>村庄规划编制（含修编）</t>
  </si>
  <si>
    <t>农村道路（通村、通户路）</t>
  </si>
  <si>
    <t>产业路、资源路、旅游路建设</t>
  </si>
  <si>
    <t>农村供水保障设施建设</t>
  </si>
  <si>
    <t>农村电网（通生产、生活用电、提高综合电压和供电可靠性）</t>
  </si>
  <si>
    <t>数字乡村（信息通信基础设施建设、数字化、智能化建设等）</t>
  </si>
  <si>
    <t>农村清洁能源设施（燃气、户用光伏、风电、水电、农村生物质能源、北方地区清洁取暖等）</t>
  </si>
  <si>
    <t>农业农村基础设施中长期贷款贴息</t>
  </si>
  <si>
    <t>人居环境整治</t>
  </si>
  <si>
    <t>农村卫生厕所改造（户用、公共厕所）</t>
  </si>
  <si>
    <t>农村污水治理</t>
  </si>
  <si>
    <t>农村垃圾治理</t>
  </si>
  <si>
    <t>村容村貌提升</t>
  </si>
  <si>
    <t>农村公共服务</t>
  </si>
  <si>
    <t>学校建设或改造（含幼儿园）</t>
  </si>
  <si>
    <t>村卫生室标准化建设</t>
  </si>
  <si>
    <t>农村养老设施建设（养老院、幸福院、日间照料中心等）</t>
  </si>
  <si>
    <t>农村公益性殡葬设施建设</t>
  </si>
  <si>
    <t>开展县乡村公共服务一体化示范创建</t>
  </si>
  <si>
    <t>其他（便民综合服务设施、文化活动广场、体育设施、村级客运站、公共照明设施等）</t>
  </si>
  <si>
    <t>易地搬迁后扶</t>
  </si>
  <si>
    <t>公共服务岗位</t>
  </si>
  <si>
    <t>“一站式”社区综合服务设施建设</t>
  </si>
  <si>
    <t>易地扶贫搬迁贷款债劵贴息补助</t>
  </si>
  <si>
    <t>巩固三保障成果</t>
  </si>
  <si>
    <t>住房</t>
  </si>
  <si>
    <t>农村危房改造等农房改造</t>
  </si>
  <si>
    <t>教育</t>
  </si>
  <si>
    <t>享受"雨露计划"职业教育补助</t>
  </si>
  <si>
    <t>参与"学前学会普通话"行动</t>
  </si>
  <si>
    <t>其他教育类项目</t>
  </si>
  <si>
    <t>健康</t>
  </si>
  <si>
    <t>参加城乡居民基本医疗保险</t>
  </si>
  <si>
    <t>参加大病保险</t>
  </si>
  <si>
    <t>参加意外保险</t>
  </si>
  <si>
    <t>参加其他补充医疗保险</t>
  </si>
  <si>
    <t>接受医疗救助</t>
  </si>
  <si>
    <t>接受大病、慢性病(地方病)救治</t>
  </si>
  <si>
    <t>综合保障</t>
  </si>
  <si>
    <t>享受农村居民最低生活保障</t>
  </si>
  <si>
    <t>参加城乡居民基本养老保险</t>
  </si>
  <si>
    <t>享受特困人员救助供养</t>
  </si>
  <si>
    <t>接受留守关爱服务</t>
  </si>
  <si>
    <t>接受临时救助</t>
  </si>
  <si>
    <t>乡村治理和精神文明建设</t>
  </si>
  <si>
    <t>乡村治理</t>
  </si>
  <si>
    <t>开展乡村治理示范创建</t>
  </si>
  <si>
    <t>推进“积分制”“清单式”等管理方式</t>
  </si>
  <si>
    <t>农村精神文明建设</t>
  </si>
  <si>
    <t>培养“四有”新时代农民</t>
  </si>
  <si>
    <t>移风易俗改革示范县（乡、村）</t>
  </si>
  <si>
    <t>科技文化卫生“三下乡”</t>
  </si>
  <si>
    <t>农村文化项目</t>
  </si>
  <si>
    <t>项目管理费</t>
  </si>
  <si>
    <t>少数民族特色村寨建设项目</t>
  </si>
  <si>
    <t>困难群众饮用低氟茶</t>
  </si>
  <si>
    <t>……</t>
  </si>
  <si>
    <r>
      <rPr>
        <b/>
        <sz val="16"/>
        <rFont val="宋体"/>
        <charset val="134"/>
      </rPr>
      <t>建设单位（K</t>
    </r>
    <r>
      <rPr>
        <b/>
        <vertAlign val="subscript"/>
        <sz val="16"/>
        <rFont val="宋体"/>
        <charset val="134"/>
      </rPr>
      <t>1</t>
    </r>
    <r>
      <rPr>
        <b/>
        <sz val="16"/>
        <rFont val="宋体"/>
        <charset val="134"/>
      </rPr>
      <t>)</t>
    </r>
  </si>
  <si>
    <r>
      <rPr>
        <b/>
        <sz val="16"/>
        <rFont val="宋体"/>
        <charset val="134"/>
      </rPr>
      <t>行业主管部门（K</t>
    </r>
    <r>
      <rPr>
        <b/>
        <vertAlign val="subscript"/>
        <sz val="16"/>
        <rFont val="宋体"/>
        <charset val="134"/>
      </rPr>
      <t>3</t>
    </r>
    <r>
      <rPr>
        <b/>
        <sz val="16"/>
        <rFont val="宋体"/>
        <charset val="134"/>
      </rPr>
      <t>)</t>
    </r>
  </si>
  <si>
    <t>是否2024示范村</t>
  </si>
  <si>
    <t>三级库</t>
  </si>
  <si>
    <t>是否产业项目</t>
  </si>
  <si>
    <t>是否以工代赈</t>
  </si>
  <si>
    <t>阿合奇县哈拉布拉克乡库尔萨依村草料地及灌溉工程</t>
  </si>
  <si>
    <t>新建</t>
  </si>
  <si>
    <t>2024年3月-9月</t>
  </si>
  <si>
    <t>库尔萨依村</t>
  </si>
  <si>
    <t>修整草料地3986亩（其中灌溉面积3895亩），新建引水管道8581米，放水主干管和分支管道16479米，新建18立方米减压池5座、分水总阀门井8座、检查井24座、排空井10座等。</t>
  </si>
  <si>
    <t>哈拉布拉克乡</t>
  </si>
  <si>
    <t>农业农村局</t>
  </si>
  <si>
    <t>是</t>
  </si>
  <si>
    <t>阿合奇县苏木塔什乡、马场人工草料地改造提升2024年中央财政以工代赈项目</t>
  </si>
  <si>
    <t>克孜宫拜孜村、马场</t>
  </si>
  <si>
    <t>克孜宫拜孜村新建人工草料地1997亩，新建供水管道2.4㎞及附属配套设施；马场新建人工草料地2800亩，配套供水管道及附属配套设施等。</t>
  </si>
  <si>
    <t>苏木塔什乡人民政府、马场</t>
  </si>
  <si>
    <t>阿合奇县阿合奇镇2024年草料地建设2024年中央财政以工代赈项目</t>
  </si>
  <si>
    <t>奥若巴什、阔什布拉克</t>
  </si>
  <si>
    <t>佳朗奇村奥若巴什新建草料地1000亩，配套管道、生产路等附属设施；佳朗奇阔什布拉克土地平整400亩，配套矩形防渗渠道3.5公里、防护堤1公里及渠系建筑物等。</t>
  </si>
  <si>
    <t>阿合奇镇人民政府</t>
  </si>
  <si>
    <t>阿合奇县2024年农村人居环境整治建设项目</t>
  </si>
  <si>
    <t>色帕巴依乡、苏木塔什乡</t>
  </si>
  <si>
    <t>色帕巴依乡色帕巴依村、阿果依村595户2298人（色帕巴依村255户938人、阿果依村340户1360人）。近期农村生活污水日处理规模68.94m³/d，远期日处理规模83.67m³/d，新建11948m排污管道和3座化粪池，通过一体化地埋式污水设备（采用MBR膜、日处理能力100m3/日）处理水质达到一级A排放标准《污水综合排放标准》GB8978-2021）中水回用。苏木塔什乡阿合塔拉村、猎鹰场周边605户2039人，近期日处理规模50.4m³/d，远期日处理规模61.17m³/d，新建7546m排污管道和2座化粪池，通过一体化地埋式污水设备（采用MBR膜、日处理能力100m3/日）处理水质达到一级A排放标准《污水综合排放标准》GB8978-2021）中水回用。</t>
  </si>
  <si>
    <t>县农业农村局</t>
  </si>
  <si>
    <t>阿合奇县阿合奇镇夏特道路建设项目</t>
  </si>
  <si>
    <t>佳朗奇村</t>
  </si>
  <si>
    <t>新建沙砾道路49公里及附属配套设施等。</t>
  </si>
  <si>
    <t>县交通运输局</t>
  </si>
  <si>
    <t>三</t>
  </si>
  <si>
    <t>1500土地增减挂，1500车辆购置税</t>
  </si>
  <si>
    <t>阿合奇县库兰萨日克乡吉勒得斯村引水渠首及渠道改建2024年中央财政以工代赈项目</t>
  </si>
  <si>
    <t>吉勒得斯村</t>
  </si>
  <si>
    <t>改建渠首1座，改建渠道约4km及信息化、自动化等配套设施，渠道维修及防洪治理等。</t>
  </si>
  <si>
    <t>库兰萨日克乡人民政府</t>
  </si>
  <si>
    <t>水利局</t>
  </si>
  <si>
    <t>阿合奇县2024年度农业水价综合改革计量设施配套建设项目</t>
  </si>
  <si>
    <t>哈拉奇乡</t>
  </si>
  <si>
    <t>配套建设哈拉奇乡内干、支、斗渠三级渠道分水口自动化供水计量设施（包括设施安装对闸口及闸门进行的改造，改造建设标准化监测断面等所有内容），其中干、支渠计量设施及监管平台由县水利局负责，斗渠计量设施由县农业农村局负责。</t>
  </si>
  <si>
    <t>县水管站</t>
  </si>
  <si>
    <t>阿合奇县居民点道路建设2024年中央财政以工代赈项目</t>
  </si>
  <si>
    <t>阿合奇镇、哈拉布拉克乡、苏木塔什乡、哈拉奇乡、库兰萨日克乡</t>
  </si>
  <si>
    <t>新建四级公路31.72公里，路基宽度4米/5米，路面宽度3.5米、4米。其中：阿合奇镇15条、6.65公里，哈拉布拉克乡2条、1.03公里，苏木塔什乡20条、4.05公里，色帕巴依乡7条、3.63公里，库兰萨日克乡13条、14.36公里，哈拉奇乡3条、2公里。主要为原有沙砾路面改造为沥青路面。</t>
  </si>
  <si>
    <t>交通局</t>
  </si>
  <si>
    <t>阿合奇县库兰萨日克乡2024年农田水渠建设项目</t>
  </si>
  <si>
    <t>2024.4-2024.9</t>
  </si>
  <si>
    <t>别迭里村、吉勒得斯村、阿克特克提尔村</t>
  </si>
  <si>
    <t>新建2.355公里防渗渠及相关配套设施，资金220万元</t>
  </si>
  <si>
    <t>阿合奇县农村饮用水水源地迁改工程（色帕巴依乡、库兰萨日克乡、良种场供水系统并网改造建设项目）</t>
  </si>
  <si>
    <t>色帕巴依乡、库兰萨日克乡、良种场</t>
  </si>
  <si>
    <t>对3个乡场辖区水厂进行整合，规划迁改新建水源工程1座（包含取水首部、水厂及配套设施），村镇供水一体化管网连通及提升改造。</t>
  </si>
  <si>
    <t>阿合奇县马场（阿合奇县托河冰川牦牛养殖培育农民专业合作社）厂房建设项目</t>
  </si>
  <si>
    <t>2024年4月-2024年7月</t>
  </si>
  <si>
    <t>马场老场部</t>
  </si>
  <si>
    <t>为马场托河冰川投资发展有限公司新建无菌生产厂房一座和化验室，配备一套熟食加工设备，同时办理食品流通许可证（食品经营许可证）、生产许可证、QS认证、三品一标、ISO9000等证书和认证业务。</t>
  </si>
  <si>
    <t>马场管理委员会</t>
  </si>
  <si>
    <t>阿合奇县马场2024年牧业点应急储备库建设项目</t>
  </si>
  <si>
    <t xml:space="preserve">马场凯利特别克村萨日布拉克牧业点、凯利特别克村四队库尔卡克牧业点、阿克巴夏特村三队苏鲁依克牧业点、博孜塔拉村阿勒吐尕牧业点
</t>
  </si>
  <si>
    <t>在马场凯利特别克村萨日布拉克牧业点、凯利特别克村四队库尔卡克牧业点、阿克巴夏特村三队苏鲁依克牧业点、博孜塔拉村阿勒吐尕牧业点新建200平方米彩钢房用于储备饲草料，减少因极端天气造成的牲畜死亡和财产损失。</t>
  </si>
  <si>
    <t>阿村示范村</t>
  </si>
  <si>
    <t>阿合奇县马场良种繁育中心扩建工程</t>
  </si>
  <si>
    <t>为马场良种繁殖中心建设一座2000平方米的圈舍和1500平方米的草料库</t>
  </si>
  <si>
    <t>阿合奇县马场种公羊采购项目</t>
  </si>
  <si>
    <t>县内采购700只体重70公斤以上的一级柯尔克孜种公羊，要求体态匀称、体质健康、无疫病且不超过2岁。每只最高0.5万元，资金共计350万元。</t>
  </si>
  <si>
    <t>阿合奇县马场畜禽服务站项目</t>
  </si>
  <si>
    <t>利用马场老场部现有房屋改造为畜禽服务站，包含房屋改造、药品及基础器材的采购</t>
  </si>
  <si>
    <t>阿合奇县马场凯利特别克村人工饲草料地项目</t>
  </si>
  <si>
    <t>马场凯利特别克村哈拉加尔</t>
  </si>
  <si>
    <t>对凯利特别克村哈拉加尔800亩土地进行平整，种植土回填30CM（实土），新建防渗斗渠；配套种子、化肥等 。</t>
  </si>
  <si>
    <t>阿合奇县马场凯利特别克村凯利别克恰提人工饲草料地项目</t>
  </si>
  <si>
    <t>马场凯利特别克村凯利别克恰提</t>
  </si>
  <si>
    <t>对马场凯利特别克村凯利别克恰提1300亩土地进行平整、种植土回填30CM（实土）并配套斗渠、种子、化肥等 。</t>
  </si>
  <si>
    <t>阿合奇县马场博孜塔拉村人工饲草料地项目</t>
  </si>
  <si>
    <t>马场博孜塔拉村</t>
  </si>
  <si>
    <t>对马场博孜塔拉村700亩土地进行平整、种植土回填30CM（实土），配套种子、化肥、铁丝网等 。</t>
  </si>
  <si>
    <t>阿合奇县马场吉鲁苏温泉康复理疗中心建设项目</t>
  </si>
  <si>
    <t>马场吉鲁苏牧业点</t>
  </si>
  <si>
    <t>计划建设理疗房（温泉池）、休息室、更衣室、卫生间、员工室、仓储间、厨房等合计500㎡温泉康复理疗中心，配套附属设施设备等。</t>
  </si>
  <si>
    <t>文旅局</t>
  </si>
  <si>
    <t>阿合奇县马场农贸市场建设项目</t>
  </si>
  <si>
    <t>马场阿克巴夏特村</t>
  </si>
  <si>
    <t>在马场建设一座小型农贸市场，包含21套商铺，50个摊位，并对商铺进行简单装修。</t>
  </si>
  <si>
    <t>住建局</t>
  </si>
  <si>
    <t>阿合奇县马场凯利特别克引水渠首及渠道改扩建工程项目</t>
  </si>
  <si>
    <t>为马场凯利特别克村凯利别克恰提1300亩耕地新建渠首一座（0.3m³/s）和5公里水渠，配套节制分水闸（带跌水）和建筑物等。</t>
  </si>
  <si>
    <t xml:space="preserve">马场阿克巴夏特防洪堤建设项目 </t>
  </si>
  <si>
    <t>在马场老场部使用铅丝笼新建防洪堤约2公里及配套设施等</t>
  </si>
  <si>
    <t>阿合奇县马场阿克巴夏特防渗渠建设项目</t>
  </si>
  <si>
    <t>为阿克巴夏特村1500亩土地配套5公里防渗渠、节制分水闸和建筑物等。</t>
  </si>
  <si>
    <t>阿合奇县马场凯利特别克村哈拉加尔防渗渠建设项目</t>
  </si>
  <si>
    <t>为马场凯利特别克村哈拉奇组农户修建3公里混凝土防渗渠，哈拉加尔2000亩土地配套5公里防渗渠、节制分水闸和建筑物等。</t>
  </si>
  <si>
    <t>阿合奇县马场2024年牧业点供水保障工程</t>
  </si>
  <si>
    <t>2024年4
月-2024
年7月</t>
  </si>
  <si>
    <t>马场阿克巴夏特村三队牧业点，哈拉加尔牧业点，四队牧业点</t>
  </si>
  <si>
    <t>取水点（溪流）到第一个蓄水池管线为2.936千米，第一个蓄水池到第二个蓄水池管线为2.44千米，全线长度5.376千米；在喀拉加尔牧业点修建三个蓄水池（500m³/一座蓄水池），取水点（溪流）到第一个蓄水池管线为455米，第一个蓄水池到第二个蓄水池管线为3.953千米，第二个蓄水池到第三个蓄水池管线为966米，全线长度5.374千米；在四队牧业点管线修建一个蓄水池（500m³/一座蓄水池），取水点到第一个蓄水池管线为1.653千米。</t>
  </si>
  <si>
    <t>阿合奇县马场哈拉加尔道路建设项目</t>
  </si>
  <si>
    <t>马场哈拉加尔至杰斯布拉克牧业点</t>
  </si>
  <si>
    <t>在马场凯利特别克村哈拉加尔至杰斯布拉克修建柏油路29公里，路面宽4米，路基、柏油路面、桥涵。</t>
  </si>
  <si>
    <t>阿合奇县马场阿克巴夏特村牧道建设项目</t>
  </si>
  <si>
    <t>阿克巴夏特三队沟牧业点至卡其喀苏牧业点</t>
  </si>
  <si>
    <t>修建砂石路面15公里，路面宽5米，路基、砂砾路面、桥涵</t>
  </si>
  <si>
    <t>阿合奇县马场凯利特别克村牧道建设项目</t>
  </si>
  <si>
    <t>凯利特别克四队沟至吉鲁苏牧业点</t>
  </si>
  <si>
    <t>阿合奇县马场萨日布拉克牧业点通电项目</t>
  </si>
  <si>
    <t>马场萨日布拉克牧业点</t>
  </si>
  <si>
    <t>采购线杆和低压线缆，在萨日布拉克沿途架设电缆对该牧业点群众进行入户供电。</t>
  </si>
  <si>
    <t>电力公司</t>
  </si>
  <si>
    <t>阿合奇县马场人居环境整治项目</t>
  </si>
  <si>
    <t>马场阿克巴夏特村，凯利特别克村，博孜塔拉村</t>
  </si>
  <si>
    <t>在马场三个村实施人畜分离，将住房和圈舍分离开，建设40米围墙，每户补贴0.8万元，其余农民自筹</t>
  </si>
  <si>
    <t>阿合奇县马场污水处理项目</t>
  </si>
  <si>
    <t>将学校、马场、派出所、居民区等四个化粪池管道汇入氧化塘，同时在居民区建设污水管网，也接入氧化塘，通过日处理100方一体化地埋式污水处理设备处理合格后灌溉150亩林地。</t>
  </si>
  <si>
    <t>环保局</t>
  </si>
  <si>
    <t>阿合奇县马场垃圾中转站建设项目</t>
  </si>
  <si>
    <t>在马场阿克巴夏特村修建一座200平方米的垃圾分类中转站，配套附属设施设备等，并采购200个小型户用果皮箱。</t>
  </si>
  <si>
    <t>阿合奇县马场飞线整治项目</t>
  </si>
  <si>
    <t>将马场辖区内的各类电线进行整理，对部分电线杆挪动位置。</t>
  </si>
  <si>
    <t>阿合奇县马场阿克巴夏特村体育场建设项目</t>
  </si>
  <si>
    <t>在阿克巴夏特村修建一座600平米标准化的塑胶篮球场和2700平方米的足球场，配套附属设施设备等。</t>
  </si>
  <si>
    <t>阿合奇县马场老年活动广场建设项目</t>
  </si>
  <si>
    <t>马场凯利特别克村</t>
  </si>
  <si>
    <t>在马场凯利特别克村建设一个老年活动广场，包含广场的建设、健身器材的安装、绿化、凉亭等配套设施。</t>
  </si>
  <si>
    <t>阿合奇县马场微型消防站建设项目</t>
  </si>
  <si>
    <t>在马场建设一座微型消防站，采购一辆消防车和其他消防设备，用于马场消防救灾</t>
  </si>
  <si>
    <t>阿合奇县马场村民医疗室建设项目</t>
  </si>
  <si>
    <t>在马场博孜塔拉村建设一个60平方米的村民医疗室，采购基础医疗设备和药品。</t>
  </si>
  <si>
    <t>阿合奇县马场村民小组活动室建设项目</t>
  </si>
  <si>
    <t>马场凯利特别克村哈拉加尔村民小组和博孜塔拉村玉其开村民小组</t>
  </si>
  <si>
    <t>在马场凯利特别克村哈拉加尔村民小组和博孜塔拉村玉其开村民小组新建2个村民小组活动室，用于村民日常活动和议事。</t>
  </si>
  <si>
    <t>阿合奇县哈拉奇乡防疫能力提升项目</t>
  </si>
  <si>
    <t>改扩建</t>
  </si>
  <si>
    <t>2024年</t>
  </si>
  <si>
    <t>新建小型防疫注射栏40个，规格1.7米高，60米长及其配套设施；畜禽改良动物防疫站维修改造，通水通暖，墙体粉刷，屋顶防水等。</t>
  </si>
  <si>
    <t>哈拉奇乡人民政府</t>
  </si>
  <si>
    <t>阿合奇县哈拉奇乡草料库建设及配套设施项目</t>
  </si>
  <si>
    <t>新建草料库一座，其中干草棚一座（2000㎡）、精饲料库一座（400㎡ ）、工具房一间（20㎡）、15公里防护栏，200m³消防水池并配套消防设施等。</t>
  </si>
  <si>
    <t>阿合奇县哈拉奇乡巴什阔玉克托阔依乡村旅游建设项目</t>
  </si>
  <si>
    <t>阿合奇村</t>
  </si>
  <si>
    <t>对阿合奇村巴什阔玉克托阔依小组外托什干河湿地进行旅游开发，购置毡房，配套相关设施等。</t>
  </si>
  <si>
    <t>阿合奇县哈拉奇乡泄洪渠维修项目</t>
  </si>
  <si>
    <t>布隆村</t>
  </si>
  <si>
    <t>对布隆村5队至阿合奇村1队泄洪渠进行维修改造，修复冲毁渠段5公里。</t>
  </si>
  <si>
    <t>阿合奇县哈拉奇乡哈拉奇村道路建设项目</t>
  </si>
  <si>
    <t>哈拉奇村</t>
  </si>
  <si>
    <t>为哈拉奇村一巷、二巷新建沥青公路2.5公里。</t>
  </si>
  <si>
    <t>阿合奇县哈拉奇乡阿合奇村艾西买牧业点道路建设项目</t>
  </si>
  <si>
    <t>阿合奇村3队-哈拉沟-艾西买-铁格列克学校新建沥青路50公里。</t>
  </si>
  <si>
    <t>阿合奇县哈拉奇乡哈拉奇村牧业点道路建设项目</t>
  </si>
  <si>
    <t>比克西托牧业点道路修建沥青路，全长15公里；开普塔尔牧业点（别力吾托克-琼克西托路段）道路修建砂石路全长5公里。</t>
  </si>
  <si>
    <t>阿合奇县哈拉奇乡阿合奇村卡普卡克牧业点道路建设项目</t>
  </si>
  <si>
    <t>阿合奇村天湖-卡普卡克牧业点修建砂石路25公里。</t>
  </si>
  <si>
    <t>阿合奇县哈拉奇乡布隆村五队小桥建设项目</t>
  </si>
  <si>
    <t>为布隆村5队建设小桥一座，长30米。</t>
  </si>
  <si>
    <t>阿合奇县哈拉奇乡布隆村牧业点道路建设项目</t>
  </si>
  <si>
    <t>加依洛牧业点修建砂石路15公里。</t>
  </si>
  <si>
    <t>阿合奇县哈拉奇乡牧业点供水保障设施建设项目</t>
  </si>
  <si>
    <t>哈拉奇村、
阿合奇村</t>
  </si>
  <si>
    <t>哈拉奇村比克什托牧业点莫那开力地泉水引到色额尔玉托克，距离10公里，并在色额尔玉托克处建设2000立方米的蓄水池。开普塔尔牧业点吾依布拉克泉水引到艾克恰提，距离11公里，并在艾克恰提处建设1000立方米的蓄水池；阿合奇村哈拉沟牧业点、布隆村加依洛各新建机井一座（光伏发电抽水）配套500m³混凝土蓄水池。</t>
  </si>
  <si>
    <t>阿合奇县哈拉奇乡天然气建设项目</t>
  </si>
  <si>
    <t>建设天然气站一座；为哈拉奇乡各小区及集中连片区域建设安装天然气管道。</t>
  </si>
  <si>
    <t>阿合奇县哈拉奇乡阿合奇村户厕改造项目</t>
  </si>
  <si>
    <t>为阿合奇村52户无卫生厕所家庭新建标准化双坑交替式旱厕。</t>
  </si>
  <si>
    <t>阿合奇县哈拉奇乡综合排水管网建设项目</t>
  </si>
  <si>
    <t>为哈拉奇乡有条件接入主管网的居民集中区域建设排水管网。主要包括一巷二巷、哈拉奇乡政府至阿合奇村委会段道路两侧。总共约17公里</t>
  </si>
  <si>
    <t>阿合奇县哈拉奇乡农村垃圾治理项目</t>
  </si>
  <si>
    <t>1、在垃圾填埋场周围进行土地平整、引水，修建150m³水池一座，引水管线1.5㎞，种植5千棵黑杨树，套种4千棵沙枣树，安装铁丝防护栏2km，垃圾填埋场200米道路硬化；为垃圾填埋场配套垃圾清运设备（压缩式垃圾车2辆并配套相应垃圾箱100个，铲车1辆，挖掘机1辆）
2、每个垃圾船停放处硬化10㎡共2000㎡；</t>
  </si>
  <si>
    <t>阿合奇县哈拉奇乡阿合奇村村容村貌提升项目</t>
  </si>
  <si>
    <t>对阿合奇村各小队村容村貌提升改造。9公里林带换填种植土并种树；</t>
  </si>
  <si>
    <t>阿合奇县哈拉奇乡哈拉奇村、布隆村标准化卫生室建设项目</t>
  </si>
  <si>
    <t>布隆村、哈拉奇村</t>
  </si>
  <si>
    <t>为哈拉奇村、布隆村各建设标准化卫生室1座，配套设施等。</t>
  </si>
  <si>
    <t>卫健委</t>
  </si>
  <si>
    <t>阿合奇县哈拉奇乡文化体育建设项目</t>
  </si>
  <si>
    <t>哈拉奇乡建设化站一座；小区篮球场3座。团结小区文化大舞台一座。</t>
  </si>
  <si>
    <t>阿合奇县哈拉奇乡公共设施提升改造项目</t>
  </si>
  <si>
    <t>哈拉奇乡三个小区楼顶防水处理。</t>
  </si>
  <si>
    <t>阿合奇县哈拉奇乡创业基地及老卫生院提升改造工程</t>
  </si>
  <si>
    <t>哈拉奇乡创业基地及老卫生院下水道及上水管道维修更换，屋顶防水，新增暖气管道及配套设施。</t>
  </si>
  <si>
    <t>阿合奇县苏木塔什乡克孜勒宫拜孜村服务区项目</t>
  </si>
  <si>
    <t>克孜勒宫拜孜村</t>
  </si>
  <si>
    <t>在219国道库西卡巴提沿线，建设一处临时服务区，建设停车休息点1处，硬化地面5000平方米，建设商铺3间，停车充电桩1处，加水房1处，周边绿化。</t>
  </si>
  <si>
    <t>苏木塔什乡</t>
  </si>
  <si>
    <t>阿合奇县苏木塔什乡克孜勒宫拜孜村大桥建设项目</t>
  </si>
  <si>
    <t>计划新建桥梁810米</t>
  </si>
  <si>
    <t>阿合奇县苏木塔什乡孔吾拉奇村配种站建设项目</t>
  </si>
  <si>
    <t>孔吾拉奇村</t>
  </si>
  <si>
    <t>新建配种站120㎡，采购显微镜、B超机、冰箱各两台等配套设备以及采购配种相关器材，围栏100米。</t>
  </si>
  <si>
    <t>阿合奇县苏木塔什乡阿合塔拉村亏克托海湿地旅游基础设施建设项目</t>
  </si>
  <si>
    <t>阿合塔拉村</t>
  </si>
  <si>
    <t>在阿合塔拉村亏克托海湿地左侧新建凉亭、毡房、栈道附属等配套设施。</t>
  </si>
  <si>
    <t>苏木塔什乡阿合塔拉村文化体育提升建设项目二期工程</t>
  </si>
  <si>
    <t>新建盘山栈道约1公里，配套体育健身设施，骑行廊道约8公里，以及沿路休息设施设备配套，项目区绿化建设（景观树、花草）、对采摘园、围栏12公里、3公里进出便道（30户和合作社）、规划停车场</t>
  </si>
  <si>
    <t>苏木塔什乡老公寓楼维修改造</t>
  </si>
  <si>
    <t>改建</t>
  </si>
  <si>
    <t>对公寓楼内电线、暖气、地板、墙皮、照明设施等相关配套设施的更换及维修。</t>
  </si>
  <si>
    <t>组织部</t>
  </si>
  <si>
    <t>阿合奇县苏木塔什乡苏木塔什村主干渠改扩建项目</t>
  </si>
  <si>
    <t>苏木塔什村</t>
  </si>
  <si>
    <t>1.改建渠道3.133km；2.配套附属设施：配套渠系建筑物17座，新增纳洪口1处</t>
  </si>
  <si>
    <t>阿合奇县苏木塔什乡克孜勒宫拜孜村农渠提升改造建设项目</t>
  </si>
  <si>
    <t>为方便克孜勒宫拜孜村农牧民田间浇水，对辖区耕地土渠进行提升改造，维修水渠8公里，预计浇灌1700亩。</t>
  </si>
  <si>
    <t>阿合奇县苏木塔什乡克孜宫拜孜灌区引水骨干支渠续建配套改造工程及现代化灌区建设项</t>
  </si>
  <si>
    <t>新建渠道长度:9.95km，渠系建筑物53座，其中：节制分水闸24座（维修2座、改建20座、保留2座），农桥12座，渡槽6座，过洪建筑物11座。</t>
  </si>
  <si>
    <t>阿合奇县苏木塔什乡阿合塔拉村阔依克阔托海湿地防洪设施建设项目</t>
  </si>
  <si>
    <t>阿合塔拉村湿地新建丁字坝3处，每处15米。</t>
  </si>
  <si>
    <t>林草局</t>
  </si>
  <si>
    <t>阿合奇县苏木塔什乡苏木塔什村防洪工程</t>
  </si>
  <si>
    <t>新建防洪坝200米，丁字坝3处；暖圈附近新建防洪坝300米，丁字坝2处。</t>
  </si>
  <si>
    <t>阿合奇县苏木塔什乡农村道路建设项目</t>
  </si>
  <si>
    <t>阿合塔拉村、苏木塔什村、克孜宫拜孜村</t>
  </si>
  <si>
    <t>在苏木塔什村叶克恰提修建约10公里路，在阿合塔拉村一二队村组道路修建硬化路约10公里，对克孜宫拜孜村部分农牧民入户路进行硬化约3.2公里。</t>
  </si>
  <si>
    <t>苏木塔什乡孔吾拉奇村居民饮水改造建设项目</t>
  </si>
  <si>
    <t>新建30户居民饮水输送管道1200米、克孜勒木纳克冬窝子新建50立方米的水池一座、苏来日克冬窝子新建50立方米的水池一座</t>
  </si>
  <si>
    <t>阿合奇县苏木塔什乡单坑式旱厕改造项目</t>
  </si>
  <si>
    <t>阿合塔拉村、克孜勒宫拜孜村、苏木塔什村</t>
  </si>
  <si>
    <t>对苏木塔什乡阿合塔拉村、克孜勒宫拜孜村、苏木塔什村692座单坑式旱厕提升改造，改建为双坑交替式厕所，其中脱贫户219户，三类户16户，一般户457户。</t>
  </si>
  <si>
    <t>阿合奇县苏木塔什乡生活污水处理项目</t>
  </si>
  <si>
    <t>阿合塔拉村，克孜勒宫拜孜村</t>
  </si>
  <si>
    <t>阿合塔拉村新建污水处理管道3735m，新建0.74万m³氧化塘，以及附属配套设施，克孜勒宫拜孜村建小型污水处理厂，并建设从村头至村尾8公里污水处理管网。</t>
  </si>
  <si>
    <t>阿合奇县苏木塔什乡克孜勒宫拜孜村垃圾中转站建设项目</t>
  </si>
  <si>
    <t>克孜勒宫拜孜村新建1座800平米的垃圾分类中转站，配套相关附属设施，及配套垃圾车一辆，垃圾船20个，垃圾箱100个。</t>
  </si>
  <si>
    <t>苏木塔什乡室外体育场</t>
  </si>
  <si>
    <t>建设体育场一座，内含排场设备三套，足球场一座，乒乓球桌三个，篮球场一座及相关配套设施。</t>
  </si>
  <si>
    <t>阿合奇县苏木塔什乡人工饲草料基地铁丝围栏、种子化肥及草料库棚建设项目</t>
  </si>
  <si>
    <t>阿合塔拉村，孔吾拉奇村</t>
  </si>
  <si>
    <t>新建草料基地25.6km围栏建设；采购化肥（二胺320t，复合肥320t，有机肥1280t，尿素240t）、种子（小麦380t，燕麦25t，苜蓿38t）一批；新建饲草料库棚一座及相关配套设施。</t>
  </si>
  <si>
    <t>阿合奇县苏木塔什乡克孜勒宫拜孜村应急物资储备站</t>
  </si>
  <si>
    <t>新建1个救援物资库房（钢架结构，地上1层，300平方米）及配套设施（供暖、货架），配备货架、帐篷、棉衣、棉被、折叠床、发电机、铁锹、十字镐等应急救援工具</t>
  </si>
  <si>
    <t>应急管理局</t>
  </si>
  <si>
    <t>阿合奇县阿合奇镇饲草料基地种植项目</t>
  </si>
  <si>
    <t>2024.4-2024.10</t>
  </si>
  <si>
    <t>阿合奇镇佳朗奇村</t>
  </si>
  <si>
    <t>项目区为新建灌区，总实施种植面积为7300亩，共分为两个片区，其中阿合奇镇佳朗奇村奥若巴什片区种植面积5000亩，阿合奇镇冬吾孜都克片区种植面积2300亩。（1）购买苜蓿种子21.9t，购买燕麦种子146t；（2）购买肥料365t；（3）机械费及其他费用等。</t>
  </si>
  <si>
    <t>阿合奇镇</t>
  </si>
  <si>
    <t>阿合奇县阿合奇镇草料基地采购项目</t>
  </si>
  <si>
    <t>为奥若巴什草料基地、冬吾孜都克草料基地采购农用机械、种子（小麦5元/公斤，苜蓿65/公斤）、化肥（尿素2胺，复合肥，农家肥）。</t>
  </si>
  <si>
    <t>阿合奇镇农田水渠灌溉项目</t>
  </si>
  <si>
    <t>阿合奇镇佳朗奇村、吾曲村</t>
  </si>
  <si>
    <t>1.佳朗奇村三队、无锡新村新建6公里矩形（宽50cm，深50cm）防渗渠及配套设施；
2.佳朗奇四队集中连片区灌溉用水斗渠2公里；
3.克孜塔拉牧业点渠首200米、渠系维修1公里；
4.新建吾曲村五小队农田灌溉水渠1.5km，维修其他小队农田灌溉水渠0.5公里；
5.新建皮羌村二队防渗水渠（宽50厘米、深70厘米）3公里及配套设施，共计新建防渗水渠14公里，解决1500亩地的灌溉问题。</t>
  </si>
  <si>
    <t>阿合奇县阿合奇镇农村环境整治项目</t>
  </si>
  <si>
    <t>阿合奇镇吾曲村、佳朗奇村、皮羌村</t>
  </si>
  <si>
    <t>新建改造村内环卫设施、照明设施：（1）皮羌村一队、二队架设公共照明设施30盏，并对现有50盏路灯进行维修（2）吾曲村7km农村主干道两侧配套垃圾桶80个，建设生活垃圾收集处理站点10个。（3）皮羌村主干道两侧配套垃圾桶25个，建设生活垃圾收集处理站点4个。（4）吾曲村主管道两侧安装1.5米铁艺栏杆3.5km、1.2米铁艺栏杆3km。</t>
  </si>
  <si>
    <t>阿合奇镇佳朗奇村湿地公园提升项目</t>
  </si>
  <si>
    <t>1.新建800亩湿地公园灌溉管道。
2.配套种植景观树500棵。
3.更换湿地公园垃圾箱80个。
4.对缺少的海棠果树进行补栽。
5.配套发电机、水泵、水管等维护设施设备。</t>
  </si>
  <si>
    <t>阿合奇县阿合奇镇佳朗奇村克孜塔拉草料地建设项目</t>
  </si>
  <si>
    <t>1.在克孜塔拉土地平整590亩；新建矩形防渗渠道共计5条，总长4KM，配套渠系建筑物129座；新改建田间道路6条，总长6KM；拉运种植土回填300亩。</t>
  </si>
  <si>
    <t>阿合奇县阿合奇镇佳朗奇村阔什布拉克草地平整项目</t>
  </si>
  <si>
    <t>1.在阔什布拉克土地平整350亩，拟建设4m宽田间道路3KM、防渗渠3.5KM、防护提1KM。
2.采购400型+37wk电机（380v）饲料颗粒机。
3.每亩购买种子25公斤，每公斤80元，共计70万元。每亩使用农家肥4立方米（120元/立方米），共计24万元。</t>
  </si>
  <si>
    <t>阿合奇镇佳朗奇村生态科技农业设施建设项目</t>
  </si>
  <si>
    <t>占地面积5亩，建筑面积约3072m²，主要功能区划分为有机蔬菜种植区、精品花卉培育区、生态休闲体验区。</t>
  </si>
  <si>
    <t>阿合奇县阿合奇镇皮羌村、吾曲村土地平整及渠首渠道维修项目</t>
  </si>
  <si>
    <t>阿合奇镇皮羌村、吾曲村</t>
  </si>
  <si>
    <t>1.皮羌村苏奇克巴斯300亩集体地进行平整，对土质进行改良，对已有水渠、水泵及闸门进行维修。
2.吾曲村300集体地平整，配套改造渠系1.6km。</t>
  </si>
  <si>
    <t>阿合奇县阿合奇镇冬吾孜都克围挡建设项目</t>
  </si>
  <si>
    <t>在阿合奇镇冬吾孜都克饲草料基地新建围挡12km。</t>
  </si>
  <si>
    <t>阿合奇县阿合奇镇应急饲草料库建设项目</t>
  </si>
  <si>
    <t>各村4个牧业点建设应急饲草料库4个。</t>
  </si>
  <si>
    <t>阿合奇镇皮羌村依斯吉力哈牧业点防洪项目</t>
  </si>
  <si>
    <t>阿合奇镇皮羌村</t>
  </si>
  <si>
    <t>对依斯吉力哈牧业点3公里河道进行整治，对部分沿路河段路面进行维修、路基进行防洪加固，设置过水路面等防洪设施。</t>
  </si>
  <si>
    <t>阿合奇县阿合奇镇吾曲村三队防洪工程</t>
  </si>
  <si>
    <t>阿合奇镇吾曲村、佳朗奇村</t>
  </si>
  <si>
    <t xml:space="preserve">1.托什干河沿岸新建丁字坝4.5公里（从吾曲村三小队至五小队库兰萨日克乡水电站沿托什干河建设4.5公里丁字坝）。
2.佳朗奇3队建设丁字坝1公里。
</t>
  </si>
  <si>
    <t>阿合奇县阿合奇镇吾曲村、佳朗奇村防洪工程</t>
  </si>
  <si>
    <t>1.吾曲村托什干河南岸新建铅丝笼简易丁字坝20个。
2.佳朗奇3队北岸新建铅丝笼简易丁字坝12个。</t>
  </si>
  <si>
    <t>阿合奇县阿合奇镇佳朗奇城乡供水保障一体化并网工程</t>
  </si>
  <si>
    <t>1.原自来水管于2011年建设，管道已老化，现阿勒克木15公里自来水主管道重新更换，配套水表。
2.原自来水管于2011年建设，管道已老化，现无锡新村10公里自来水主管重新更换，配套水表。</t>
  </si>
  <si>
    <t>阿合奇县阿合奇镇佳朗奇村文化村山洪沟生态治理工程</t>
  </si>
  <si>
    <t>佳朗奇3队集中羊圈处生态治理600米混凝土应急泄洪通道。</t>
  </si>
  <si>
    <t>阿合奇县阿合奇镇小木孜都克穷布拉克牧业点、阿尔德克布拉克牧业点建设项目</t>
  </si>
  <si>
    <t>阿合奇镇吾曲村</t>
  </si>
  <si>
    <t>建设蓄水池1座（长14m*宽3m*高4m）及7公里地下埋藏黑色6号管子（DN200,PVC-U）。</t>
  </si>
  <si>
    <t>阿合奇县阿合奇镇城郊村城乡供水保障一体化并网工程</t>
  </si>
  <si>
    <t>阿合奇镇吾曲村、皮羌村</t>
  </si>
  <si>
    <t>1.增设自来水管9.255公里（吾曲村755米DN160，南山牧业点8.5公里DN50），检查井8个，水源地围挡3.5公里，及远程视频监控系统1套。2.在南山牧业点设置两处饮水井，南山牧业点新建5处蓄水池（吾曲村加尔噶克牧业点2个、皮羌村哈拉喀依牧业点2个、依斯克吉勒哈建设水窖1座）300立方人畜饮水水窖。并配套25公里DN50饮水管道。</t>
  </si>
  <si>
    <t>阿合奇县阿合奇镇佳朗奇村三队养殖区供水保障改造工程项目</t>
  </si>
  <si>
    <t>1.对阿勒克木与三队羊圈之间建立300立方蓄水池一座，位于60座羊圈上方1km处。
2.在阿勒克木与三队羊圈之间铺设总管道总长约5km。</t>
  </si>
  <si>
    <t>阿合奇县阿合奇镇佳朗奇村夏特牧道建设项目</t>
  </si>
  <si>
    <t>1.建设总长48km的牧道，其中4m宽的牧道15km和3.5m宽的牧道33km，配套钢结构桥6座。</t>
  </si>
  <si>
    <t>阿合奇县阿合奇镇南山牧业点道路维修项目</t>
  </si>
  <si>
    <t>喀拉喀依牧业点路口至吾曲村加尔噶克段新建砂石料21公里（路面宽4米）。</t>
  </si>
  <si>
    <t>阿合奇县阿合奇镇佳朗奇村道路建设项目</t>
  </si>
  <si>
    <t>佳朗奇村至克孜塔拉新建砂石路10公里（路基宽5米，路面宽4米），包括桥梁两座，长20米，宽4米的桥梁（含排水与涵洞及附属防护设施）。</t>
  </si>
  <si>
    <t>阿合奇镇佳朗奇村道路提升改造项目</t>
  </si>
  <si>
    <t>1.对佳朗奇村别墅区内损毁柏油道路3km进行维修。
2.对文化村内主干道及辅道损毁柏油路段3km进行维修。
3.佳朗奇村委会门前至阿合奇县玛纳斯史诗馆0.57公里。</t>
  </si>
  <si>
    <t>阿合奇县阿合奇镇皮羌村、吾曲村道路维修及新建项目</t>
  </si>
  <si>
    <t>1.新建吾曲村二队、三队农村道路0.8km，维修村内道路0.2km。
2.吾曲村库尔干路至三号大桥引道主管道一侧新建2m宽，人行道1km。
3.皮羌村二队新建1.4km村级公路。</t>
  </si>
  <si>
    <t>阿合奇镇佳朗奇民俗文化村提升改造项目</t>
  </si>
  <si>
    <t>1.对文化村新修建砖墙进行环境提升处理，步道旁树木进行环境提升。
2.文化村各户门进行环境提升、步道景观灯埋设、主干道星空顶灯建设。
3.建设长条凳10个、村民门牌80个、茅草长廊300米。
4.安装景区监控。</t>
  </si>
  <si>
    <t>阿合奇县阿合奇镇佳朗奇村文化广场建设工程</t>
  </si>
  <si>
    <t>佳朗奇村四小队新建文化广场一座，面积900平方米，增添健身器材一套，配套15盏太阳能路灯、0.5km水渠，对周边环境进行优化。</t>
  </si>
  <si>
    <t>阿合奇镇佳朗奇村湿地游园项目</t>
  </si>
  <si>
    <t>阿合奇镇佳朗奇三队环境提升改造工程</t>
  </si>
  <si>
    <t>1、文化村追姑娘桥下面水沟种植杨树5000余棵，挖水渠700米。</t>
  </si>
  <si>
    <t>阿合奇县阿合奇镇佳朗奇村阿依提凯集中养殖区供电项目</t>
  </si>
  <si>
    <t>铺设输电线路3公里，配套电线杆、入户线、变压器等设施。</t>
  </si>
  <si>
    <t>发改委</t>
  </si>
  <si>
    <t>阿合奇县阿合奇镇各村牧业点老旧生产用房拆除项目</t>
  </si>
  <si>
    <t>吾曲村、佳朗奇村、皮羌村</t>
  </si>
  <si>
    <t>对吾曲村、佳朗奇村、皮羌村三个村各牧业的100套老旧生产用房拆除。</t>
  </si>
  <si>
    <t>阿合奇县阿合奇镇吾曲村集中供水自来水厂设备更换及维修项目</t>
  </si>
  <si>
    <t>更换18.5KW给水泵1台，配套维修零件 。</t>
  </si>
  <si>
    <t>阿合奇县阿合奇镇佳朗奇村无锡新村暖气、供排水改造项目</t>
  </si>
  <si>
    <t>对佳朗奇无锡新村186户居民住宅暖气管网、供排水系统进行改造。</t>
  </si>
  <si>
    <t>阿合奇县良种场蔬菜大棚建设项目</t>
  </si>
  <si>
    <t>2024.4-2024.6</t>
  </si>
  <si>
    <t>玉山古西村
阿依尼克喀克尔村</t>
  </si>
  <si>
    <t>在安居富民小区对面新建新型蔬菜大棚4个，长度100米，宽度17米，后墙高5米，配套地下管网、塑料棚、钢架、棉棚、门、温度计、高空喷头、塑料棚升降器、硬化两面宽走廊，外围拉设围栏200米。</t>
  </si>
  <si>
    <t>良种场</t>
  </si>
  <si>
    <t>阿合奇县良种场农用机械采购项目</t>
  </si>
  <si>
    <t>玉山古西村</t>
  </si>
  <si>
    <t>购买75型三一重工挖掘机、新型804型号拖拉机、配备大蒜种植、收割、打药、旋耕、犁地、铺膜机、打包机等机械。</t>
  </si>
  <si>
    <t>阿合奇县良种场牲畜养殖项目</t>
  </si>
  <si>
    <t>阿依尼克喀克尔村</t>
  </si>
  <si>
    <t>购买湖羊200只、牛30头及饲草料</t>
  </si>
  <si>
    <t>阿合奇县良种场草料地建设提升项目</t>
  </si>
  <si>
    <t>实施面积4366亩。包含土地平整，客土改沙（实土厚30CM，运距6km）新建渠道33条，总长13.35km及配套设施，新建道路31条，总长12.32km，款3m</t>
  </si>
  <si>
    <t>阿合奇县良种场苗圃建设</t>
  </si>
  <si>
    <t>在玉山古西村苗圃基地修建农家休闲、采摘、烧烤一体的采摘园。</t>
  </si>
  <si>
    <t>阿合奇县良种场农副产品加工设备采购项目</t>
  </si>
  <si>
    <t>采购磨面机一台，榨油机一</t>
  </si>
  <si>
    <t>人居环境整治美化亮化</t>
  </si>
  <si>
    <t>对到户路进行硬化3110米，其中，阿依尼克喀克尔村养殖小区360米，玉山古西村样养殖小区350米，路面宽5米，其余2400米对全场52户房屋进行三区分离，房前屋后进行平整，新采购太阳能路灯90盏，亮度不低于90。其中50盏高度不低于6米，40盏高度不低于4.5米。</t>
  </si>
  <si>
    <t>生态环境局</t>
  </si>
  <si>
    <t>阿合奇县良种繁育场2024年人居环境整治新项目</t>
  </si>
  <si>
    <t>阿依尼克喀克尔村
玉山古西村</t>
  </si>
  <si>
    <t>阿依尼克喀克尔村、玉山古西村采购小型垃圾转运车4辆，建设垃圾分类处理设施点8处</t>
  </si>
  <si>
    <t>阿合奇县良种场2022年下水管网和化粪池建设项目</t>
  </si>
  <si>
    <t>改造下水管网8公里，安装化粪池共12座，其中100m³化粪池7座，50m³化粪池5座。购买吸污车1辆</t>
  </si>
  <si>
    <t>阿合奇县色帕巴依乡草料基地采购及附属项目</t>
  </si>
  <si>
    <t>2024.0413-2024.07.15</t>
  </si>
  <si>
    <t>色帕巴依乡</t>
  </si>
  <si>
    <t>一是为阿果依村草料基地采购种子（春麦5元/公斤，苜蓿68/公斤）及农用机械（播种旋耕一体机、犁地机、拖拉机、打包机、草料收割机）、化肥（尿素、二胺、复合肥、农家肥）。
二是为色帕巴依乡草料基地外围6公里进行铁丝网安装1米连人带料50元。</t>
  </si>
  <si>
    <t>色帕巴依乡2024年果树种植改良项目</t>
  </si>
  <si>
    <t>2024.7.26-2024.10.15</t>
  </si>
  <si>
    <t>为阿果依村300亩地果树嫁接改良，喀拉布隆村垃圾填埋场往下500米左右的40亩荒地进行平整，用于种植杏树</t>
  </si>
  <si>
    <t>阿合奇县色帕巴依乡色帕巴依村2024年土地整治项目</t>
  </si>
  <si>
    <t>2024.4.26-2024.7.26</t>
  </si>
  <si>
    <t>色帕巴依村110亩土地进行平整、</t>
  </si>
  <si>
    <t>阿合奇县色帕巴依乡2024年防渗渠维修项目</t>
  </si>
  <si>
    <t>2024.5.20-2024.10.15</t>
  </si>
  <si>
    <t>对色帕巴依乡水利干渠15Km损毁渠局部维修改造。</t>
  </si>
  <si>
    <t>色帕巴依乡色帕巴依村2024年牧业点道路维修</t>
  </si>
  <si>
    <t>对马坦35公里路面进行维修砂石路</t>
  </si>
  <si>
    <t>色帕巴依乡阿果依村入户路建设项目</t>
  </si>
  <si>
    <t>为阿果依村146户庭院入户路进行地面硬化</t>
  </si>
  <si>
    <t>阿合奇县色帕巴依乡垃圾整治项目</t>
  </si>
  <si>
    <t>2024.4.13-2024.6.13</t>
  </si>
  <si>
    <t>采购垃圾船 （绿色）垃圾桶 分类垃圾桶（果皮箱G-4） 电动三轮车（带兜）、建设垃圾中转站
、压缩垃圾车</t>
  </si>
  <si>
    <t>阿合奇县色帕巴依乡公厕改造项目</t>
  </si>
  <si>
    <t>2024.4.13-2024.5.10</t>
  </si>
  <si>
    <t>公共厕所改造3个，由旱厕改成水冲式厕所</t>
  </si>
  <si>
    <t>阿合奇县色帕巴依乡喀拉布隆村2024年厕所改造补助项目</t>
  </si>
  <si>
    <t>喀拉布隆村112户居民厕所提升改造为卫生厕所，每户补助5000元</t>
  </si>
  <si>
    <t>阿合奇县色帕巴依乡污水处理站及配套设施建设项目</t>
  </si>
  <si>
    <t>色帕巴依乡集中式饮用水水源地保护：本项目惠及色帕巴依乡，阿合奇县色帕巴依乡水污染防治项目包括：近期日处理规模68.94m³/d，远期日处理规模83.67m³/d，处理水质达到一级A标准。进、出水水质（达一级A排放标准《污水综合排放标准》GB8978-2021）中水回用</t>
  </si>
  <si>
    <t>阿合奇县色帕巴依乡喀拉布隆村2024年庭院经济补助项目</t>
  </si>
  <si>
    <t>对全村88户平房住户进行庭院经济改造，蔬菜大棚15平方米、木栅栏80米、菜园子20平方米，庭院路硬化（彩砖或混凝土）验收合格后每户补助1万元</t>
  </si>
  <si>
    <t>阿合奇县库兰萨日克乡阿克特克提尔村2024年基础设施建设项目</t>
  </si>
  <si>
    <t>阿克特克提尔村</t>
  </si>
  <si>
    <t>计划对阿克特克提尔村四小队集中居住区修建DN315重力流双壁波纹聚乙烯排水管道3.4km，修建pe110压力流PE排水管3.3km，新建300m³化粪池一座，并将排水管道接入化粪池。</t>
  </si>
  <si>
    <t>住房和城乡建设局</t>
  </si>
  <si>
    <t>阿合奇县库兰萨日克乡2024年饲草料储备库建设项目</t>
  </si>
  <si>
    <t>别迭里村</t>
  </si>
  <si>
    <t>新建1座2700吨高标准草料储备库1座4500平方米、机械棚1座1000平方米，用地面积6000平方米，建筑面积4500平方米，配备饲草料传送带、1804拖拉机2辆，1204拖拉机2辆、804拖拉机2辆、长度5米板车5辆、多头叉车3辆、9割W-2.1往复式割草机2台、圆盘割草机2台，苜蓿播种机26行3台、打包机、多盘割草压扁机2辆等</t>
  </si>
  <si>
    <t>阿合奇县库兰萨日克乡2024年综合贸易市场及配套附属工程建设项目</t>
  </si>
  <si>
    <t>新建硬化面积10700平方米，新建交易大棚5座，配套水电等附属设施</t>
  </si>
  <si>
    <t>阿合奇县库兰萨日克乡吉勒得斯村2024年污水管网整村推进建设项目</t>
  </si>
  <si>
    <t>对吉勒得斯村一小队、二小队、三小队污水管网进行连接连接处理，新建DN300污水主管网8755米，新建DN100污水出户管网2980米，新建污水检查井303个，新建100m³化粪池3个及相关配套附属设施</t>
  </si>
  <si>
    <t>阿合奇县库兰萨日克乡别迭里村2024年华能新村污水管网改造建设项目</t>
  </si>
  <si>
    <t>对华能新村180户污水主管网进行改造，改造污水主管网3.6公里，入户污水管网0.75公里及相关配套附属设施</t>
  </si>
  <si>
    <t>阿合奇县库兰萨日克乡2024年阿热勒萨依河小流域农村公路及配套附属建设项目</t>
  </si>
  <si>
    <t>对库兰萨日克乡阿热勒萨依河流域约7.8公里河道进行综合生态修复与环境整治，修建农村公路7.8公里及相关配套附属设施</t>
  </si>
  <si>
    <t>阿合奇县农村饮用水水源地迁改工程（库兰萨日克乡供水系统并网改造建设项目）</t>
  </si>
  <si>
    <t>对阿合奇县库兰萨日克乡三个村4座水厂进行整合，更换老旧管道26公里，迁改新建水源工程1座（包含取水首部、水厂及配套设施）</t>
  </si>
  <si>
    <t>阿合奇县库兰萨日克乡集中养殖附属工程项目</t>
  </si>
  <si>
    <t>库兰萨日克乡</t>
  </si>
  <si>
    <t>对别迭里村、吉勒得斯村、阿克特克提尔村集中养殖小区道路进行硬化、整治，接入水、电、路，修建饲草料库和青贮池及配套附属设施。</t>
  </si>
  <si>
    <t>阿合奇县库兰萨日克乡2024年垃圾焚烧炉建设项目</t>
  </si>
  <si>
    <t>新建300平方米垃圾处理站及配套附属设施，购买一套日处理量2-3吨的低温焚烧炉，同时配套购买电动垃圾车3辆、垃圾船30个，垃圾箱60个，用生活垃圾和有害垃圾的分类和收集。</t>
  </si>
  <si>
    <t>阿合奇县库兰萨日克乡吉勒得斯村2024年文化广场建设项目</t>
  </si>
  <si>
    <t>新建吉勒得斯村文化广场一座，用地面积3400㎡，凉亭2座及相关配套附属设施</t>
  </si>
  <si>
    <t>文化体育广播电视和旅游局</t>
  </si>
  <si>
    <t>阿合奇县库兰萨日克乡吉勒得斯村2024年引水渠首及渠道改建工程</t>
  </si>
  <si>
    <t>改建渠首1座，改建渠道约4KM及信息化自动化等配套设施，渠道维修及防洪治理</t>
  </si>
  <si>
    <t>阿合奇县库兰萨日克乡2024年大蒜种植补贴项目</t>
  </si>
  <si>
    <t>对三个村可用土地210亩种植大蒜，引导群众种植药用大蒜，种植药用大蒜每亩补贴300元。</t>
  </si>
  <si>
    <t>阿合奇县库兰萨日克乡2024年环境整治项目</t>
  </si>
  <si>
    <t>对阿合奇县库兰萨日克乡别迭里村、吉勒得斯村、阿克特克提尔村主要村道沿线约安装公用照明设施150盏，修建2个300平方米公园、6公里人行道及相关配套设施，对老旧公交车站台进行改造安装。</t>
  </si>
  <si>
    <t>阿合奇县库兰萨日克乡2024年畜牧业生产用房采购补助项目</t>
  </si>
  <si>
    <t>三个村农牧民采购60套彩钢房（用于三个村牧业点畜牧业生产使用。每套彩钢房不低于18平方米，补助5000元。</t>
  </si>
  <si>
    <t>阿合奇县库兰萨日克乡畜禽粪便无害化处理设施建设项目</t>
  </si>
  <si>
    <t>建立1座畜禽粪便无害化处理站，建筑用地300㎡，对畜禽粪便发酵利用，建设贮粪池、氧化塘、沉积池等，混合、输运、搅拌等设备，粪污处理一体化有机肥设备，实行粪便干湿分离，生产高效有机肥。</t>
  </si>
  <si>
    <t>阿合奇县库兰萨日克乡2024年供水管网维修项目</t>
  </si>
  <si>
    <t>对乡政府周边1.5公里、别迭里村二小队和四小队自来水管道1.5公里自来水管道更换，95座检查井更换、阀门进行更换，对别迭里村一小队居民点自来水主管道更换1公里</t>
  </si>
  <si>
    <t>阿合奇县库兰萨日克乡2024年主干渠及配套设施建设项目</t>
  </si>
  <si>
    <t>新建别迭里村1.6公里、吉勒得斯村1公里主干渠及配套设施</t>
  </si>
  <si>
    <t>阿合奇县库兰萨日克乡2024年文化站建设项目</t>
  </si>
  <si>
    <t>新建300人座位大礼堂一座，用地面积850平方米，建筑面积622平方米，建筑层数2层，配套水电暖设施并采购相关设施。</t>
  </si>
  <si>
    <t>阿合奇县库兰萨日克乡2024年库布拉克沿线道路整治项目</t>
  </si>
  <si>
    <t>对库兰萨日克乡库布拉克点至奥依塔勒点公路沿线双向14公里进行整治，种植树木。</t>
  </si>
  <si>
    <t>阿合奇县库兰萨日克乡2024年阿克特克提尔村巴勒根地牧道维修项目</t>
  </si>
  <si>
    <t>建设阿合奇县库兰萨日克乡阿克特克提尔村至巴勒根地牧业点道路40公里简易牧道，道路宽度3.5米-4米。覆盖农户30户105人，牛200头，羊5800只</t>
  </si>
  <si>
    <t>阿合奇县库兰萨日克乡吉勒得斯村农村公路及配套设施建设项目</t>
  </si>
  <si>
    <t>别迭里村、吉勒得斯村、</t>
  </si>
  <si>
    <t>新建3.7公里农村公路（吉勒得斯村3公里、别迭里村0.7公里）及相关配套设施</t>
  </si>
  <si>
    <t>阿合奇县库兰萨日克乡2024年农村公路维修项目</t>
  </si>
  <si>
    <t>对库兰萨日克乡85.9公里柏油路损坏、塌陷等情况进行维修</t>
  </si>
  <si>
    <t>阿合奇县库兰萨日克乡2024年吉勒得斯村牧道维修项目</t>
  </si>
  <si>
    <t>对阿合奇县库兰萨日克乡吉勒得斯村吐仙牧业点至克孜勒拜牧业点道路28公里砂石路进行修缮维护，道路宽度3.5米-4米，覆盖农户35户，小畜3000只，大畜425只。</t>
  </si>
  <si>
    <t>阿合奇县库兰萨日克乡2024年消防站建设项目</t>
  </si>
  <si>
    <t>在别迭里村、吉勒得斯村、阿克特克提尔村新建30平方消防站3座配备消防沙、铁锹等相关设施。</t>
  </si>
  <si>
    <t>民政局</t>
  </si>
  <si>
    <t>阿合奇县库兰萨日克乡2024年公墓建设项目</t>
  </si>
  <si>
    <t>对阿合奇县库兰萨日克乡三个村8个墓地所在地建设围墙约6千米，进行墓地规划，绿化。</t>
  </si>
  <si>
    <t>阿合奇县库兰萨日克乡2024年救灾物资储备库建设项目</t>
  </si>
  <si>
    <t>一是在库兰萨日克乡乡政府和三个村各建设1个救援物资库房（共计4个，钢架结构，地上1层，300平方米）及配套设施（供暖、货架），配备货架、帐篷、棉衣、棉被、折叠床、发电机、铁锹、十字镐等应急救援工具；二是在库兰萨日克乡米吉提牧业点修建一座300平方饲草料储备库。</t>
  </si>
  <si>
    <t>阿合奇县哈拉布拉克乡克热角力地沙依山洪防治项目</t>
  </si>
  <si>
    <t>哈拉布拉克村</t>
  </si>
  <si>
    <t>托什干河北岸哈拉布拉克村二队克热角力地沙依支流新建防洪堤1.5公里，纳洪建筑物等配套建筑物6座。</t>
  </si>
  <si>
    <t>阿合奇县哈拉布拉克乡阿克翁库尔村居民小区供水保障工程</t>
  </si>
  <si>
    <t>阿克翁库尔村</t>
  </si>
  <si>
    <t>对阿克翁库尔村辖区内埋深不满足抗冻要求的各小区供水管网进行全面提升改造，主管道约8公里，入户管道3公里，入户检查井106个，并统一考虑安装计量供水水表。</t>
  </si>
  <si>
    <t>阿合奇县哈拉布拉克乡哈拉布拉克村库尔库若草料地建设项目</t>
  </si>
  <si>
    <t>平整草料地1374亩（其中灌溉面积1277亩），在已建引水渠首上游850m处新建引水渠道130m、2200m3沉砂蓄水池、卧式多级离心泵2台、扬水管道1246m、高位汇水池108.75 m3、放水主干管7237m、2座18m3减压池、放水阀门井3座等。</t>
  </si>
  <si>
    <t>阿合奇县哈拉布拉克乡麦尔开其村喀拉坰基本农田改造项目</t>
  </si>
  <si>
    <t>麦尔开其村</t>
  </si>
  <si>
    <t>对麦尔开其村二队喀拉坰原有1200亩基本农田进行地块整合，新建60防渗渠3公里、蓄水池2200立方米，配套分水闸和构造物等。</t>
  </si>
  <si>
    <t>阿合奇县哈拉布拉克乡单坑式旱厕改造项目</t>
  </si>
  <si>
    <t>哈拉布拉克村、阿克翁库尔村 麦尔开其村</t>
  </si>
  <si>
    <t>对哈拉布拉克乡哈拉布拉克村、阿克翁库尔村、库尔萨依村689座单坑式旱厕提升改造，改建为双坑交替式卫生厕所。</t>
  </si>
  <si>
    <t>阿合奇县哈拉布拉克乡哈拉布拉克村美丽乡村建设项目</t>
  </si>
  <si>
    <t>1.更换G219国道进入哈拉布拉克乡道路两旁2公里栅栏、哈拉布拉克村委会前道路边6公里栅栏，均更换为1.2米铁方管栅栏，底座浇筑水泥固定，包括对原有路基维修维护，其中2公里栅栏加装异形宣传标语牌，栅栏安装及路基维护单价120元/米，异形宣传标语牌100元一处，加装200处，资金预算98万。
2.在集中商铺前打造30个停车区，规范停车位置，对原有500平方水泥地面平整改造，停车位一侧做车轮挡位器，资金预算15万。
3.在集中商铺前打造文化宣传于一体的异形候车厅20米，资金预算26万。
4.新增G219国道进入哈拉布拉克乡道路两旁太阳能路灯20盏、更换哈拉布拉克村集中居民区太阳能路灯灯泡和太阳能电板50处，资金预算11万。</t>
  </si>
  <si>
    <t>阿合奇县哈拉布拉克乡阿克翁库尔村牧道建设项目</t>
  </si>
  <si>
    <t>线路一：阿克翁库尔村杰孜布拉克到塔巴克牧业点新建砂石路5公里；
线路二：阿克翁库尔村曾阿尔加尔到开奇里牧业点新建砂石路6公里；
线路三：阿克翁库尔村克孜郎到克孜勒曲尔特牧业点新建砂石路9公里。</t>
  </si>
  <si>
    <t>阿合奇县哈拉布拉克乡阿克翁库尔村生活垃圾处理场及附属设施建设项目</t>
  </si>
  <si>
    <t>阿克翁库尔村新建生活垃圾处理场1座，有效扩容1.5万m³，配套彩钢业务用房24㎡，50型铲车1辆、洒水车1辆、小型压路机1台，4米高铁艺围栏，各集中居民小区共购置分类垃圾箱等。</t>
  </si>
  <si>
    <t>阿合奇县哈拉布拉克乡保护区环境问题整治与生态修复项目</t>
  </si>
  <si>
    <t>新建排水管道11300M（其中：DN300HDPE钢带增强双壁波纹管线6600M,DN225HDPE钢带增强双壁波纹管线4700M），增设一体化地埋式污水设备（采用MBR膜、日处理能力100m3/日、处理水质达到一级A标准），新建0.1万m³钢筋混凝土化粪池,配套10m3清污车1辆一体化地埋式污水处理设备药剂等。</t>
  </si>
  <si>
    <t>阿合奇县哈拉奇乡哈拉奇村、阿合奇村牧业点饮水安全建设项目</t>
  </si>
  <si>
    <t>哈拉奇村比克什托牧业点莫那开力地泉水引到色额尔玉托克，距离10公里，并在色额尔玉托克处建设2000立方米的蓄水池。开普塔尔牧业点吾依布拉克泉水引到艾克恰提，距离11公里，并在艾克恰提处建设1000立方米的蓄水池；阿合奇村哈拉果牧业点新建水厂一座（带发动机）。</t>
  </si>
  <si>
    <t>阿合奇镇防渗渠及配套设施建设项目</t>
  </si>
  <si>
    <t>阿合奇县哈拉布拉克乡哈拉布拉克村、阿克翁库尔村防渗渠建设项目</t>
  </si>
  <si>
    <t>备注</t>
  </si>
  <si>
    <r>
      <rPr>
        <b/>
        <sz val="18"/>
        <rFont val="宋体"/>
        <charset val="134"/>
        <scheme val="minor"/>
      </rPr>
      <t>产业发展(R</t>
    </r>
    <r>
      <rPr>
        <b/>
        <vertAlign val="subscript"/>
        <sz val="18"/>
        <rFont val="宋体"/>
        <charset val="134"/>
        <scheme val="minor"/>
      </rPr>
      <t>1</t>
    </r>
    <r>
      <rPr>
        <b/>
        <sz val="18"/>
        <rFont val="宋体"/>
        <charset val="134"/>
        <scheme val="minor"/>
      </rPr>
      <t>)</t>
    </r>
  </si>
  <si>
    <r>
      <rPr>
        <b/>
        <sz val="18"/>
        <rFont val="宋体"/>
        <charset val="134"/>
        <scheme val="minor"/>
      </rPr>
      <t>就业项目(R</t>
    </r>
    <r>
      <rPr>
        <b/>
        <vertAlign val="subscript"/>
        <sz val="18"/>
        <rFont val="宋体"/>
        <charset val="134"/>
        <scheme val="minor"/>
      </rPr>
      <t>2</t>
    </r>
    <r>
      <rPr>
        <b/>
        <sz val="18"/>
        <rFont val="宋体"/>
        <charset val="134"/>
        <scheme val="minor"/>
      </rPr>
      <t>)</t>
    </r>
  </si>
  <si>
    <r>
      <rPr>
        <b/>
        <sz val="18"/>
        <rFont val="宋体"/>
        <charset val="134"/>
        <scheme val="minor"/>
      </rPr>
      <t>乡村建设行动(R</t>
    </r>
    <r>
      <rPr>
        <b/>
        <vertAlign val="subscript"/>
        <sz val="18"/>
        <rFont val="宋体"/>
        <charset val="134"/>
        <scheme val="minor"/>
      </rPr>
      <t>3</t>
    </r>
    <r>
      <rPr>
        <b/>
        <sz val="18"/>
        <rFont val="宋体"/>
        <charset val="134"/>
        <scheme val="minor"/>
      </rPr>
      <t>)</t>
    </r>
  </si>
  <si>
    <r>
      <rPr>
        <b/>
        <sz val="18"/>
        <rFont val="宋体"/>
        <charset val="134"/>
        <scheme val="minor"/>
      </rPr>
      <t>易地搬迁后扶(R</t>
    </r>
    <r>
      <rPr>
        <b/>
        <vertAlign val="subscript"/>
        <sz val="18"/>
        <rFont val="宋体"/>
        <charset val="134"/>
        <scheme val="minor"/>
      </rPr>
      <t>4</t>
    </r>
    <r>
      <rPr>
        <b/>
        <sz val="18"/>
        <rFont val="宋体"/>
        <charset val="134"/>
        <scheme val="minor"/>
      </rPr>
      <t>)</t>
    </r>
  </si>
  <si>
    <r>
      <rPr>
        <b/>
        <sz val="18"/>
        <rFont val="宋体"/>
        <charset val="134"/>
        <scheme val="minor"/>
      </rPr>
      <t>巩固三保障成果(R</t>
    </r>
    <r>
      <rPr>
        <b/>
        <vertAlign val="subscript"/>
        <sz val="18"/>
        <rFont val="宋体"/>
        <charset val="134"/>
        <scheme val="minor"/>
      </rPr>
      <t>5</t>
    </r>
    <r>
      <rPr>
        <b/>
        <sz val="18"/>
        <rFont val="宋体"/>
        <charset val="134"/>
        <scheme val="minor"/>
      </rPr>
      <t>)</t>
    </r>
  </si>
  <si>
    <r>
      <rPr>
        <b/>
        <sz val="18"/>
        <rFont val="宋体"/>
        <charset val="134"/>
        <scheme val="minor"/>
      </rPr>
      <t>乡村治理和精神文明建设(R</t>
    </r>
    <r>
      <rPr>
        <b/>
        <vertAlign val="subscript"/>
        <sz val="18"/>
        <rFont val="宋体"/>
        <charset val="134"/>
        <scheme val="minor"/>
      </rPr>
      <t>6</t>
    </r>
    <r>
      <rPr>
        <b/>
        <sz val="18"/>
        <rFont val="宋体"/>
        <charset val="134"/>
        <scheme val="minor"/>
      </rPr>
      <t>)</t>
    </r>
  </si>
  <si>
    <r>
      <rPr>
        <b/>
        <sz val="18"/>
        <rFont val="宋体"/>
        <charset val="134"/>
        <scheme val="minor"/>
      </rPr>
      <t>项目管理费(R</t>
    </r>
    <r>
      <rPr>
        <vertAlign val="subscript"/>
        <sz val="18"/>
        <rFont val="宋体"/>
        <charset val="134"/>
        <scheme val="minor"/>
      </rPr>
      <t>7</t>
    </r>
    <r>
      <rPr>
        <b/>
        <sz val="18"/>
        <rFont val="宋体"/>
        <charset val="134"/>
        <scheme val="minor"/>
      </rPr>
      <t>)</t>
    </r>
  </si>
  <si>
    <r>
      <rPr>
        <b/>
        <sz val="18"/>
        <rFont val="宋体"/>
        <charset val="134"/>
        <scheme val="minor"/>
      </rPr>
      <t>其他(R</t>
    </r>
    <r>
      <rPr>
        <b/>
        <vertAlign val="subscript"/>
        <sz val="18"/>
        <rFont val="宋体"/>
        <charset val="134"/>
        <scheme val="minor"/>
      </rPr>
      <t>9</t>
    </r>
    <r>
      <rPr>
        <b/>
        <sz val="18"/>
        <rFont val="宋体"/>
        <charset val="134"/>
        <scheme val="minor"/>
      </rPr>
      <t>)</t>
    </r>
  </si>
  <si>
    <r>
      <rPr>
        <b/>
        <sz val="18"/>
        <rFont val="宋体"/>
        <charset val="134"/>
        <scheme val="minor"/>
      </rPr>
      <t>总户数户（J</t>
    </r>
    <r>
      <rPr>
        <b/>
        <vertAlign val="subscript"/>
        <sz val="18"/>
        <rFont val="宋体"/>
        <charset val="134"/>
        <scheme val="minor"/>
      </rPr>
      <t>1</t>
    </r>
    <r>
      <rPr>
        <b/>
        <sz val="18"/>
        <rFont val="宋体"/>
        <charset val="134"/>
        <scheme val="minor"/>
      </rPr>
      <t>)</t>
    </r>
  </si>
  <si>
    <r>
      <rPr>
        <b/>
        <sz val="18"/>
        <rFont val="宋体"/>
        <charset val="134"/>
        <scheme val="minor"/>
      </rPr>
      <t>总人数人（J</t>
    </r>
    <r>
      <rPr>
        <b/>
        <vertAlign val="subscript"/>
        <sz val="18"/>
        <rFont val="宋体"/>
        <charset val="134"/>
        <scheme val="minor"/>
      </rPr>
      <t>2</t>
    </r>
    <r>
      <rPr>
        <b/>
        <sz val="18"/>
        <rFont val="宋体"/>
        <charset val="134"/>
        <scheme val="minor"/>
      </rPr>
      <t>)</t>
    </r>
  </si>
  <si>
    <r>
      <rPr>
        <b/>
        <sz val="18"/>
        <rFont val="宋体"/>
        <charset val="134"/>
        <scheme val="minor"/>
      </rPr>
      <t>其中脱贫户(含监测户户（J</t>
    </r>
    <r>
      <rPr>
        <b/>
        <vertAlign val="subscript"/>
        <sz val="18"/>
        <rFont val="宋体"/>
        <charset val="134"/>
        <scheme val="minor"/>
      </rPr>
      <t>3</t>
    </r>
    <r>
      <rPr>
        <b/>
        <sz val="18"/>
        <rFont val="宋体"/>
        <charset val="134"/>
        <scheme val="minor"/>
      </rPr>
      <t>)</t>
    </r>
  </si>
  <si>
    <r>
      <rPr>
        <b/>
        <sz val="18"/>
        <rFont val="宋体"/>
        <charset val="134"/>
        <scheme val="minor"/>
      </rPr>
      <t>其中脱贫户(含监测户）人（J</t>
    </r>
    <r>
      <rPr>
        <b/>
        <vertAlign val="subscript"/>
        <sz val="18"/>
        <rFont val="宋体"/>
        <charset val="134"/>
        <scheme val="minor"/>
      </rPr>
      <t>4</t>
    </r>
    <r>
      <rPr>
        <b/>
        <sz val="18"/>
        <rFont val="宋体"/>
        <charset val="134"/>
        <scheme val="minor"/>
      </rPr>
      <t>)</t>
    </r>
  </si>
  <si>
    <r>
      <rPr>
        <b/>
        <sz val="18"/>
        <rFont val="宋体"/>
        <charset val="134"/>
        <scheme val="minor"/>
      </rPr>
      <t>建设单位（K</t>
    </r>
    <r>
      <rPr>
        <b/>
        <vertAlign val="subscript"/>
        <sz val="18"/>
        <rFont val="宋体"/>
        <charset val="134"/>
        <scheme val="minor"/>
      </rPr>
      <t>1</t>
    </r>
    <r>
      <rPr>
        <b/>
        <sz val="18"/>
        <rFont val="宋体"/>
        <charset val="134"/>
        <scheme val="minor"/>
      </rPr>
      <t>)</t>
    </r>
  </si>
  <si>
    <r>
      <rPr>
        <b/>
        <sz val="18"/>
        <rFont val="宋体"/>
        <charset val="134"/>
        <scheme val="minor"/>
      </rPr>
      <t>建设单位责任人（K</t>
    </r>
    <r>
      <rPr>
        <b/>
        <vertAlign val="subscript"/>
        <sz val="18"/>
        <rFont val="宋体"/>
        <charset val="134"/>
        <scheme val="minor"/>
      </rPr>
      <t>2</t>
    </r>
    <r>
      <rPr>
        <b/>
        <sz val="18"/>
        <rFont val="宋体"/>
        <charset val="134"/>
        <scheme val="minor"/>
      </rPr>
      <t>)</t>
    </r>
  </si>
  <si>
    <r>
      <rPr>
        <b/>
        <sz val="18"/>
        <rFont val="宋体"/>
        <charset val="134"/>
        <scheme val="minor"/>
      </rPr>
      <t>行业主管部门（K</t>
    </r>
    <r>
      <rPr>
        <b/>
        <vertAlign val="subscript"/>
        <sz val="18"/>
        <rFont val="宋体"/>
        <charset val="134"/>
        <scheme val="minor"/>
      </rPr>
      <t>3</t>
    </r>
    <r>
      <rPr>
        <b/>
        <sz val="18"/>
        <rFont val="宋体"/>
        <charset val="134"/>
        <scheme val="minor"/>
      </rPr>
      <t>)</t>
    </r>
  </si>
  <si>
    <r>
      <rPr>
        <b/>
        <sz val="18"/>
        <rFont val="宋体"/>
        <charset val="134"/>
        <scheme val="minor"/>
      </rPr>
      <t>行业主管部门责任人（K</t>
    </r>
    <r>
      <rPr>
        <b/>
        <vertAlign val="subscript"/>
        <sz val="18"/>
        <rFont val="宋体"/>
        <charset val="134"/>
        <scheme val="minor"/>
      </rPr>
      <t>4</t>
    </r>
    <r>
      <rPr>
        <b/>
        <sz val="18"/>
        <rFont val="宋体"/>
        <charset val="134"/>
        <scheme val="minor"/>
      </rPr>
      <t>)</t>
    </r>
  </si>
  <si>
    <r>
      <rPr>
        <b/>
        <sz val="18"/>
        <rFont val="宋体"/>
        <charset val="134"/>
        <scheme val="minor"/>
      </rPr>
      <t>县级分管领导（K</t>
    </r>
    <r>
      <rPr>
        <b/>
        <vertAlign val="subscript"/>
        <sz val="18"/>
        <rFont val="宋体"/>
        <charset val="134"/>
        <scheme val="minor"/>
      </rPr>
      <t>5</t>
    </r>
    <r>
      <rPr>
        <b/>
        <sz val="18"/>
        <rFont val="宋体"/>
        <charset val="134"/>
        <scheme val="minor"/>
      </rPr>
      <t>)</t>
    </r>
  </si>
  <si>
    <r>
      <rPr>
        <b/>
        <sz val="18"/>
        <rFont val="宋体"/>
        <charset val="134"/>
        <scheme val="minor"/>
      </rPr>
      <t>中央衔接(L</t>
    </r>
    <r>
      <rPr>
        <b/>
        <vertAlign val="subscript"/>
        <sz val="18"/>
        <rFont val="宋体"/>
        <charset val="134"/>
        <scheme val="minor"/>
      </rPr>
      <t>1</t>
    </r>
    <r>
      <rPr>
        <b/>
        <sz val="18"/>
        <rFont val="宋体"/>
        <charset val="134"/>
        <scheme val="minor"/>
      </rPr>
      <t>)</t>
    </r>
  </si>
  <si>
    <r>
      <rPr>
        <b/>
        <sz val="18"/>
        <rFont val="宋体"/>
        <charset val="134"/>
        <scheme val="minor"/>
      </rPr>
      <t>自治区衔接(L</t>
    </r>
    <r>
      <rPr>
        <b/>
        <vertAlign val="subscript"/>
        <sz val="18"/>
        <rFont val="宋体"/>
        <charset val="134"/>
        <scheme val="minor"/>
      </rPr>
      <t>2</t>
    </r>
    <r>
      <rPr>
        <b/>
        <sz val="18"/>
        <rFont val="宋体"/>
        <charset val="134"/>
        <scheme val="minor"/>
      </rPr>
      <t>)</t>
    </r>
  </si>
  <si>
    <r>
      <rPr>
        <b/>
        <sz val="18"/>
        <rFont val="宋体"/>
        <charset val="134"/>
        <scheme val="minor"/>
      </rPr>
      <t>其它涉农整合      (L</t>
    </r>
    <r>
      <rPr>
        <b/>
        <vertAlign val="subscript"/>
        <sz val="18"/>
        <rFont val="宋体"/>
        <charset val="134"/>
        <scheme val="minor"/>
      </rPr>
      <t>3</t>
    </r>
    <r>
      <rPr>
        <b/>
        <sz val="18"/>
        <rFont val="宋体"/>
        <charset val="134"/>
        <scheme val="minor"/>
      </rPr>
      <t>)</t>
    </r>
  </si>
  <si>
    <r>
      <rPr>
        <b/>
        <sz val="18"/>
        <rFont val="宋体"/>
        <charset val="134"/>
        <scheme val="minor"/>
      </rPr>
      <t>地方政府债券(L</t>
    </r>
    <r>
      <rPr>
        <b/>
        <vertAlign val="subscript"/>
        <sz val="18"/>
        <rFont val="宋体"/>
        <charset val="134"/>
        <scheme val="minor"/>
      </rPr>
      <t>4</t>
    </r>
    <r>
      <rPr>
        <b/>
        <sz val="18"/>
        <rFont val="宋体"/>
        <charset val="134"/>
        <scheme val="minor"/>
      </rPr>
      <t>)</t>
    </r>
  </si>
  <si>
    <r>
      <rPr>
        <b/>
        <sz val="18"/>
        <rFont val="宋体"/>
        <charset val="134"/>
        <scheme val="minor"/>
      </rPr>
      <t>地、县配套(L</t>
    </r>
    <r>
      <rPr>
        <b/>
        <vertAlign val="subscript"/>
        <sz val="18"/>
        <rFont val="宋体"/>
        <charset val="134"/>
        <scheme val="minor"/>
      </rPr>
      <t>5</t>
    </r>
    <r>
      <rPr>
        <b/>
        <sz val="18"/>
        <rFont val="宋体"/>
        <charset val="134"/>
        <scheme val="minor"/>
      </rPr>
      <t>)</t>
    </r>
  </si>
  <si>
    <r>
      <rPr>
        <b/>
        <sz val="18"/>
        <rFont val="宋体"/>
        <charset val="134"/>
        <scheme val="minor"/>
      </rPr>
      <t>其他资金(L</t>
    </r>
    <r>
      <rPr>
        <b/>
        <vertAlign val="subscript"/>
        <sz val="18"/>
        <rFont val="宋体"/>
        <charset val="134"/>
        <scheme val="minor"/>
      </rPr>
      <t>6</t>
    </r>
    <r>
      <rPr>
        <b/>
        <sz val="18"/>
        <rFont val="宋体"/>
        <charset val="134"/>
        <scheme val="minor"/>
      </rPr>
      <t>)</t>
    </r>
  </si>
  <si>
    <t>否</t>
  </si>
  <si>
    <t>一</t>
  </si>
  <si>
    <t>（建议拆分）</t>
  </si>
  <si>
    <t>佳朗奇村奥若巴什新建草料地2400亩，配套管道、沉砂池，新建10.5公里渠道，5公里生产道路等附属设施；佳朗奇阔什布拉克土地平整600亩，配套矩形防渗渠道3.5公里、防护堤1公里及渠系建筑物。采购种子化肥及机械租赁费电费等。</t>
  </si>
  <si>
    <t>四</t>
  </si>
  <si>
    <t>资金待核实</t>
  </si>
  <si>
    <t>二</t>
  </si>
  <si>
    <t>克州阿合奇县色帕巴依乡中型灌区骨干输水渠道改扩建及现代化灌区配套工程</t>
  </si>
  <si>
    <t>改扩建防渗干渠5公里，新建灌溉引水隧洞2公里，改扩建过洪建筑物10座，配套引水建筑物和现代化计量设施等。</t>
  </si>
  <si>
    <t>阿合奇县人工饲草料地防护围栏采购项目</t>
  </si>
  <si>
    <t>佳朗奇村、阿合奇村、哈拉奇村、孔吾拉旗村、阿合塔拉村、阿果依村</t>
  </si>
  <si>
    <t>采购防护围栏50.6公里，其中：佳朗奇村12公里；阿合奇村、哈拉奇村共8公里；孔吾拉奇村21公里；阿合塔拉村4.6公里；阿果依村5公里。</t>
  </si>
  <si>
    <t>阿合奇县库兰萨日克乡2024年0.16万亩高标准农田（提升改造）建设项目</t>
  </si>
  <si>
    <t>实施高标准农田 0.165 万亩其中土地平整 0.165 万亩，表土剥离0.165万亩，高效节水滴灌面积 0.165万亩，主要建设任务包括：土地平整配套路、林、渠、建筑物，高效节水建设内容主要为引水渠、沉砂池、首部系统配套、地埋输配水管网、田间滴灌管网及设备安装等,共划分1个首部1个滴灌系统，为地表水灌溉系统。</t>
  </si>
  <si>
    <t>中央、自治区补助资金1500元每亩，247.5万元，其余地方配套（衔接资金）292.5万。</t>
  </si>
  <si>
    <t>阿合奇县马场畜牧产品加工能力提升项目</t>
  </si>
  <si>
    <t>1座厂房
1间化验室</t>
  </si>
  <si>
    <t>朱马巴依·木哈西</t>
  </si>
  <si>
    <t>一是有利于马场托河冰川投资发展有限公司农副产品顺利销往全国市场。二是提高马场托河冰川投资发展有限公司信誉度和产品知名度。三是有利于降低成本，提高企业效益。四是可为当地提供更多就业岗位，增加农牧民群众的收入</t>
  </si>
  <si>
    <t>200㎡</t>
  </si>
  <si>
    <t>一是：有助于减少因极端天气造成的损失；二是：可提高马场的牧草储备量；三是：可以扩大农牧民在牧业点的养殖规模。</t>
  </si>
  <si>
    <t>2000㎡圈舍和1500㎡草料库</t>
  </si>
  <si>
    <t>一是提高饲养效率，减少饲养成本。二是有利于扩大养殖规模，达到规范饲养的目的。 三是有利于马场柯尔克孜羊的品种改良向着正规化、科学化迈进。</t>
  </si>
  <si>
    <t>700只</t>
  </si>
  <si>
    <t>一是进一步提升柯尔克孜羊品种整齐度，不断提高羊群的生产性能；二是按每户50只母羊计算，平均每年每户可节省1800-2200元饲养种公羊的支出，促进农牧民群众增产增收；三是村集体将种公羊托管至阿合奇县托河冰川投资发展有限公司，可持续为各村增加村集体经济收入2万元。收益资金主要用于增加村集体收入,支持小型基础设施建设或用于村集体公益事业。</t>
  </si>
  <si>
    <t>一是解决马场农牧民群众牲畜的救治问题，减少因未及时救治导致的牲畜死亡事件；二是为马场的7万牲畜提供有力的疫病防治基础，减少疫病的传播。</t>
  </si>
  <si>
    <t>1</t>
  </si>
  <si>
    <t>800亩</t>
  </si>
  <si>
    <t>一是：扩大了马场饲草料种植面积，有利于解决马场饲草料短缺问题。
二是：增加马场饲草料种植面积，增加村集体经济收入。</t>
  </si>
  <si>
    <t>2</t>
  </si>
  <si>
    <t>1300亩</t>
  </si>
  <si>
    <t>3</t>
  </si>
  <si>
    <t>700亩</t>
  </si>
  <si>
    <t>一是：扩大了马场饲草料种植面积，有利于解决马场饲草料短缺问题。
二是：增加博孜塔拉村土地种植面积，增加村集体经济收入。</t>
  </si>
  <si>
    <t>500㎡</t>
  </si>
  <si>
    <t xml:space="preserve">一是理疗中心建成后将收取门票，门票收入作为壮大村集体经济收入来源。    二是理疗中心建成有效的带动了阿合奇县特色旅游业发展，也对马场发展特色产业起着重要重用。 
</t>
  </si>
  <si>
    <t xml:space="preserve">一是理疗中心建成后将收取门票，门票收入作为壮大村集体经济收入来源。                                                     二是理疗中心建成有效的带动了阿合奇县特色旅游业发展，也对马场发展特色产业起着重要重用。 </t>
  </si>
  <si>
    <t>21套商铺
50个摊位</t>
  </si>
  <si>
    <t>一是有利于马场辖区农牧民买卖商品，进一步提升牛羊肉的销售渠道。二是可为当地提供更多就业岗位，增加农牧民群众的收入。三是该项目可壮大村集体经济收入4万元/年。</t>
  </si>
  <si>
    <t>1座渠首
5公里水渠</t>
  </si>
  <si>
    <t xml:space="preserve">一是：解决了马场凯利特别克村凯利别克恰提1300亩耕地灌溉问题。二：防渗渠的修建为扩大马场饲草料种植面积，解决马场饲草料短缺问题打下了坚实的基础。
</t>
  </si>
  <si>
    <t>2公里</t>
  </si>
  <si>
    <t>一是保护农牧民耕地不受洪水侵蚀。二是保障农牧民生命财产安全。</t>
  </si>
  <si>
    <t>5公里</t>
  </si>
  <si>
    <t xml:space="preserve">一是：解决了马场阿克巴夏特村1500亩耕地灌溉问题。二：防渗渠的修建为扩大马场饲草料种植面积，解决马场饲草料短缺问题打下了坚实的基础。
</t>
  </si>
  <si>
    <t>8公里</t>
  </si>
  <si>
    <t xml:space="preserve">一是：解决了马场凯利特别克村哈拉加尔2000亩耕地灌溉问题。二：防渗渠的修建为扩大马场饲草料种植面积，解决马场饲草料短缺问题打下了坚实的基础。
</t>
  </si>
  <si>
    <t>待定</t>
  </si>
  <si>
    <t>7公里</t>
  </si>
  <si>
    <t xml:space="preserve">一是解决牧业点农牧民饮水难，饮水不安全的问题。
二是有效防范牧业点取水的安全隐患。
三是有利于增加农牧民的牲畜养殖数量，提高收入。
</t>
  </si>
  <si>
    <t>29公里</t>
  </si>
  <si>
    <t>一是完善农村公路建设，改变群众出行难问题，减少出行安全隐患；二是改善乡村交通运输状况；三是为农牧民牲畜外销提供了便利，有利于农牧民收入增长。</t>
  </si>
  <si>
    <t>15公里</t>
  </si>
  <si>
    <t>一是完善农村道路建设，改变群众出行难问题，减少出行安全隐患；二是改善乡村交通运输状况；三是为农牧民牲畜外销提供了便利，有利于农牧民收入增长。</t>
  </si>
  <si>
    <t>一是可保障该牧业点的用电正常，为吉鲁苏温泉开发打好基础。
二是可提升农牧民群众生活的满意度和幸福感</t>
  </si>
  <si>
    <t>一是将农户住房和牲畜分离开来，有利于打造美丽乡村和美丽家庭。二是有一定渠道上阻断人与牲畜之间疫病的传播</t>
  </si>
  <si>
    <t>一是将马场的生活污水和粪污集中收集，减少环境污染
二是为马场的厕所革命后续改造打好基础</t>
  </si>
  <si>
    <t>一是对乱线进行整理，可减少火灾等意外事故的发生
二是可以保障马场人居环境的整洁，增加群众的幸福感和满意度。</t>
  </si>
  <si>
    <t>一是引导广大农牧民群众开展体育健身活动，增加全民健身意识。二是能提高群众的整体思想素质。三是能够展示马场精神文明、积极向上的风貌。</t>
  </si>
  <si>
    <t>一是引导广大老年人和农牧民群众开展体育健身活动，增加全民健身意识；二是能够展示马场精神文明、积极向上的风貌。</t>
  </si>
  <si>
    <t>一是减少马场因火灾等引起的财产损失，保障生产生活安全
二是马场距县城较远，消防大队无法保证短时间内赶到现场。</t>
  </si>
  <si>
    <t>60㎡</t>
  </si>
  <si>
    <t>一是可以解决博孜塔拉村村民的日常医疗需求；二是可以加强对高血压等慢性病人的日常走访和治疗强度，有利于病情的好转。</t>
  </si>
  <si>
    <t>2个活动室</t>
  </si>
  <si>
    <t>一是可以提高马场农牧民参加群众活动的积极性，为村民小组活动提供场所；二是可以提高马场农牧民的自治能力，让他们更多的参与到马场的各项工作中。</t>
  </si>
  <si>
    <t>40个</t>
  </si>
  <si>
    <t>宇文振江</t>
  </si>
  <si>
    <t>王豫东</t>
  </si>
  <si>
    <t>每年我乡需进行7次疫苗接种，项目建成后有利于哈拉奇乡所有牲畜的疫苗接种，完善畜牧养殖防疫机制，加强对全乡畜牧业疫病防控力度。</t>
  </si>
  <si>
    <t>2420㎡
15公里
200m³</t>
  </si>
  <si>
    <t>项目建成后可储存全乡八千多亩草料基地所产草料。完善草料储备机制，做好草料应急措施，保障哈拉奇乡畜牧业正常发展。</t>
  </si>
  <si>
    <t>新建草料库一座及配套设施，完善草料储备机制，做好草料应急措施，保障哈拉奇乡畜牧业正常发展。</t>
  </si>
  <si>
    <t>5个</t>
  </si>
  <si>
    <t>冷波</t>
  </si>
  <si>
    <t>合理开发托什干河湿地旅游资源，增加农牧民群众收入。</t>
  </si>
  <si>
    <t>4</t>
  </si>
  <si>
    <t>李存云</t>
  </si>
  <si>
    <t>对布隆村5队至阿合奇村1队泄洪渠冲毁渠段进行维修改造，保护群众生命财产安全。</t>
  </si>
  <si>
    <t>2.5公里</t>
  </si>
  <si>
    <t>李刚</t>
  </si>
  <si>
    <t>哈拉奇村一巷、二巷人员车辆来往频繁，新建沥青公路2.5公里，方便群众日常出行。</t>
  </si>
  <si>
    <t>50公里</t>
  </si>
  <si>
    <t>通过道路建设，可开发阿合奇村草场旅游资源，打造环牧业点旅游路线，开发旅游产业；完善牧业点交通设施，方便群众日常生产生活。</t>
  </si>
  <si>
    <t>20公里</t>
  </si>
  <si>
    <t>完善牧业点交通设施，方便群众日常生产生活。</t>
  </si>
  <si>
    <t>25公里</t>
  </si>
  <si>
    <t>30米</t>
  </si>
  <si>
    <t>解决过水路面洪水过境无法通行的问题，完善牧业点交通设施，方便群众日常生产生活。</t>
  </si>
  <si>
    <t>21公里
3000立方
2座
1000m³</t>
  </si>
  <si>
    <t>完善牧业点饮水设施建设，方便群众日常生产生活，保障群众用水安全。</t>
  </si>
  <si>
    <t>1座</t>
  </si>
  <si>
    <t>建设天然气站可提供清洁能源，方便来往车辆加气，同时方便群众日常生活，有利于保护环境。</t>
  </si>
  <si>
    <t>52个</t>
  </si>
  <si>
    <t>解决阿合奇村卫生厕所不达标问题，方便群众日常生活，提高幸福指数。</t>
  </si>
  <si>
    <t>17公里</t>
  </si>
  <si>
    <t>徐宏强</t>
  </si>
  <si>
    <t>有效利用污水处理厂，合理处理农村生活污水。改善群众生活条件。</t>
  </si>
  <si>
    <t>150m³
9千棵
100个
4辆
2000㎡</t>
  </si>
  <si>
    <t>解决全乡日益增加的垃圾清运处理问题，通过项目的实施，改善垃圾船垃圾乱飞的现象，更好的处理全乡各种垃圾、整治全乡环境。整治垃圾填埋场周边环境脏、乱、差、臭等现象，增加绿化面积，改善周围环境。</t>
  </si>
  <si>
    <t>9公里</t>
  </si>
  <si>
    <t>提高阿合奇县创建乡村振兴示范村的质量，改善村民居住环境。</t>
  </si>
  <si>
    <t>2座</t>
  </si>
  <si>
    <t>建设标准卫生室，方便村民就近就医。为村医提供办公场所。完善农村基础建设。</t>
  </si>
  <si>
    <t>5座</t>
  </si>
  <si>
    <t>健全哈拉奇乡文化体育设施，加大文体活动阵地建设，丰富群众精神文化生活增强群众幸福感</t>
  </si>
  <si>
    <t>三个</t>
  </si>
  <si>
    <t>建立健全乡村公共基础设施，丰富群众精神文化生活增强群众幸福感</t>
  </si>
  <si>
    <t>完善创业基地和老卫生院附属设施，更好的打造就业创业平台，服务群众。</t>
  </si>
  <si>
    <t>完善创业基地附属设施，更好的打造就业创业平台，服务群众。</t>
  </si>
  <si>
    <t>临时服务区一处，停车休息点1处，商铺3间，停车充电桩1处，加水房1处，周边绿化。</t>
  </si>
  <si>
    <t>朱马木丁·吐孙江</t>
  </si>
  <si>
    <t>为了道路交通流动人员需要停车休息时可以临时购买新疆阿合奇县的土特产，同时给群众带来了经济发展的好机会。</t>
  </si>
  <si>
    <t>可以改善村容村貌，增加往来流动人口，提高辖区群众收入。</t>
  </si>
  <si>
    <t>新建桥梁810米</t>
  </si>
  <si>
    <t>为方便克孜勒宫拜孜村农牧民去往乡政府和阿合塔拉村办事及乡政府去往克孜勒宫拜孜村办事方便</t>
  </si>
  <si>
    <t>极大的缩短农牧民群众到乡辖区路程，提供便利交通，促进乡村经济发展，助力脱贫攻坚巩固提升和乡村振兴的有效衔接。</t>
  </si>
  <si>
    <t>配种站120㎡，采购显微镜、B超机、冰箱各两台等配套设备以及采购配种相关器材，围栏100米。</t>
  </si>
  <si>
    <t>提升科学管理水平，有效阻断动物疫情的发生，保证牲畜产品供给安全。
推动牲畜品种优良化，提高牲畜养殖的经济效益。
有效遏制牲畜粪污乱处理现象，实现粪污处理无害化或资源化利用，改善生态环境。</t>
  </si>
  <si>
    <t>一是实现人畜分离，降低疫病风险，确保人畜安全
二是辐射带动全村发展畜牧养殖业，增加农民经济收入
三是有效减少土地污染和水污染，改善生态环境。</t>
  </si>
  <si>
    <t>苏木塔什乡克孜宫拜孜村人工草料地建设项目</t>
  </si>
  <si>
    <t>新建人工草料地1997庙，新建供水管道2.4㎞，以及附属配套设施</t>
  </si>
  <si>
    <t>人工草料地1997庙，新建供水管道2.4㎞，以及附属配套设施</t>
  </si>
  <si>
    <t>目标1：提高土质质量和营养成分，完善渠系配套，进一步增加机械化操作可能性，达到增加牧草产量的效果；目标2：通过扩大牧草种植面积，减少农牧民向外购买饲草料的投入。目标3：项目受益户381户，其中脱贫户133户。</t>
  </si>
  <si>
    <t>壮大村集体经济，加快村集体林草产业发展，进一步带动区域整体经济增长；项目收益资金按照再分配管理机制进行二次分配使用，开发公益性岗位，为困难群众提供就业岗位，增加经济收入；可对鳏寡孤独、残疾等低收入家庭进行帮扶救助。</t>
  </si>
  <si>
    <t>凉亭、毡房、栈道附属等配套设施</t>
  </si>
  <si>
    <t>依托实地湿地的建设，积极发展农村旅游业，带动周边人员就业，促进人均收入</t>
  </si>
  <si>
    <t>开发现有旅游资源，增加就业岗位，使农牧民通过旅游文化增加经济收入。同时，发展壮大村集体经济。</t>
  </si>
  <si>
    <t>盘山栈道约1公里，配套体育健身设施，骑行廊道约8公里，以及沿路休息设施设备配套，项目区绿化建设（景观树、花草）、对采摘园、围栏12公里、3公里进出便道（30户和合作社）、规划停车场</t>
  </si>
  <si>
    <t>项目实施后，巩固脱贫攻坚同乡村振兴有效衔接，乡村旅游成为农村经济发展的主要产业之一，开发现有旅游资源，可进一步保护本土文化，同时壮大村集体经济间接使农牧民增加收入。</t>
  </si>
  <si>
    <t>开发现有旅游资源，进一步保护文化是乡村可持续发展的必然需求。同时也能使农牧民通过旅游文化增加经济收入。</t>
  </si>
  <si>
    <t>保障人员的居住，方便人员的日常起居问题。</t>
  </si>
  <si>
    <t>项目实施后，可提高居住人员的生活质量，方便居住人员的起居。</t>
  </si>
  <si>
    <t>渠道3.133km，配套渠系建筑物17座，新增纳洪口1处及配套附属设施</t>
  </si>
  <si>
    <t>使农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
目标2：受益情况为195户，其中建档立卡户为89户。</t>
  </si>
  <si>
    <t>使苏木塔什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使农牧民收入得到增加。</t>
  </si>
  <si>
    <t>水渠8公里</t>
  </si>
  <si>
    <t>加快农田水利设施的建设，提高农牧民群众水资源利用率，促进农牧民群众增收。</t>
  </si>
  <si>
    <t>使克孜勒宫拜孜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种植多样性，使农牧民收入得到增加。</t>
  </si>
  <si>
    <t>新建渠道长度:9.95km，渠系建筑物53座</t>
  </si>
  <si>
    <t>为方便克孜勒宫拜孜村农牧民田间浇水，对辖区耕地渠道进行提升改造。</t>
  </si>
  <si>
    <t>使克孜勒宫拜孜村土地灌溉设施得到了完善，农田耕作条件得到了改善，可大幅提高农业抗御自然灾害的能力，减少水土流失，对渠道进行防渗节水提高灌溉水的利用率和土地产出率,有助于水资源的可持续利用和农业生产的可持续发展，扩大了生产规模，使农牧民收入得到增加。</t>
  </si>
  <si>
    <t>丁字坝3处</t>
  </si>
  <si>
    <t>目标1：能够有效解决湿地和灌木林每年因洪水频发期导致湿地和灌木林面积流失
目标2：同时改变因洪水冲击和渗透导致侧面农田塌陷，直接损失的基本农田，进一步推进全村产业振兴步伐。</t>
  </si>
  <si>
    <t>该项目的实施，切实保护阿合塔拉村三队湿地避免洪水冲刷导致的破坏，助推辖区湿地和基本农田持续发挥最大经济效益</t>
  </si>
  <si>
    <t>防洪坝500米，丁字坝5处</t>
  </si>
  <si>
    <t>目标1：抑制洪水，防止洪水涌进住宅和农田。
目标2：可有效降低因洪水造成重大财产损失。</t>
  </si>
  <si>
    <t>项目实施后，可提高河道的防洪能力，为居民、耕地提供保护，改善生态环境，提高防洪能力，减少洪灾，提高粮食产量，保障人民生命财产安全。</t>
  </si>
  <si>
    <t>道路硬化23.2公里</t>
  </si>
  <si>
    <t>目的：叶克恰提牧业点修路17公里解决叶克恰提居民出行难，改善牧业点以及农区交通条件。</t>
  </si>
  <si>
    <t>解决苏木塔什乡牧业点农牧民出行问题，方便农牧民生产生活出行，改善牧业点交通条件。</t>
  </si>
  <si>
    <t>饮水输送管道1200米、新建50立方米的水池两座、</t>
  </si>
  <si>
    <t>原水源地水量小，通过更换水源地解决每年夏季农牧民用水难，水量太小，农牧民引水不便，导致农牧民不愿意在此地居住，大量房屋闲置等问题</t>
  </si>
  <si>
    <t>解决农牧民日常生活，改善生活环境，使农牧民生活更加便捷。</t>
  </si>
  <si>
    <t>692座单坑式旱厕提升改造</t>
  </si>
  <si>
    <t>通过厕所的改建，改善居民的生产生活环境，达到美化环境的作用，同时对环境整治起一定的作用。</t>
  </si>
  <si>
    <t>项目实施后，可提高居民的生产生活环境，可有效减少土地污染和水污染</t>
  </si>
  <si>
    <t>污水处理管道3735m，新建0.74万m³氧化塘，以及附属配套设施，小型污水处理厂，8公里污水处理管网</t>
  </si>
  <si>
    <t>通过管网集中收集生活污水，使污水进行集中处理。这一模式提升了污水收集效率，减少了对周边水体的污染.改善人居环境，提升生活质量。</t>
  </si>
  <si>
    <t>主要采用生物接触氧化法+过滤技术通过污水处理站净化过滤后用于农村林地灌溉模式，提高水资源率。</t>
  </si>
  <si>
    <t>1座800平米的垃圾分类中转站，配套相关附属设施，及配套垃圾车一辆，垃圾船20个，垃圾箱100个。</t>
  </si>
  <si>
    <t>目的：全面解决辖区内农牧民群众垃圾集中处理难问题，改善人居环境，提升农牧民群众生活质量。</t>
  </si>
  <si>
    <t>改善辖区农民群众日常生产生活条件，加快自身建设，不断提高生活水平。</t>
  </si>
  <si>
    <t>体育场一座，排场设备三套，足球场一座，乒乓球桌三个，篮球场一座及相关配套设施。</t>
  </si>
  <si>
    <t>目标1：培养辖区内青少年的兴趣爱好，丰富青少年的娱乐活动；
目标2：提供场地对辖区内青少年的身体素质可有效提高，</t>
  </si>
  <si>
    <t>项目实施后，可有效培养辖区内青少年的兴趣爱好，以及提高青少年的身体素质，对开展各类文体活动提供场地，丰富生活。</t>
  </si>
  <si>
    <t>25.6km围栏建设；采购化肥种子一批，饲草料库棚一座及相关配套设施。</t>
  </si>
  <si>
    <t>目标1：通过拉设围栏，保护草料基地免受牲畜侵扰，保障草料基地成活率；
目标2：通过拉设围栏，保护草料基地免受行人践踏，保障草料基地成活率。</t>
  </si>
  <si>
    <t>一是防止牲畜进入草料基地，对草料基地进行破坏，
二是防止行人进行草料基地，对草料基地进行践踏。</t>
  </si>
  <si>
    <t>1个救援物资库房及配套设施，货架、帐篷、棉衣、棉被、折叠床、发电机、铁锹、十字镐等应急救援工具</t>
  </si>
  <si>
    <t>通过项目的建设，为应对突发事件的需要，以备不时之需。</t>
  </si>
  <si>
    <t>项目实施后，提高面对突发事件的应对能力，可有效避免伤亡事件的发生。</t>
  </si>
  <si>
    <t>对山·白先巴依</t>
  </si>
  <si>
    <t>吐尔地·吐尔达力</t>
  </si>
  <si>
    <t>目标一：优化草场，保护草原生态环境，扩大草料储备，提高村集体经济收入。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目标三：通过草地改良，改善草场，推进乡村振兴工作，避免水土流失和草场退化。</t>
  </si>
  <si>
    <t>一是通过该项目的实施，可以提高我县干草料储备粮和人工草地的种植面积，为草地畜牧业提供饲草料。二是改善生态环境，促进循环经济发展的需要。三是抗灾保蓄的需要。四是提高农牧民收入的需要。</t>
  </si>
  <si>
    <t>目标一：优化草场，保护草原生态环境，扩大草料储备，提高村集体经济收入。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t>
  </si>
  <si>
    <t xml:space="preserve">
1.佳朗奇四队矩形防渗渠（宽50cm，深50cm）0.5公里；
2.克孜塔拉牧业点维修矩形渠200米、渠系新建1公里，配套渠系建筑物；
3.吾曲村维修梯形渠200米；
 4.皮羌村集体地更换水轮泵及进水闸前拦污栅维修4处。</t>
  </si>
  <si>
    <t xml:space="preserve">目标一：解决阿合奇镇辖区内共1500亩地的灌溉问题，为发展壮大阿合奇镇畜牧业提供饲料支撑和保障，也为后续草料基地的开发奠定基础。
目标二：水渠的建成大大提高了种植的成活率，保证了牲畜的粮食保障，提高农牧民的牧畜效益，增加了农牧民的收入。
</t>
  </si>
  <si>
    <t>一是有效的解决了农牧民的牧畜发展问题，同时起到排洪的作用。
二是水渠灌溉便于作物生长、抗旱、水分持续时间长。
三是直接提高了农牧民的牧畜收入，解决了畜牧业的粮草供应问题，间接增加了全镇经济效益。</t>
  </si>
  <si>
    <t>目标一：新建改造村内环卫设施、照明设施。
目标二：改变村级道路夜晚“一抹黑”的现状，进而确保农牧民群众出行安全。
目标三：吾曲村主管道两侧安装1.5米铁艺栏杆3.5km、1.2米铁艺栏杆3km。</t>
  </si>
  <si>
    <t>一是基础设施建设过程中可以吸纳劳动力就地就业，增加经济收入。
二是优化环境使居民出行愉快，提升村级卫生。方便居民行人垃圾处理，便于环境治理。</t>
  </si>
  <si>
    <t>目标一：新建800亩湿地公园灌溉管道并，配套种植景观树500棵，对缺少的海棠果树进行补栽。目标二：更换湿地公园垃圾箱80个，并购买配套发电机、水泵、水管等维护设施设备</t>
  </si>
  <si>
    <t>一是人文环境进行提升；二是激发农牧民群众内生动力；三是通过新建文化基础设施的综合利用和共建共享，丰富了群众的精神文化生活。</t>
  </si>
  <si>
    <t>目标一：为应对自然灾害造成的牲畜饲料缺少的困难，坚持底线思维，提高牧业点防灾减灾能力。如遇到有突发事件时，确保牲畜饲草料安全继续供应，尽量避免农牧民财产遭受损失。</t>
  </si>
  <si>
    <t>目标一：在佳朗奇村修建占地面积5亩，建筑面积约3072m²，主要功能区划分为有机蔬菜种植区、精品花卉培育区、生态休闲体验区。</t>
  </si>
  <si>
    <t>一是人文环境进行提升；二是通过修建吸引游客进行参观增加农民收入</t>
  </si>
  <si>
    <t>目标一：对皮羌村500亩集体地进行平整，对土质进行改良，对已有水渠、水泵及闸门进行维修。
目标二：对吾曲村300亩集体地进行平整，对土质进行改良，配套灌溉渠系1.6km。</t>
  </si>
  <si>
    <t>提高集体土地利用率，壮大村集体经济收入，带动皮羌村农牧民增收。</t>
  </si>
  <si>
    <t>目标一：在阿合奇镇冬吾孜都克饲草料基地新建围挡12km</t>
  </si>
  <si>
    <t>一是防止畜牧误入啃食庄稼作物：二是防止农民私自将所养牲畜放到地里啃实庄稼作物</t>
  </si>
  <si>
    <t>为应对自然灾害造成的牲畜饲料缺少的困难，增强底线思维，提高牧业点，防灾减灾能力。如遇到有突发事件时，确保牲畜饲草料安全继续供应，尽量避免农牧民财产遭受损失。</t>
  </si>
  <si>
    <t>为应对自然灾害造成的牲畜饲料缺少的困难，增强底线思维，提高牧业点，防灾减灾能力。如遇到有突发事件时，确保牲畜饲草料安全继续供应，尽量避免农牧民财产遭受损失。从而提高畜牧业产量，增强农牧民养殖信心，增加农牧民收入。</t>
  </si>
  <si>
    <t>目标一：对依斯吉力哈牧业点3公里河道进行整治，对部分沿路河段路面进行维修、路基进行防洪加固，设置过水路面等防洪设施。</t>
  </si>
  <si>
    <t>一是防止风暴潮侵袭陆地，减少农牧民畜牧损失。
二是约束水流，提高河道泄洪排水能力，限制洪水泛滥，保护两岸农牧民生产和生命财产安全。
三是防止发生洪涝灾害，给农牧民造成生产资料经济损失；</t>
  </si>
  <si>
    <t xml:space="preserve">目标一：托什干河沿岸新建丁字坝4.5公里（从吾曲村三小队至五小队库兰萨日克乡水电站沿托什干河建设4.5公里丁字坝）。
目标二：佳朗奇3队建设丁字坝1公里。
</t>
  </si>
  <si>
    <t>一是防止风暴潮侵袭陆地，减少农牧民畜牧损失。
二是约束水流，提高河道泄洪排水能力，限制洪水泛滥，保护两岸农牧民生产和生命财产安全。</t>
  </si>
  <si>
    <t>目标一：吾曲村托什干河南岸新建铅丝笼简易丁字坝20个。
目标二：佳朗奇3队北岸新建铅丝笼简易丁字坝12个。</t>
  </si>
  <si>
    <t>一是防止风暴潮侵袭陆地，减少农牧民畜牧损失。二是约束水流，提高河道泄洪排水能力，限制洪水泛滥，保护两岸农牧民生产和生命财产安全。</t>
  </si>
  <si>
    <t>目标一：更换佳朗奇村阿勒克木15公里自来水管道及配套水表。
目标二：更换佳朗奇村无锡新村（别墅区）10公里自来水管道及配套水表</t>
  </si>
  <si>
    <t>一是有效改善饮水条件，降低群众生病危险；提升群众饮水质量，提高群众幸福感</t>
  </si>
  <si>
    <t>目标一：在文化村集中羊圈处生态治理600米混凝土应急泄洪通道。</t>
  </si>
  <si>
    <t>一是防止在下大雨或者下大雪后雪水融化导致水量暴涨时及时给把多余水量泄掉保障农民生命财产安全。</t>
  </si>
  <si>
    <t>目标一：建设蓄水池1座（长14m*宽3m*高4m）及7公里地下埋藏黑色6号管子（DN200,PVC-U）。</t>
  </si>
  <si>
    <t>一是防止在缺水时节，因缺水导致农民牲畜种植物死亡财产受到损失。
二是在缺水时间能够及时进行供水。</t>
  </si>
  <si>
    <t>目标1：增设自来水管9.255公里（吾曲村755米DN160，南山牧业点8.5公里DN50），检查井8个，水源地围挡3.5公里，及远程视频监控系统1套。                       目标二：在南山牧业点设置两处饮水井，南山牧业点新建5处蓄水池（吾曲村加尔噶克牧业点2个、皮羌村哈拉喀依牧业点2个、依斯克吉勒哈建设水窖1座）300立方人畜饮水水窖。并配套25公里DN50饮水管道。</t>
  </si>
  <si>
    <t>一是有效改善饮水条件，降低群众生病危险；提升群众饮水质量，提高群众幸福感。
二是解决我村牧区牲畜饮水困难问题，改善牧区养殖条件，提高农牧民养殖积极性。
三是解决牧业点66户人畜饮水问题。</t>
  </si>
  <si>
    <t>目标一：在阿勒克木与三队羊圈之间建立蓄水池一座，位于60座羊圈上方1km处。
目标二：在阿勒克木与三队羊圈之间铺设总管道总长约5km。</t>
  </si>
  <si>
    <t>一是有效改善饮水条件，降低牲畜生病危险；提升牲畜饮水质量，提高群众幸福感
二是解决我村牧区牲畜饮水困难问题，改善牧区养殖条件，提高农牧民养殖积极性</t>
  </si>
  <si>
    <t>目标一：保护生态环境的前提下，有效地把佳朗奇偏远地区自然优势变为经济优势，促进佳朗奇的经济发展。
目标二：该设施的建成，减少了牲畜拥挤，山体侧滑等情况，为农牧民以及牲畜提高了安全保障。
目标三：调整畜牧结构、深化畜牧转场方式改革，促进阿合奇县畜牧运输体系升级。</t>
  </si>
  <si>
    <t>充分利用自然景观，建设夏特牧道，方便居民前往养殖区养殖和运送饲草料，降低畜牧养殖运输成本，增进农牧民收入。</t>
  </si>
  <si>
    <t>目标一：保护生态环境的前提下，有效地把偏远地区自然优势变为经济优势，促进佳朗奇的经济发展。
目标二：该设施的建成，减少了牲畜拥挤，山体侧滑等情况，为农牧民以及牲畜提高了安全保障。
目标三：调整畜牧结构、深化畜牧转场方式改革，促进阿合奇县畜牧运输体系升级。</t>
  </si>
  <si>
    <t>充分利用自然景观，建设牧道，方便居民前往养殖区养殖和运送饲草料，降低畜牧养殖运输成本，增进农牧民收入。</t>
  </si>
  <si>
    <t>目标一：：进一步改善乡村道路基础硬件设施，增强了乡村发展动力，改变了乡村村容村貌，改善了交通道路通行环境，减少了乡村交通道路事故
目标二：为乡村高质量发展提供有力保障，促进乡村经济社会稳步发展，解决进村公路，方便农民群众出行，使乡村公路畅通率提高到100%</t>
  </si>
  <si>
    <t>充分调动好、发挥好、保护好农民群众的积极性，广泛发动群众参与务工，增加农民群众阶段性的务工收入，为农民群众出行和产业发展提供便利条件</t>
  </si>
  <si>
    <t>苏俊</t>
  </si>
  <si>
    <t>目标一：村庄里损坏的道路全部铺上了柏油以后，干净而平坦，全村环境整洁美丽，改变以往脏、乱、差的旧面貌，极大的方便了村民的出行。</t>
  </si>
  <si>
    <t>一是基础设施建设过程中可以吸纳劳动力就地就业，增加经济收入。</t>
  </si>
  <si>
    <t>改善农牧民出行条件，提升农牧民生产生活质量</t>
  </si>
  <si>
    <t>通过新建农村道路，改变现有道路现现状，改善农牧民出行条件，提升农牧民生产生活质量</t>
  </si>
  <si>
    <t>目标一：对文化村新修建砖墙进行环境提升处理，步道旁树木进行环境提升。
目标二：文化村各户门进行环境提升、步道景观灯埋设、主干道星空顶灯建设。
目标三：建设长条凳10个、村民门牌80个、茅草长廊300米，并安装景区监控</t>
  </si>
  <si>
    <t>一是通过此项目实施增加旅游看点，增收农民收入。
二是落实脱贫攻坚和乡村振兴有效衔接，改善人居环境，提高生产生活水平，打造美丽乡村。
三是防止有人恶意破坏旅游设施导致财产损失。四是打造阿合奇县旅游品牌，宣传柯尔克孜文化，促进游客消费。</t>
  </si>
  <si>
    <t>目标一：佳朗奇村四小队新建文化广场一座，面积900平方米，增添健身器材一套，配套15盏太阳能路灯、0.5km水渠，对周边环境进行优化。</t>
  </si>
  <si>
    <t>目标一：文化村追姑娘桥下面水沟种植杨树5000余棵，挖水渠700米。</t>
  </si>
  <si>
    <t>一是通过此项目实施增加旅游看点，增收农民收入。
二是营造美丽乡村，提高居民居住水平，从而提升居民幸福感。
三是防止种植作物无法浇水导致财产损失。
四是基础设施建设过程中可以吸纳劳动力就地就业，增加经济收入。</t>
  </si>
  <si>
    <t>付磊</t>
  </si>
  <si>
    <t>目标一：铺设输电线路3公里，配套电线杆、入户线、变压器等设施。</t>
  </si>
  <si>
    <t>一是有效提高了牲畜的生活条件，营造良好的畜牧环境。
二是既保证了牲畜的存货量，同时有效提高农牧民的经济收入。
三是保证日常所用设备的正常使用</t>
  </si>
  <si>
    <t>高维杰</t>
  </si>
  <si>
    <t>拆迁3个村牧业点老旧生产用房，改善农牧民生产生活环境，为新建生产用房打好基础</t>
  </si>
  <si>
    <t>拆迁3个村牧业点老旧生产用房，改善农牧民生产生活环境，为新建生产用房打好基础，保障农牧民生产安全。</t>
  </si>
  <si>
    <t>保障全村160户561人口正常生产生活用水</t>
  </si>
  <si>
    <t>有效解决饮水问题，提升群众饮水质量，提高群众幸福感</t>
  </si>
  <si>
    <t>改造186户暖气管网及供排水系统</t>
  </si>
  <si>
    <t>落实脱贫攻坚和乡村振兴有效衔接，改善人居环境，提高生产生活水平，打造美丽乡村。</t>
  </si>
  <si>
    <t>阿不都赛买提·艾米力</t>
  </si>
  <si>
    <t>增加村集体经济收入，带动群众增收</t>
  </si>
  <si>
    <t>为高质量发展农村经济提供有力保障，方便后续农牧民生产生活。后续由村集体进行管护，经营模式可采取收取租金的方式，收益既可作为后期管护资金，也可壮大村集体经济。</t>
  </si>
  <si>
    <t>项目实施后，可进一步提高农产品初加工率，提高产品附加值。设备采购后，由两村进行管护，农牧民使用时缴纳租金，租金用于壮大村集体经济。</t>
  </si>
  <si>
    <t>改善农村人居环境，方便群众生产生活，提高农村生活幸福指数。</t>
  </si>
  <si>
    <t>改善农牧民生活习惯，提倡健康生活方式，更有助于建设美丽新农村，减少城乡差距。</t>
  </si>
  <si>
    <t>采购小型电动车提高垃圾运转效率，有利于改善周围生活环境，提升生活环境质量</t>
  </si>
  <si>
    <t>阿里木汗·买买提肉孜</t>
  </si>
  <si>
    <t>王玉东</t>
  </si>
  <si>
    <t>提高色帕巴依乡草料基地收入。</t>
  </si>
  <si>
    <t>一是壮大村集体经济，二是解决群众黄贮玉米收割困难问题，三是帮助贫困群众收割黄贮玉米。</t>
  </si>
  <si>
    <t>目标1：300亩果树嫁接
目标2：提高果树抗病虫害能力，增加出果量和果品品质
目标3：改善生态环境，提升本地绿化能力
喀拉布隆村40亩荒地改造为林地，种植杏树，发展林果经济</t>
  </si>
  <si>
    <t>为全村150余户有果树的农户，其中建档立卡贫困85户，进行果树嫁接改良，促进林果业发展，增加群众收入。</t>
  </si>
  <si>
    <t xml:space="preserve">110亩荒地改造为农田，承包给无地群众，实现全村群众均有土地
</t>
  </si>
  <si>
    <t xml:space="preserve">一是110亩荒地改造为农田。
二是促进其发展农业生产，增收致富。
</t>
  </si>
  <si>
    <t>用于全乡农牧民解决浇水种地等问题，促进乡村振兴发展</t>
  </si>
  <si>
    <t>五</t>
  </si>
  <si>
    <t>项目实施后有利于牧业点农民解决生活等问题</t>
  </si>
  <si>
    <t>便于38农牧民出行、便于乡政府管理</t>
  </si>
  <si>
    <t>通过该项目建成只够，可以提升农牧民群众生活水平，从而增加居住幸福感，提升庭院经济水平</t>
  </si>
  <si>
    <t>乡村治理和精神文明建设(R6)</t>
  </si>
  <si>
    <t>进一步做好区域生态环境保护，促进乡村生态振兴</t>
  </si>
  <si>
    <t>进一步做好区域生态环境保护，促进乡村生态振兴，提高群众的幸福感与获得感</t>
  </si>
  <si>
    <t>农村厕所改造工作，解决聚焦困扰人居环境的堵点、难点、痛点问题</t>
  </si>
  <si>
    <t>提高人居环境，满足群众普遍性、个性化需求，引导农户养成良好生活和卫生习惯，助推乡村文明和乡村振兴</t>
  </si>
  <si>
    <t>改善农村居民住房生产生活条件明显改善，人居环境干净、整洁、卫生。</t>
  </si>
  <si>
    <t>有利于全乡农牧民生活用水、排污等问题</t>
  </si>
  <si>
    <t>巩固全乡人居环境，同时为后期人居环境做好保障</t>
  </si>
  <si>
    <t>通过该项目建成之后，可以提升农牧民群众生活水平，从而增加居住幸福感，提升庭院经济水平</t>
  </si>
  <si>
    <t>依扎努·依不拉音</t>
  </si>
  <si>
    <t>一是改善公共服务设施及环境，改善农村居民住房生产生活条件，保证人居环境干净、整洁、卫生；二是建设排水管网是一项保护环境、提高居民生活水平和质量，为广大农牧民群众造福的工程，该工程的实施将有效改善村容村貌，为居民创造优美、舒适、清洁的农村环境</t>
  </si>
  <si>
    <t>通过该项目的实施建设，极大提升库兰萨日克乡农村污水收集能力，保护地下水资源，改善农村人居条件，在施工过程中，优先吸纳脱贫户（含监测户）和低收入人群参与工程建设，劳务报酬不低于当地农民工平均工资，促进其增收致富</t>
  </si>
  <si>
    <t>吐尔地·吐尔达</t>
  </si>
  <si>
    <t>一是解决本乡6400亩饲草料基地2700吨饲草料对方问题；
二是减少草料损耗问题。</t>
  </si>
  <si>
    <t>一是因地制宜发展人工饲草料基地建设，改善人工饲草料基地必要基础设施，极大提升饲草料储备问题；
二是配套相应机械，提升产能，规模化播种收割，减少人力资源。</t>
  </si>
  <si>
    <t>一是以满足人们对美好生活的需求为目标，建立形成农贸市场建设管理长效机制，促进环境卫生整洁，服务品质提升，农牧民体验感、获得感增强。
二是发挥农村农产品、货物在保障市场供应、维护消费安全、满足群众日常需求等方面作用</t>
  </si>
  <si>
    <t>一是私营变国有，民政保障更有利
二是一元变多元，市场功能更齐全
三是业余变专业，经营管理更规范</t>
  </si>
  <si>
    <t>一是改善公共服务设施及环境，改善农村居民住房生产生活条件，保证人居环境干净、整洁、卫生；二是建设排水管网是一项保护环境、提高居民生活水平和质量，为广大农牧民群众造福的工程，该工程的实施将有效改善村容村貌，为居民创造优美、舒适、清洁的农村环境。</t>
  </si>
  <si>
    <t>对剩余8.85公里土渠修建防渗渠及渠系建筑物(别迭里村2.3公里、吉勒得斯村3.5公里、阿克特克提尔村3公里)</t>
  </si>
  <si>
    <t>一是提高土地利用率，每亩增收200-300元                                                             
二是提升农业生产用水方便程度，为周边农田有效供给农业用水，为农牧民群众用水提供便利
三是保障农业用水需求，提高农业耕地灌溉和生产效率，从而提升农作物品质，提高农户收入</t>
  </si>
  <si>
    <t>通过项目的实施建设，提高土地利用率，每亩增收200-300元                                                             
二是提升农业生产用水方便程度，为周边农田有效供给农业用水，为农牧民群众用水提供便利
三是保障农业用水需求，提高农业耕地灌溉和生产效率，从而提升农作物品质，提高农户收入
四是对本乡水土保持、水系连通及水美乡村建设、水资源节约与保护起到极大作用</t>
  </si>
  <si>
    <t>一是通过道路亮化，方便群众出行，保障群众出行安全，提高全乡亮化面积，改善农牧民生活居住环境
二是进行绿化种植树木，安装围栏进行保护，治理乡村环境，改善村容村貌。增加全乡绿化面积，改善乡村环境，为群众打造美丽宜居乡村</t>
  </si>
  <si>
    <t>通过项目的建设实施，消除部分农村土路、木桥存在的安全隐患，提升当地群众和过往驾驶员行车体验，也让农业发展和农民生活方式活跃起来，在施工过程中，优先吸纳脱贫户（含监测户）和低收入人群参与工程建设，劳务报酬不低于当地农民工平均工资，促进其增收致富</t>
  </si>
  <si>
    <t>通过项目的实施，保障群众用水安全，迁移库兰萨日克乡原水源地，方便后期乡村规划，有利于发展乡村经济，助力乡村振兴</t>
  </si>
  <si>
    <t>通过对养殖区进行通水、通电、通路，完善养殖小区基础设施，提升养殖区生产条件，保障养殖区日常生产用水，促进库兰萨日克畜牧业发展</t>
  </si>
  <si>
    <t>一是提升畜牧业基础配套设施，建设标准化圈舍，减少养殖成本，提高畜牧业产能。
二是建设高标准养殖小区，与合作社进行深度合作，增强养殖户的抗风险能力，降低养殖户缺乏规模化的养殖经验，提高养殖户利润</t>
  </si>
  <si>
    <t>一是改善公共服务设施及环境，保证人居环境干净、整洁、卫生；二是为居民创造优美、舒适、清洁的农村环境</t>
  </si>
  <si>
    <t>通过项目实施减少对环境的压力，利用生活垃圾焚烧炉减少体积、减少垃圾运输目的</t>
  </si>
  <si>
    <t>一是减轻群众参与公共文化活动享受公共文化产品的经济负担影响程度明显
二是促进基层公共文化服务体系建设，丰富群众精神文化生活，满足群众多层次文化需求的影响程度明显
三是繁荣发展文化事业，对丰富群众精神文化生活的可持续影响程度明显</t>
  </si>
  <si>
    <t>该项目建成后，可灌溉库兰萨日克乡6400饲草料基地，林地8000亩，耕地4000亩。为库兰萨日克乡发展壮大畜牧业提供保障</t>
  </si>
  <si>
    <t>一是通过种植补助，降低种植成本，提高种植经济性</t>
  </si>
  <si>
    <t>激发群众种植热情和参与度，减少种植成本投入，提高种植经济性。</t>
  </si>
  <si>
    <t>一是通过道路亮化，方便群众出行，保障群众出行安全，提高全乡亮化面积，改善农牧民生活居住环境
二是治理乡村环境，改善村容村貌。改善乡村环境，为群众打造美丽宜居乡村</t>
  </si>
  <si>
    <t>一是彩钢房方便牧区农牧民进行生产生活，便于移动，拆卸，组装
二是解决农牧民牧业点临时住房问题解决
三是提高牧区农牧民畜牧放牧问题，提高牲畜养殖方便程度</t>
  </si>
  <si>
    <t>一是通过对粪便进行暂时储存和初步分解,化粪池能够减少直接排放粪便对环境造成的危害。
二是化粪池内的粪便经过一段时间的分解，会逐渐形成肥料，可以用于农田等土壤肥力增强。</t>
  </si>
  <si>
    <t>通过建设该项目，极大改善养殖环境，减少畜禽生病率，提高产仔率，增加群众收入，为建设标准化圈舍提供基础。</t>
  </si>
  <si>
    <t>有效改善饮水条件，降低群众生病危险；提升群众饮水质量，提高群众幸福感</t>
  </si>
  <si>
    <t>通过该项目的实施建设，极大提升库兰萨日克乡农村供水能力，节约保护地下水资源，改善农村人居条件，在施工过程中，优先吸纳脱贫户（含监测户）和低收入人群参与工程建设，劳务报酬不低于当地农民工平均工资，促进其增收致富</t>
  </si>
  <si>
    <t>由于库兰萨日克乡原水渠年久失修老化，清淤能力较弱，水渠附属设施已无法实现全面灌溉，导致农作物产量不高，收入减少，建设水渠克使农村土地灌溉设施得到了完善，农田耕作条件得到了改善，提高农牧民收入</t>
  </si>
  <si>
    <t>一是文化站的建设实际上可以看做是一项基础性的惠民工程,将其作为群众文化基础性建设的主要场所。
二是政府建设文化站的主要目的是为了提高基层群众的基本素养,满足他们的文化需求。</t>
  </si>
  <si>
    <t>一是改善生态环境，提高绿化覆盖率；二是加大宣传力度，充分调动群众的积极性、主动性，促使村民自觉的投入到环境环境整治和生态恢复中来。</t>
  </si>
  <si>
    <t>改造道路有利于降低居民生活物资运输费用,解决巴勒根地牧业点农牧民出行问题，方便农牧民生产生活出行，改善牧业点交通条件。方便居民前往养殖区养殖和运送饲草料，降低畜牧养殖运输成本，为农牧民通过发展畜牧业增收创造条件</t>
  </si>
  <si>
    <t>改造道路有利于降低居民生活物资运输费用,有效缩短了运输时间，提高了产出效率，确保村集体和脱贫户获得稳定收</t>
  </si>
  <si>
    <t>改造道路有利于降低居民生活物资运输费用,有效缩短了运输时间，提高了产出效率，确保村集体和脱贫户获得稳定收入</t>
  </si>
  <si>
    <t>祁璐</t>
  </si>
  <si>
    <t>项目建成后以村宅基为单位，提高村级防火应急处置和预防以及自救互救能力，同时也有效弥补了农村专业灭火救援队伍的空白，打通基层末端消防安全的“最后一公里”，为农村的安全稳定提供了更加坚实有效的备防力量和队伍保障。</t>
  </si>
  <si>
    <t>通过项目实施建设，该项目具备地理距离近、机动灵活的优势，一旦发生火灾情况，可迅速出警处置，减少群众财产损失</t>
  </si>
  <si>
    <t>一是生态陵园、 生态公墓的规划设计尽量减少对自然生态环境的破坏；
二是生态陵园、 生态公墓规划设计是现代园林设计中的一个重要组成部分，它不仅能够为逝者提供自然、舒适、温馨的安葬场所，还能够保护生态环境，为后代留下文化遗产。</t>
  </si>
  <si>
    <t>通过项目实施建设，有效遏制散埋乱葬、土葬大坟等现象，对乱占土地、土地资源利用起到重大作用</t>
  </si>
  <si>
    <t>一是储备库能够集中存放各类紧急救援物资，如食品、医药、毛毯、燃料等，以应对灾害和突发事件对人们生命和财产安全造成的威胁。
二是合理的物资储备库布局和设计可以确保应急物资的充足供应，并提高物资调配的效率。在灾害发生时，储备库能够迅速调拨所需物资到受灾区域，有效支持救援行动，减轻灾情损失。</t>
  </si>
  <si>
    <t>新建防洪堤1.5公里，纳洪建筑物等配套建筑物6座。</t>
  </si>
  <si>
    <t>吾肉孜买买提·白先</t>
  </si>
  <si>
    <t>王彦龙</t>
  </si>
  <si>
    <t>提高防洪能力，减少洪涝灾害及财产损失。</t>
  </si>
  <si>
    <t>提高防洪能力，减少洪涝灾害及财产损失，</t>
  </si>
  <si>
    <t>主管道约8公里，入户管道3公里，入户检查井106个，并统一考虑安装计量供水水表。</t>
  </si>
  <si>
    <t>改善人居饮水问题，提高居民幸福活指数。</t>
  </si>
  <si>
    <t>哈拉布拉克村、阿克翁库尔村</t>
  </si>
  <si>
    <t>1.哈拉布拉克村渠道防渗改建总长度5238.38m（其中：一小队渠道794.03m、二小队渠道1437.63m、三小队渠道1053.8m、四小队渠道1952.93m），灌溉草地总面积2300亩。防渗渠宽度均为60㎝，配套分水闸和构造物。
2.阿克翁库尔村克孜郎牧业点新建60cm防渗渠道3公里，灌溉150亩林地、230亩耕地、260亩草地，共灌溉640亩地；和田加尔牧业点维修防渗渠道3处800米，灌溉草地540亩、耕地400亩，共灌溉940亩地；其其尔哈那克牧业点新建60cm渗渠道1公里，配套渠首1座，共灌溉300亩地。防渗渠均配套分水闸和构造物。</t>
  </si>
  <si>
    <t>防渗渠新建总长度9238.38m，维修800米。</t>
  </si>
  <si>
    <t>267（哈村）
129（阿村）</t>
  </si>
  <si>
    <t>1257（哈村）   533（阿村）</t>
  </si>
  <si>
    <t>123（哈村）
66（阿村）</t>
  </si>
  <si>
    <t>5（哈村）</t>
  </si>
  <si>
    <t>胡栓</t>
  </si>
  <si>
    <t>新建防渗渠，提升农牧民生产用水方便程度，提升土地使用效能，增加农作物产量有效节约水资源，周边农田农业用水有效供给增强水资源利用效率，提升农作物长势，从而帮助村民增加收入</t>
  </si>
  <si>
    <t>有效供给增强水资源利用效率，提升农作物长势，从而帮助村民增加收入</t>
  </si>
  <si>
    <t>平整草料地3986亩，新建引水管道8581米，放水主干管和分支管道16479米，新建18立方米减压池5座、分水总阀门井8座、检查井24座、排空井10座等。</t>
  </si>
  <si>
    <t>优化草场，保护草原生态环境，扩大草料储备，提高村集体经济收入。</t>
  </si>
  <si>
    <t>扩大草料储备，提高村集体经济收入。</t>
  </si>
  <si>
    <t>平整草料地1374亩，新建引水渠道130m、2200m3沉砂蓄水池、卧式多级离心泵2台、扬水管道1246m、高位汇水池108.75 m3、放水主干管7237m、2座18m3减压池、放水阀门井3座等。</t>
  </si>
  <si>
    <t>1200亩基本农田进行地块整合，新建60防渗渠3公里、蓄水池2200立方米，配套分水闸和构造物等。</t>
  </si>
  <si>
    <t>优化基本农田，提高土地利用率。</t>
  </si>
  <si>
    <t>优化基本农田，提高土地利用率提高村集体经济收入。</t>
  </si>
  <si>
    <t>689座单坑式旱厕提升改造，改建为双坑交替式卫生厕所。</t>
  </si>
  <si>
    <t>单坑式旱厕进行提升改造，改造为具备沤粪池类的旱厕，完善旱厕设施，建设卫生厕所</t>
  </si>
  <si>
    <t>美化人居环境，提升村容村貌，为乡村振兴奠定基础</t>
  </si>
  <si>
    <t>8公里栅栏，500平方水泥地面平整改造异形候车厅20米两旁太阳能路灯20盏更换哈拉布拉克村集中居民区太阳能路灯灯泡和太阳能电板50处</t>
  </si>
  <si>
    <t>改善人居环境</t>
  </si>
  <si>
    <t>美化人居环境，提升村容村貌</t>
  </si>
  <si>
    <t>砂石路20公里</t>
  </si>
  <si>
    <t xml:space="preserve">1、便利的交通可以使村级经济组成乡镇区域经济，加快经济的发展，给农牧民解决交通难的问题，大力发展农牧业。
2、道路的改善可以提高农民生活水平，包括上学、就医，对改善农村消费也有着战略性的意义。同时增加农民的幸福指数，促进社会和谐稳定。
</t>
  </si>
  <si>
    <t>美化人居环境，提升村容村貌，方便农牧民生产生活出行为乡村振兴奠定基础</t>
  </si>
  <si>
    <t>生活垃圾处理场1座，有效扩容1.5万m³，配套彩钢业务用房24㎡，50型铲车1辆、洒水车1辆、小型压路机1台，4米高铁艺围栏</t>
  </si>
  <si>
    <t>高伟杰</t>
  </si>
  <si>
    <t>美化人居环境，提升村容村貌，</t>
  </si>
  <si>
    <t>实施污水处理项目，彻底解决生活污水排放不达标的问题。</t>
  </si>
  <si>
    <t>实施污水处理项目，彻底解决生活污水排放不达标的问题美化人居环境，提升村容村貌。</t>
  </si>
  <si>
    <t>合计（涉及项目40个，总投资35407万元，其中产业项目8个（不含农田水渠、羊圈配套基础设施)，总投资8920万元，占比25.2%，如包含水渠及其他配套设施涉及项目15个，总投资11462万元，占比32.4%)</t>
  </si>
  <si>
    <t>一库（执行库）涉及项目11个，总投资17008万元，其中产业项目4个，总投资6650万元，占比39.1%，达不到产业占比65%的要求</t>
  </si>
  <si>
    <t>阿合奇县哈拉布拉克乡库尔萨依村草料地改造提升2024年中央财政以工代赈项目</t>
  </si>
  <si>
    <t>2024.04-2024.10</t>
  </si>
  <si>
    <t>哈拉布拉克乡人民政府</t>
  </si>
  <si>
    <t>发改委重点项目</t>
  </si>
  <si>
    <t>克孜宫拜孜村新建人工草料地1997亩，新建供水管道2.4㎞及附属配套设施；马场新建人工草料地3000亩，配套渠道及附属配套设施等。</t>
  </si>
  <si>
    <t>阿合奇县阿合奇镇草料地建设2024年中央财政以工代赈项目</t>
  </si>
  <si>
    <t>佳朗奇村奥若巴什新建草料地2400亩，配套提升泵站、管道、沉砂池等扬水设施，并新建10.5公里渠道、5公里生产道路等附属设施；佳朗奇阔什布拉克土地平整600亩，配套矩形防渗渠道及渠系建筑物等。</t>
  </si>
  <si>
    <t>2024.03-2024.10</t>
  </si>
  <si>
    <t>新建四级公路45公里，路基宽度4米/5米，路面宽度3.5米、4米，路面结构为沥青混泥土路面。</t>
  </si>
  <si>
    <t>交通运输局</t>
  </si>
  <si>
    <t>阿合奇县雨露计划补助项目</t>
  </si>
  <si>
    <t>2023.01-2023.12</t>
  </si>
  <si>
    <t>各乡（镇）场</t>
  </si>
  <si>
    <t>对已脱贫户（含监测户）家庭子女接受中等、高等职业教育(中等职业教育包括全日制普通中专、成人中专、职业高中，技工院校；高等职业教育包括全日制普通大专、高职院校、技师学院等）及职业本科的在籍在读全日制学生进行补助，计划700人，补助标准每生3000元。</t>
  </si>
  <si>
    <t>教科局</t>
  </si>
  <si>
    <t>阿合奇县扶贫小额贷款贴息</t>
  </si>
  <si>
    <t>为享受两免小额贷款脱贫户、边缘易致贫户进行贴息</t>
  </si>
  <si>
    <t>农牧民就业交通补助项目</t>
  </si>
  <si>
    <t>2024.05-2023.12</t>
  </si>
  <si>
    <t>对2024年克州以外务工，且务工时长达3个月以上的脱贫户和监测户家庭人口，对其外出务工产生的交通费，按照疆内不超多300元/元，疆外按照500元/人给予交通费补贴</t>
  </si>
  <si>
    <t>人社局</t>
  </si>
  <si>
    <t>阿合奇县困难群众饮用低氟边销茶项目</t>
  </si>
  <si>
    <t>2023.06-2023.07</t>
  </si>
  <si>
    <t>为阿合奇县困难群众按100元/户购买低氟边销茶</t>
  </si>
  <si>
    <t>统战部</t>
  </si>
  <si>
    <t>二库(计划库）涉及项目9个，总投资8904万元，其中产业项目7个，总投资3752万元（含农田水渠建设项目），占比42.1%</t>
  </si>
  <si>
    <t>2024.04-2024.09</t>
  </si>
  <si>
    <t>水管站</t>
  </si>
  <si>
    <t>2024.03-2024.05</t>
  </si>
  <si>
    <t>实施高标准农田0.165万亩其中土地平整0.165万亩，表土剥离0.165万亩，高效节水滴灌面积 0.165万亩，主要建设任务包括：土地平整配套路、林、渠、建筑物，高效节水建设内容主要为引水渠、沉砂池、首部系统配套、地埋输配水管网、田间滴灌管网及设备安装等,共划分1个首部1个滴灌系统，为地表水灌溉系统。</t>
  </si>
  <si>
    <t>2024.04-2024.07</t>
  </si>
  <si>
    <t>1.佳朗奇四队矩形防渗渠（宽50cm，深50cm）0.5公里；
2.克孜塔拉牧业点维修矩形渠200米、渠系新建1公里，配套渠系建筑物；
3.吾曲村维修梯形渠200米；
4.皮羌村集体地更换水轮泵及进水闸前拦污栅维修4处。</t>
  </si>
  <si>
    <t>三库（储备库）涉及项目19个，总投资9495万元。</t>
  </si>
  <si>
    <t>苏木塔什乡人民政府</t>
  </si>
  <si>
    <t>阿合奇县阿合奇镇小木孜都克穷布拉克牧业点、阿尔德克布拉克牧业点饮水建设项目</t>
  </si>
  <si>
    <t>2024.05-2024.10</t>
  </si>
  <si>
    <t>色帕巴依乡人民政府</t>
  </si>
  <si>
    <t>2024.04-2024.06</t>
  </si>
  <si>
    <t>2024.04-2024.05</t>
  </si>
  <si>
    <t>2024.03-2024.09</t>
  </si>
  <si>
    <t>备注;字体颜色为红色，要核实
项目名称为黄色，产业其他配套基础设施</t>
  </si>
  <si>
    <t>克州阿合奇县2024年巩固拓展脱贫攻坚成果和乡村振兴项目库</t>
  </si>
  <si>
    <t>项目名称</t>
  </si>
  <si>
    <t>建设性质</t>
  </si>
  <si>
    <t>建设起至期限</t>
  </si>
  <si>
    <t>建设地点</t>
  </si>
  <si>
    <t>建设任务</t>
  </si>
  <si>
    <t>建设单位</t>
  </si>
  <si>
    <t>行业主管部门</t>
  </si>
  <si>
    <t>资金规模（万）</t>
  </si>
  <si>
    <r>
      <rPr>
        <b/>
        <sz val="20"/>
        <rFont val="宋体"/>
        <charset val="134"/>
        <scheme val="minor"/>
      </rPr>
      <t>产业发展(R</t>
    </r>
    <r>
      <rPr>
        <b/>
        <vertAlign val="subscript"/>
        <sz val="20"/>
        <rFont val="宋体"/>
        <charset val="134"/>
        <scheme val="minor"/>
      </rPr>
      <t>1</t>
    </r>
    <r>
      <rPr>
        <b/>
        <sz val="20"/>
        <rFont val="宋体"/>
        <charset val="134"/>
        <scheme val="minor"/>
      </rPr>
      <t>)</t>
    </r>
  </si>
  <si>
    <r>
      <rPr>
        <b/>
        <sz val="20"/>
        <rFont val="宋体"/>
        <charset val="134"/>
        <scheme val="minor"/>
      </rPr>
      <t>就业项目(R</t>
    </r>
    <r>
      <rPr>
        <b/>
        <vertAlign val="subscript"/>
        <sz val="20"/>
        <rFont val="宋体"/>
        <charset val="134"/>
        <scheme val="minor"/>
      </rPr>
      <t>2</t>
    </r>
    <r>
      <rPr>
        <b/>
        <sz val="20"/>
        <rFont val="宋体"/>
        <charset val="134"/>
        <scheme val="minor"/>
      </rPr>
      <t>)</t>
    </r>
  </si>
  <si>
    <r>
      <rPr>
        <b/>
        <sz val="20"/>
        <rFont val="宋体"/>
        <charset val="134"/>
        <scheme val="minor"/>
      </rPr>
      <t>乡村建设行动(R</t>
    </r>
    <r>
      <rPr>
        <b/>
        <vertAlign val="subscript"/>
        <sz val="20"/>
        <rFont val="宋体"/>
        <charset val="134"/>
        <scheme val="minor"/>
      </rPr>
      <t>3</t>
    </r>
    <r>
      <rPr>
        <b/>
        <sz val="20"/>
        <rFont val="宋体"/>
        <charset val="134"/>
        <scheme val="minor"/>
      </rPr>
      <t>)</t>
    </r>
  </si>
  <si>
    <r>
      <rPr>
        <b/>
        <sz val="20"/>
        <rFont val="宋体"/>
        <charset val="134"/>
        <scheme val="minor"/>
      </rPr>
      <t>易地搬迁后扶(R</t>
    </r>
    <r>
      <rPr>
        <b/>
        <vertAlign val="subscript"/>
        <sz val="20"/>
        <rFont val="宋体"/>
        <charset val="134"/>
        <scheme val="minor"/>
      </rPr>
      <t>4</t>
    </r>
    <r>
      <rPr>
        <b/>
        <sz val="20"/>
        <rFont val="宋体"/>
        <charset val="134"/>
        <scheme val="minor"/>
      </rPr>
      <t>)</t>
    </r>
  </si>
  <si>
    <r>
      <rPr>
        <b/>
        <sz val="20"/>
        <rFont val="宋体"/>
        <charset val="134"/>
        <scheme val="minor"/>
      </rPr>
      <t>巩固三保障成果(R</t>
    </r>
    <r>
      <rPr>
        <b/>
        <vertAlign val="subscript"/>
        <sz val="20"/>
        <rFont val="宋体"/>
        <charset val="134"/>
        <scheme val="minor"/>
      </rPr>
      <t>5</t>
    </r>
    <r>
      <rPr>
        <b/>
        <sz val="20"/>
        <rFont val="宋体"/>
        <charset val="134"/>
        <scheme val="minor"/>
      </rPr>
      <t>)</t>
    </r>
  </si>
  <si>
    <r>
      <rPr>
        <b/>
        <sz val="20"/>
        <rFont val="宋体"/>
        <charset val="134"/>
        <scheme val="minor"/>
      </rPr>
      <t>乡村治理和精神文明建设(R</t>
    </r>
    <r>
      <rPr>
        <b/>
        <vertAlign val="subscript"/>
        <sz val="20"/>
        <rFont val="宋体"/>
        <charset val="134"/>
        <scheme val="minor"/>
      </rPr>
      <t>6</t>
    </r>
    <r>
      <rPr>
        <b/>
        <sz val="20"/>
        <rFont val="宋体"/>
        <charset val="134"/>
        <scheme val="minor"/>
      </rPr>
      <t>)</t>
    </r>
  </si>
  <si>
    <r>
      <rPr>
        <b/>
        <sz val="20"/>
        <rFont val="宋体"/>
        <charset val="134"/>
        <scheme val="minor"/>
      </rPr>
      <t>项目管理费(R</t>
    </r>
    <r>
      <rPr>
        <vertAlign val="subscript"/>
        <sz val="20"/>
        <rFont val="宋体"/>
        <charset val="134"/>
        <scheme val="minor"/>
      </rPr>
      <t>7</t>
    </r>
    <r>
      <rPr>
        <b/>
        <sz val="20"/>
        <rFont val="宋体"/>
        <charset val="134"/>
        <scheme val="minor"/>
      </rPr>
      <t>)</t>
    </r>
  </si>
  <si>
    <r>
      <rPr>
        <b/>
        <sz val="20"/>
        <rFont val="宋体"/>
        <charset val="134"/>
        <scheme val="minor"/>
      </rPr>
      <t>其他(R</t>
    </r>
    <r>
      <rPr>
        <b/>
        <vertAlign val="subscript"/>
        <sz val="20"/>
        <rFont val="宋体"/>
        <charset val="134"/>
        <scheme val="minor"/>
      </rPr>
      <t>9</t>
    </r>
    <r>
      <rPr>
        <b/>
        <sz val="20"/>
        <rFont val="宋体"/>
        <charset val="134"/>
        <scheme val="minor"/>
      </rPr>
      <t>)</t>
    </r>
  </si>
  <si>
    <r>
      <rPr>
        <b/>
        <sz val="20"/>
        <rFont val="宋体"/>
        <charset val="134"/>
        <scheme val="minor"/>
      </rPr>
      <t>总户数户（J</t>
    </r>
    <r>
      <rPr>
        <b/>
        <vertAlign val="subscript"/>
        <sz val="20"/>
        <rFont val="宋体"/>
        <charset val="134"/>
        <scheme val="minor"/>
      </rPr>
      <t>1</t>
    </r>
    <r>
      <rPr>
        <b/>
        <sz val="20"/>
        <rFont val="宋体"/>
        <charset val="134"/>
        <scheme val="minor"/>
      </rPr>
      <t>)</t>
    </r>
  </si>
  <si>
    <r>
      <rPr>
        <b/>
        <sz val="20"/>
        <rFont val="宋体"/>
        <charset val="134"/>
        <scheme val="minor"/>
      </rPr>
      <t>总人数人（J</t>
    </r>
    <r>
      <rPr>
        <b/>
        <vertAlign val="subscript"/>
        <sz val="20"/>
        <rFont val="宋体"/>
        <charset val="134"/>
        <scheme val="minor"/>
      </rPr>
      <t>2</t>
    </r>
    <r>
      <rPr>
        <b/>
        <sz val="20"/>
        <rFont val="宋体"/>
        <charset val="134"/>
        <scheme val="minor"/>
      </rPr>
      <t>)</t>
    </r>
  </si>
  <si>
    <r>
      <rPr>
        <b/>
        <sz val="20"/>
        <rFont val="宋体"/>
        <charset val="134"/>
        <scheme val="minor"/>
      </rPr>
      <t>其中脱贫户(含监测户户（J</t>
    </r>
    <r>
      <rPr>
        <b/>
        <vertAlign val="subscript"/>
        <sz val="20"/>
        <rFont val="宋体"/>
        <charset val="134"/>
        <scheme val="minor"/>
      </rPr>
      <t>3</t>
    </r>
    <r>
      <rPr>
        <b/>
        <sz val="20"/>
        <rFont val="宋体"/>
        <charset val="134"/>
        <scheme val="minor"/>
      </rPr>
      <t>)</t>
    </r>
  </si>
  <si>
    <r>
      <rPr>
        <b/>
        <sz val="20"/>
        <rFont val="宋体"/>
        <charset val="134"/>
        <scheme val="minor"/>
      </rPr>
      <t>其中脱贫户(含监测户）人（J</t>
    </r>
    <r>
      <rPr>
        <b/>
        <vertAlign val="subscript"/>
        <sz val="20"/>
        <rFont val="宋体"/>
        <charset val="134"/>
        <scheme val="minor"/>
      </rPr>
      <t>4</t>
    </r>
    <r>
      <rPr>
        <b/>
        <sz val="20"/>
        <rFont val="宋体"/>
        <charset val="134"/>
        <scheme val="minor"/>
      </rPr>
      <t>)</t>
    </r>
  </si>
  <si>
    <r>
      <rPr>
        <b/>
        <sz val="20"/>
        <rFont val="宋体"/>
        <charset val="134"/>
        <scheme val="minor"/>
      </rPr>
      <t>建设单位责任人（K</t>
    </r>
    <r>
      <rPr>
        <b/>
        <vertAlign val="subscript"/>
        <sz val="20"/>
        <rFont val="宋体"/>
        <charset val="134"/>
        <scheme val="minor"/>
      </rPr>
      <t>2</t>
    </r>
    <r>
      <rPr>
        <b/>
        <sz val="20"/>
        <rFont val="宋体"/>
        <charset val="134"/>
        <scheme val="minor"/>
      </rPr>
      <t>)</t>
    </r>
  </si>
  <si>
    <r>
      <rPr>
        <b/>
        <sz val="20"/>
        <rFont val="宋体"/>
        <charset val="134"/>
        <scheme val="minor"/>
      </rPr>
      <t>行业主管部门责任人（K</t>
    </r>
    <r>
      <rPr>
        <b/>
        <vertAlign val="subscript"/>
        <sz val="20"/>
        <rFont val="宋体"/>
        <charset val="134"/>
        <scheme val="minor"/>
      </rPr>
      <t>4</t>
    </r>
    <r>
      <rPr>
        <b/>
        <sz val="20"/>
        <rFont val="宋体"/>
        <charset val="134"/>
        <scheme val="minor"/>
      </rPr>
      <t>)</t>
    </r>
  </si>
  <si>
    <r>
      <rPr>
        <b/>
        <sz val="20"/>
        <rFont val="宋体"/>
        <charset val="134"/>
        <scheme val="minor"/>
      </rPr>
      <t>县级分管领导（K</t>
    </r>
    <r>
      <rPr>
        <b/>
        <vertAlign val="subscript"/>
        <sz val="20"/>
        <rFont val="宋体"/>
        <charset val="134"/>
        <scheme val="minor"/>
      </rPr>
      <t>5</t>
    </r>
    <r>
      <rPr>
        <b/>
        <sz val="20"/>
        <rFont val="宋体"/>
        <charset val="134"/>
        <scheme val="minor"/>
      </rPr>
      <t>)</t>
    </r>
  </si>
  <si>
    <t>一、（执行库），涉及项目17个，总投资23620万元，其中衔接资金投入17320万元（产业项目10个，总投资9272万元，占比53.5%，达不到2024年产业项目占比65%的要求）。
建议1：2024年计划到位衔接资金15000万元，产业项目全额用衔接资金配套，占比可达到61.8%；
建议2：建议车辆购置税不整合1500万，可整合衔接资金为13500万元，产业项目继续全额用衔接资金配套，产业占比可达到68.7%。
建议3：若按照每年资金审计的统计口径，产业项目只包含生产类项目，10个产业项目除去小型农田水利项目，产业项目剩余5个6760万元，按照建议二方式计算，产业占比达到50.07%。</t>
  </si>
  <si>
    <t>发改委重点项目（衔接资金1500万）</t>
  </si>
  <si>
    <t>发改委重点项目(衔接资金2000万）</t>
  </si>
  <si>
    <t>阿合奇县哈拉布拉克乡2024年防渗渠建设项目</t>
  </si>
  <si>
    <t>1.哈拉布拉克村渠道防渗改建总长度2500m（其中：二小队渠道1500m、四小队渠道1000m），灌溉草地总面积1000亩。防渗渠宽度均为60㎝，配套分水闸和构造物。
2.阿克翁库尔村克新建防渗渠4400m，孜郎牧业点新建60cm防渗渠道3公里，灌溉150亩林地、230亩耕地、260亩草地，共灌溉640亩地；和田加尔牧业点维修防渗渠道3处800米，灌溉草地540亩、耕地400亩，共灌溉940亩地；其其尔哈那克牧业点新建60cm渗渠道600m，配套取水口1座，共灌溉300亩地。防渗渠均配套分水闸和构造物。</t>
  </si>
  <si>
    <t>为阿克巴夏特村1500亩土地配套4公里防渗渠、节制分水闸和建筑物等。</t>
  </si>
  <si>
    <t>发改委重点项目二库(衔接资金2000万）</t>
  </si>
  <si>
    <t>二库(计划库）涉及项目15个，总投资4696万元</t>
  </si>
  <si>
    <t>阿合奇县哈拉布拉克乡哈拉布拉克村人居环境整治项目</t>
  </si>
  <si>
    <t>新建排水管网11300米（其中DN300HDPE钢带增强双壁波纹管线6600米，DN225HDPE钢带增强双壁波纹管线4700米），增设一体化地埋式污水处理设备（采用MBR膜、日处理能力100立方米，处理水质达到一级A标准），新建0.1万立方米钢筋混泥土化粪池，配套10立方吸污车一辆，一体化地埋式污水处理设备药剂等。哈拉布拉克村1队42户，每户建小三格化粪池1个。</t>
  </si>
  <si>
    <t>马场凯利特别克村，阿克巴夏特村两个村367户1386人，近期日处理规模41.58m³/d，远期日处理规模50.46m³/d，新建9642m排污管道和1座化粪池，通过一体体化地埋式污水设备（采用MBR膜、日处理能力100m3/日）处理水质达到一级A排放标准《污水综合排放标准》GB8978-2021）中水回用。并配备生活垃圾分类箱、地面式船型摆臂垃圾箱、垃圾清运车辆等。</t>
  </si>
  <si>
    <t>阿合奇村、哈拉奇村、孔吾拉旗村、阿合塔拉村、阿果依村</t>
  </si>
  <si>
    <t>采购防护围栏38.6公里，其中：阿合奇村、哈拉奇村共8公里；孔吾拉奇村21公里；阿合塔拉村4.6公里；阿果依村5公里。</t>
  </si>
  <si>
    <t>三库（储备库）涉及项目4个，总投资2375万元。</t>
  </si>
  <si>
    <r>
      <rPr>
        <b/>
        <sz val="20"/>
        <rFont val="宋体"/>
        <charset val="134"/>
        <scheme val="minor"/>
      </rPr>
      <t>一、（执行库），涉及项目16个，总投资18670万元，其中衔接资金投入15370万元（产业项目10个，总投资9322万元，占比60.6%，达不到2024年产业项目占比65%的要求）。
建议：序号7“阿合奇县居民点道路建设2024年中央财政以工代赈项目”计划用车辆购置税1500万调整为不整合使用，项目由行业部门自行实施，衔接资金投入调整为13870万元，产业项目继续全额用衔接资金配套，产业占比可达到67.2%。
建议2：自治区乡村振兴局《项目入库指南》（新乡振2022</t>
    </r>
    <r>
      <rPr>
        <b/>
        <sz val="20"/>
        <rFont val="方正仿宋_GBK"/>
        <charset val="134"/>
      </rPr>
      <t>〔</t>
    </r>
    <r>
      <rPr>
        <b/>
        <sz val="20"/>
        <rFont val="宋体"/>
        <charset val="134"/>
        <scheme val="minor"/>
      </rPr>
      <t>35</t>
    </r>
    <r>
      <rPr>
        <b/>
        <sz val="20"/>
        <rFont val="方正仿宋_GBK"/>
        <charset val="134"/>
      </rPr>
      <t>〕</t>
    </r>
    <r>
      <rPr>
        <b/>
        <sz val="20"/>
        <rFont val="宋体"/>
        <charset val="134"/>
        <scheme val="minor"/>
      </rPr>
      <t>号）文件，项目库产业项目参考范围中包括小型农田水利项目，但是2023年资金项目审计时产业项目只计算生产项目（可以直接产生收益的项目），若按照此种计算方式，除去5个农田水利项目2512万元，产业项目只有5个6810万元，产业占比只有44.3</t>
    </r>
    <r>
      <rPr>
        <b/>
        <strike/>
        <sz val="20"/>
        <rFont val="宋体"/>
        <charset val="134"/>
        <scheme val="minor"/>
      </rPr>
      <t>%</t>
    </r>
    <r>
      <rPr>
        <b/>
        <sz val="20"/>
        <rFont val="宋体"/>
        <charset val="134"/>
        <scheme val="minor"/>
      </rPr>
      <t>；按照建议二方式计算，产业占比只有49.1%。建议牧光互补温室建设项目，投入衔接资金2300万以上，用援疆资金保障农田水利或者其他非生产项目，可以有效规避计算方式不同带来的产业占比降低的问题。</t>
    </r>
  </si>
  <si>
    <t>——</t>
  </si>
  <si>
    <t>发改委重点项目(衔接资金2000万、一般债3000万）</t>
  </si>
  <si>
    <t>二库(计划库）涉及项目15个，总投资4696万元。</t>
  </si>
  <si>
    <t>三库（储备库）涉及项目5个，总投资7375万元。</t>
  </si>
  <si>
    <t xml:space="preserve">一、（执行库），涉及项目16个，总投资18670万元，其中衔接资金投入15370万元（产业项目10个，总投资9322万元，占比60.6%，达不到2024年产业项目占比65%的要求）。
建议：序号7“阿合奇县居民点道路建设2024年中央财政以工代赈项目”计划用车辆购置税1500万调整为不整合使用，项目由行业部门自行实施，衔接资金投入调整为13870万元，产业项目继续全额用衔接资金配套，产业占比可达到67.2%。
</t>
  </si>
  <si>
    <t>一、（执行库），涉及项目15个，总投资17520万元，其中衔接资金投入15520万元（产业项目10个，总投资9322万元，占比60.06%</t>
  </si>
  <si>
    <t>二库(计划库）涉及项目15个，总投资4046万元。</t>
  </si>
  <si>
    <t>一、（执行库），涉及项目16个，总投资17175万元，其中衔接资金投入15175万元（产业项目10个，总投资10177万元，占比67.06%）</t>
  </si>
  <si>
    <t>克孜宫拜孜村新建人工草料地1997亩，新建供水管道2.4㎞及附属配套设施；马场新建人工草料地3000亩，配套渠道及附属配套设施</t>
  </si>
  <si>
    <t>佳朗奇村奥若巴什规划草料地2400亩，土地平整2304亩，客土改沙2166亩，新建管道6条、长度11.249公里，设计流量为0.05-0.2m³/s，外借种植土15.37万m³；捡石机筛出沙土，外运石头（3-5公分以上粒径）0.6km20.49万m³，配套田间道路等。佳朗奇阔什布拉克规划面积600亩，土地平整600亩，新建防渗渠1km，新建管道4km等。</t>
  </si>
  <si>
    <t>阿合奇县库兰萨日克乡吉勒得斯村引水渠首及渠道改建工程</t>
  </si>
  <si>
    <t>改建渠首1座，改建渠道约4km及信息化自动化等配套设施，渠道维修及防洪治理。渠首设计流量1.5m3/s，加大流量1.95m3/s，灌溉面积约2.0万亩（草料基地6400亩，机场绿化1500亩，周围林带及原灌溉面积1.15万亩），按400m3/亩灌溉定额计算，总引水量约为800万m3。</t>
  </si>
  <si>
    <t>对3个乡场辖区水厂进行整合（现有水厂库兰萨日克乡4个、色帕巴依乡4个、良种场2个），规划迁改新建水源工程1座，引水管道约40km（管径1.0m），村镇供水一体化管网连通及信息化提升改造。带动人口近期约1万人，远期约0.3万人，牲畜约11.3万只。</t>
  </si>
  <si>
    <t>发改委重点项目（衔接资金1000万元，申请一般债券资金2000万元）</t>
  </si>
  <si>
    <t>阿合奇县哈拉布拉克乡哈拉布拉克村人居环境整治2024年中央财政以工代赈项目</t>
  </si>
  <si>
    <r>
      <rPr>
        <sz val="20"/>
        <rFont val="宋体"/>
        <charset val="134"/>
        <scheme val="minor"/>
      </rPr>
      <t>新建排水管网11300米（其中DN300HDPE钢带增强双壁波纹管线6600米，DN225HDPE钢带增强双壁波纹管线4700米），增设一体化地埋式污水处理设备（采用MBR膜、日处理能力100立方米，处理水质达到一级A标准），新建0.1万立方米钢筋混凝土化粪池，配套10立方吸污车1辆，一体化地埋式污水处理设备药剂等；</t>
    </r>
    <r>
      <rPr>
        <sz val="20"/>
        <color rgb="FFFF0000"/>
        <rFont val="宋体"/>
        <charset val="134"/>
        <scheme val="minor"/>
      </rPr>
      <t>哈拉布拉克村1队42户，每户建小三格化粪池1个。</t>
    </r>
  </si>
  <si>
    <t>拟删除</t>
  </si>
  <si>
    <t>新建2.355公里防渗渠及相关配套设施，资金150万元</t>
  </si>
  <si>
    <t>1.萨斯布拉克牧业点新建40㎡泵房，配套水泵、2台发动机、新建100m³水池、200m³土涝坝（需拉设围栏）；2.哈拉沟牧业点打水井、新建40㎡泵房（水泵、发电机）400m³水池、500m³土涝坝（防渗布）（需拉设围栏）；3.卡普卡特牧业点新建300m³水池、300m³土涝坝（需拉设围栏）；4.比克什托牧业点新建500m³水池、500m³土涝坝（需拉设围栏）；5.加依洛牧业点新建水井1座、配套电机2个、新建500m³水池、500m³土涝坝（需拉设围栏）；6.阿合奇村克亚克牧业点新建300m³蓄水池、300m³土涝坝（需拉设围栏）；7.哈拉奇村开普台牧业点新建200m³蓄水池（需拉设围栏）；8.布隆村阿克布隆牧业点饮水，新接10公里90#水管，检查井、排水井各10座，水源地渗水池20㎡，200m³蓄水池、200m³土涝坝（需拉设围栏）；9.布隆村玉其恰提牧业点200m³蓄水池、200m³土涝坝（需拉设围栏）；10.农村供水维修，35个检查井管道维修包括井盖、检查阀门、排水阀门；11.哈拉奇村阿萨巴依牧业点新建500m³蓄水池一座、400m³土涝坝一座（需拉设围栏）。</t>
  </si>
  <si>
    <t>调整到一库</t>
  </si>
  <si>
    <t>采购垃圾船 （绿色）垃圾桶 分类垃圾桶（果皮箱G-4） 电动三轮车（带兜）、建设垃圾中转站、压缩垃圾车</t>
  </si>
  <si>
    <t>一、（执行库），涉及项目16个，总投资16833万元，其中衔接资金投入14833万元（产业项目7个，总投资9535万元，占比64.28%）</t>
  </si>
  <si>
    <t>阿合奇县苏木塔什乡孔吾拉奇村人工饲草料地引泉工程</t>
  </si>
  <si>
    <t>新修截渗墙一座，铺设约20公里引水管道及附属设施等。</t>
  </si>
  <si>
    <t>二库(计划库）涉及项目14个，总投资3746万元。</t>
  </si>
  <si>
    <t>评审意见</t>
  </si>
  <si>
    <t>修整草料地3986亩（其中灌溉面积3895亩），新建引水管道8581米，放水主干管和分支管道16479米，新建18立方米减压池5座、分水总阀门井8座、检查井24座、排空井10座，配套约17公里围栏等。</t>
  </si>
  <si>
    <t>配套约17公里围栏等。，完善绩效目标和利益联结机制</t>
  </si>
  <si>
    <t>配套渠道及附属配套设施具体细化，总投资核实，完善绩效目标和利益联结机制</t>
  </si>
  <si>
    <t>阿合奇镇佳郎奇村奥若巴什二期，规划面积 3030 亩，实施位置 F 区、G 区项目区主要建设内容：（1）土地平整面积 2976 亩；（2）客土改沙 2976 亩；（3）新建管道 10 条，长度14.01km，设计流量为 0.05-0.24m³/s；（4）新建道路 11条，长度 9km（5）需要外借种植土回填（实土厚 30cm,运距 11-12km）59.81 万m³。</t>
  </si>
  <si>
    <t>窦亮</t>
  </si>
  <si>
    <t>细化建设内容和总投资，完善绩效目标和利益联结机制</t>
  </si>
  <si>
    <t>完善绩效目标和利益联结机制，完善绩效目标和利益联结机制</t>
  </si>
  <si>
    <t>核实项目名称，完善绩效目标和利益联结机制</t>
  </si>
  <si>
    <t>明确项目建设地点、建设内容</t>
  </si>
  <si>
    <t>对3个乡场辖区水厂进行整合（现有水厂库兰萨日克乡4个、色帕巴依乡4个、良种场2个），规划迁改新建水源工程1座，引水管道约40km（管径1.0m），村镇供水一体化管网连通及信息化提升改造。带动人口近期约1万人，远期约1.3万人，牲畜约11.3万只。</t>
  </si>
  <si>
    <t>明确绩效目标和利益链机制</t>
  </si>
  <si>
    <t>新建排水管网11300米（其中DN300HDPE钢带增强双壁波纹管线6600米，DN225HDPE钢带增强双壁波纹管线4700米），增设一体化地埋式污水处理设备（采用MBR膜、日处理能力100立方米，处理水质达到一级A标准），新建0.1万立方米钢筋混凝土化粪池，配套10立方吸污车1辆，一体化地埋式污水处理设备药剂等</t>
  </si>
  <si>
    <t>修改建设内容，完善绩效目标和利益联结机制</t>
  </si>
  <si>
    <t>论证建设内容和资金规模</t>
  </si>
  <si>
    <t>对已脱贫户（含监测户）家庭子女接受中等、高等职业教育(中等职业教育包括全日制普通中专、成人中专、职业高中，技工院校；高等职业教育包括全日制普通大专、高职院校、技师学院等）及职业本科的在籍在读全日制学生进行补助，计划800人，补助标准每生3000元。</t>
  </si>
  <si>
    <t>核实人数</t>
  </si>
  <si>
    <t>完善绩效目标和利益联结机制</t>
  </si>
  <si>
    <t>新修截渗墙二座，铺设约20公里引水管道及附属设施等。</t>
  </si>
  <si>
    <t>细化建设内容和总投资</t>
  </si>
  <si>
    <t>中水如何处理</t>
  </si>
  <si>
    <t>总投资再核实，完善绩效目标和利益联结机制</t>
  </si>
  <si>
    <t>同类项目合并</t>
  </si>
  <si>
    <t>核实水池规格，完善绩效目标和利益联结机制</t>
  </si>
  <si>
    <t>核实原管道是哪一年修建的，避免重复建设</t>
  </si>
  <si>
    <t>2024.05-2024.12</t>
  </si>
  <si>
    <t>对2024年克州以外务工，且务工时长达3个月以上的脱贫户和监测户家庭人口，对其外出务工产生的交通费，按照实际路程给予往返交通费补贴</t>
  </si>
  <si>
    <t>建议取消，利用现有的扩繁中心</t>
  </si>
  <si>
    <t>在马场阿克巴夏特村修建一座200平方米的垃圾中转站，配套垃圾船等</t>
  </si>
  <si>
    <t>建议细化建设内容和总投资，完善绩效目标和利益联结机制</t>
  </si>
  <si>
    <t>蓄水池一座，管道在核实</t>
  </si>
  <si>
    <t>建议取消</t>
  </si>
  <si>
    <t>建议住建局打包</t>
  </si>
  <si>
    <t>2023.9.19</t>
  </si>
  <si>
    <r>
      <rPr>
        <b/>
        <sz val="26"/>
        <rFont val="宋体"/>
        <charset val="134"/>
        <scheme val="minor"/>
      </rPr>
      <t>产业发展(R</t>
    </r>
    <r>
      <rPr>
        <b/>
        <vertAlign val="subscript"/>
        <sz val="26"/>
        <rFont val="宋体"/>
        <charset val="134"/>
        <scheme val="minor"/>
      </rPr>
      <t>1</t>
    </r>
    <r>
      <rPr>
        <b/>
        <sz val="26"/>
        <rFont val="宋体"/>
        <charset val="134"/>
        <scheme val="minor"/>
      </rPr>
      <t>)</t>
    </r>
  </si>
  <si>
    <r>
      <rPr>
        <b/>
        <sz val="26"/>
        <rFont val="宋体"/>
        <charset val="134"/>
        <scheme val="minor"/>
      </rPr>
      <t>就业项目(R</t>
    </r>
    <r>
      <rPr>
        <b/>
        <vertAlign val="subscript"/>
        <sz val="26"/>
        <rFont val="宋体"/>
        <charset val="134"/>
        <scheme val="minor"/>
      </rPr>
      <t>2</t>
    </r>
    <r>
      <rPr>
        <b/>
        <sz val="26"/>
        <rFont val="宋体"/>
        <charset val="134"/>
        <scheme val="minor"/>
      </rPr>
      <t>)</t>
    </r>
  </si>
  <si>
    <r>
      <rPr>
        <b/>
        <sz val="26"/>
        <rFont val="宋体"/>
        <charset val="134"/>
        <scheme val="minor"/>
      </rPr>
      <t>乡村建设行动(R</t>
    </r>
    <r>
      <rPr>
        <b/>
        <vertAlign val="subscript"/>
        <sz val="26"/>
        <rFont val="宋体"/>
        <charset val="134"/>
        <scheme val="minor"/>
      </rPr>
      <t>3</t>
    </r>
    <r>
      <rPr>
        <b/>
        <sz val="26"/>
        <rFont val="宋体"/>
        <charset val="134"/>
        <scheme val="minor"/>
      </rPr>
      <t>)</t>
    </r>
  </si>
  <si>
    <r>
      <rPr>
        <b/>
        <sz val="26"/>
        <rFont val="宋体"/>
        <charset val="134"/>
        <scheme val="minor"/>
      </rPr>
      <t>易地搬迁后扶(R</t>
    </r>
    <r>
      <rPr>
        <b/>
        <vertAlign val="subscript"/>
        <sz val="26"/>
        <rFont val="宋体"/>
        <charset val="134"/>
        <scheme val="minor"/>
      </rPr>
      <t>4</t>
    </r>
    <r>
      <rPr>
        <b/>
        <sz val="26"/>
        <rFont val="宋体"/>
        <charset val="134"/>
        <scheme val="minor"/>
      </rPr>
      <t>)</t>
    </r>
  </si>
  <si>
    <r>
      <rPr>
        <b/>
        <sz val="26"/>
        <rFont val="宋体"/>
        <charset val="134"/>
        <scheme val="minor"/>
      </rPr>
      <t>巩固三保障成果(R</t>
    </r>
    <r>
      <rPr>
        <b/>
        <vertAlign val="subscript"/>
        <sz val="26"/>
        <rFont val="宋体"/>
        <charset val="134"/>
        <scheme val="minor"/>
      </rPr>
      <t>5</t>
    </r>
    <r>
      <rPr>
        <b/>
        <sz val="26"/>
        <rFont val="宋体"/>
        <charset val="134"/>
        <scheme val="minor"/>
      </rPr>
      <t>)</t>
    </r>
  </si>
  <si>
    <r>
      <rPr>
        <b/>
        <sz val="26"/>
        <rFont val="宋体"/>
        <charset val="134"/>
        <scheme val="minor"/>
      </rPr>
      <t>乡村治理和精神文明建设(R</t>
    </r>
    <r>
      <rPr>
        <b/>
        <vertAlign val="subscript"/>
        <sz val="26"/>
        <rFont val="宋体"/>
        <charset val="134"/>
        <scheme val="minor"/>
      </rPr>
      <t>6</t>
    </r>
    <r>
      <rPr>
        <b/>
        <sz val="26"/>
        <rFont val="宋体"/>
        <charset val="134"/>
        <scheme val="minor"/>
      </rPr>
      <t>)</t>
    </r>
  </si>
  <si>
    <r>
      <rPr>
        <b/>
        <sz val="26"/>
        <rFont val="宋体"/>
        <charset val="134"/>
        <scheme val="minor"/>
      </rPr>
      <t>项目管理费(R</t>
    </r>
    <r>
      <rPr>
        <vertAlign val="subscript"/>
        <sz val="26"/>
        <rFont val="宋体"/>
        <charset val="134"/>
        <scheme val="minor"/>
      </rPr>
      <t>7</t>
    </r>
    <r>
      <rPr>
        <b/>
        <sz val="26"/>
        <rFont val="宋体"/>
        <charset val="134"/>
        <scheme val="minor"/>
      </rPr>
      <t>)</t>
    </r>
  </si>
  <si>
    <r>
      <rPr>
        <b/>
        <sz val="26"/>
        <rFont val="宋体"/>
        <charset val="134"/>
        <scheme val="minor"/>
      </rPr>
      <t>其他(R</t>
    </r>
    <r>
      <rPr>
        <b/>
        <vertAlign val="subscript"/>
        <sz val="26"/>
        <rFont val="宋体"/>
        <charset val="134"/>
        <scheme val="minor"/>
      </rPr>
      <t>9</t>
    </r>
    <r>
      <rPr>
        <b/>
        <sz val="26"/>
        <rFont val="宋体"/>
        <charset val="134"/>
        <scheme val="minor"/>
      </rPr>
      <t>)</t>
    </r>
  </si>
  <si>
    <r>
      <rPr>
        <b/>
        <sz val="26"/>
        <rFont val="宋体"/>
        <charset val="134"/>
        <scheme val="minor"/>
      </rPr>
      <t>总户数户（J</t>
    </r>
    <r>
      <rPr>
        <b/>
        <vertAlign val="subscript"/>
        <sz val="26"/>
        <rFont val="宋体"/>
        <charset val="134"/>
        <scheme val="minor"/>
      </rPr>
      <t>1</t>
    </r>
    <r>
      <rPr>
        <b/>
        <sz val="26"/>
        <rFont val="宋体"/>
        <charset val="134"/>
        <scheme val="minor"/>
      </rPr>
      <t>)</t>
    </r>
  </si>
  <si>
    <r>
      <rPr>
        <b/>
        <sz val="26"/>
        <rFont val="宋体"/>
        <charset val="134"/>
        <scheme val="minor"/>
      </rPr>
      <t>总人数人（J</t>
    </r>
    <r>
      <rPr>
        <b/>
        <vertAlign val="subscript"/>
        <sz val="26"/>
        <rFont val="宋体"/>
        <charset val="134"/>
        <scheme val="minor"/>
      </rPr>
      <t>2</t>
    </r>
    <r>
      <rPr>
        <b/>
        <sz val="26"/>
        <rFont val="宋体"/>
        <charset val="134"/>
        <scheme val="minor"/>
      </rPr>
      <t>)</t>
    </r>
  </si>
  <si>
    <r>
      <rPr>
        <b/>
        <sz val="26"/>
        <rFont val="宋体"/>
        <charset val="134"/>
        <scheme val="minor"/>
      </rPr>
      <t>其中脱贫户(含监测户户（J</t>
    </r>
    <r>
      <rPr>
        <b/>
        <vertAlign val="subscript"/>
        <sz val="26"/>
        <rFont val="宋体"/>
        <charset val="134"/>
        <scheme val="minor"/>
      </rPr>
      <t>3</t>
    </r>
    <r>
      <rPr>
        <b/>
        <sz val="26"/>
        <rFont val="宋体"/>
        <charset val="134"/>
        <scheme val="minor"/>
      </rPr>
      <t>)</t>
    </r>
  </si>
  <si>
    <r>
      <rPr>
        <b/>
        <sz val="26"/>
        <rFont val="宋体"/>
        <charset val="134"/>
        <scheme val="minor"/>
      </rPr>
      <t>其中脱贫户(含监测户）人（J</t>
    </r>
    <r>
      <rPr>
        <b/>
        <vertAlign val="subscript"/>
        <sz val="26"/>
        <rFont val="宋体"/>
        <charset val="134"/>
        <scheme val="minor"/>
      </rPr>
      <t>4</t>
    </r>
    <r>
      <rPr>
        <b/>
        <sz val="26"/>
        <rFont val="宋体"/>
        <charset val="134"/>
        <scheme val="minor"/>
      </rPr>
      <t>)</t>
    </r>
  </si>
  <si>
    <r>
      <rPr>
        <b/>
        <sz val="26"/>
        <rFont val="宋体"/>
        <charset val="134"/>
        <scheme val="minor"/>
      </rPr>
      <t>建设单位责任人（K</t>
    </r>
    <r>
      <rPr>
        <b/>
        <vertAlign val="subscript"/>
        <sz val="26"/>
        <rFont val="宋体"/>
        <charset val="134"/>
        <scheme val="minor"/>
      </rPr>
      <t>2</t>
    </r>
    <r>
      <rPr>
        <b/>
        <sz val="26"/>
        <rFont val="宋体"/>
        <charset val="134"/>
        <scheme val="minor"/>
      </rPr>
      <t>)</t>
    </r>
  </si>
  <si>
    <r>
      <rPr>
        <b/>
        <sz val="26"/>
        <rFont val="宋体"/>
        <charset val="134"/>
        <scheme val="minor"/>
      </rPr>
      <t>行业主管部门责任人（K</t>
    </r>
    <r>
      <rPr>
        <b/>
        <vertAlign val="subscript"/>
        <sz val="26"/>
        <rFont val="宋体"/>
        <charset val="134"/>
        <scheme val="minor"/>
      </rPr>
      <t>4</t>
    </r>
    <r>
      <rPr>
        <b/>
        <sz val="26"/>
        <rFont val="宋体"/>
        <charset val="134"/>
        <scheme val="minor"/>
      </rPr>
      <t>)</t>
    </r>
  </si>
  <si>
    <r>
      <rPr>
        <b/>
        <sz val="26"/>
        <rFont val="宋体"/>
        <charset val="134"/>
        <scheme val="minor"/>
      </rPr>
      <t>县级分管领导（K</t>
    </r>
    <r>
      <rPr>
        <b/>
        <vertAlign val="subscript"/>
        <sz val="26"/>
        <rFont val="宋体"/>
        <charset val="134"/>
        <scheme val="minor"/>
      </rPr>
      <t>5</t>
    </r>
    <r>
      <rPr>
        <b/>
        <sz val="26"/>
        <rFont val="宋体"/>
        <charset val="134"/>
        <scheme val="minor"/>
      </rPr>
      <t>)</t>
    </r>
  </si>
  <si>
    <t>一、（执行库），涉及项目14个，总投资18738万元，其中衔接资金投入16738万元（产业项目7个，总投资11410万元，占比67.17%，包含水渠建设项目2个）</t>
  </si>
  <si>
    <t>AHQ-2024-01</t>
  </si>
  <si>
    <t>目标一：优化3895亩草场，保护草原生态环境，扩大草料储备，提高村集体经济收入。
目标二：中央财政以工代赈资金22%用于发放农民工资，可带动60个农民创收，带动当地农民可创收80余万元。
目标三：：为应对自然灾害造成的牲畜饲料缺少的困难，坚持底线思维，提高牧业点防灾减灾能力。如遇到有突发事件时，确保牲畜饲草料安全继续供应，尽量避免农牧民财产遭受损失。
目标四：项目实施后，种植燕麦，预计产量可达到每亩200公斤，预计总产草77吨，可增加牲畜养殖1500只羊，受益338户，1345人。</t>
  </si>
  <si>
    <t>一是通过该项目的实施，可以提高哈拉布拉克乡草料地的种植面积，为草地畜牧业提供饲草料。
二是中央财政以工代赈资金22%用于发放农民工资，可带动60个农民创收解决富裕劳动力，带动当地农民可创收80余万元。
三是为应对自然灾害造成的牲畜饲料缺少的困难，坚持底线思维，提高牧业点防灾减灾能力。如遇到有突发事件时，确保牲畜饲草料安全继续供应，尽量避免农牧民财产遭受损失。
目标四：项目实施后，种植燕麦，产量可达到每亩200公斤，预计总产草77吨，可增加牲畜养殖1500只羊，受益338户，1345人。</t>
  </si>
  <si>
    <t>建设内容细化，配套约17公里围栏等。</t>
  </si>
  <si>
    <t>AHQ-2024-02</t>
  </si>
  <si>
    <t>苏木塔什乡克孜宫拜孜村新建人工草料地1997亩，灌溉面积1937亩，2200方沉砂池1座，集水廊道1座，新建供水管道2.245㎞，放水管道2955米，18立方米减压池2座，7.6千米防护围栏，及附属配套设施，购买种子化肥；马场其中马场博孜塔拉村、凯利特别克村规划面积 2737亩，土地平整面积2027亩，新建渠道22条，长12.73km，新建道路22条，长12.95km ，配套防护围栏种子化肥等；</t>
  </si>
  <si>
    <t>吐尔地·吐尔达里</t>
  </si>
  <si>
    <t>目标一：通过该项目建设可以增加草料地面积3900亩，增加饲草产量，可以增加牲畜饲养量1500余只。
目标二：减少饲草料外调的成本，增加农牧民收入。</t>
  </si>
  <si>
    <t>一是通过项目实施带动本地农牧民就业增收80余万元，项目建成后种植优质牧草可为村集体、农牧民的牲畜提供充足饲草料，节省饲养成本。二是可带动农牧民参与到饲草种植管护中，增加农机户机械租赁收入。</t>
  </si>
  <si>
    <t>配套渠道及附属配套设施具体细化，总投资核实</t>
  </si>
  <si>
    <t>AHQ-2024-03</t>
  </si>
  <si>
    <t>阿合奇镇佳郎奇村奥若巴什二期，规划面积4600亩，实施位置E区、 F 区、G 区项目区主要建设内容：（1）土地平整面积4300 亩；（2）客土改沙4300亩；（3）新建管道 17条，长度19.35km，设计流量为 0.05-0.4m³/s；（4）新建道路16条，长度 20.56km（5）需要外借种植土回填（实土厚 30cm,运距 10-12km）86万m³。</t>
  </si>
  <si>
    <t>目标一：优化4600亩草场，保护草原生态环境，扩大草料储备，提高村集体经济收入。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目标三：通过草地改良，改善草场，避免水土流失和草场退化，推进乡村振兴产业发展。
目标四：项目实施后，种植苜蓿，产量可达到909吨，受益998户，3640人，增加牲畜（羊）饲养数量1515头，增加经济效益227.25万元，人均增加收入624元。</t>
  </si>
  <si>
    <t>一是通过该项目的实施，可以提高草料地的种植面积，为草地畜牧业提供饲草料。
二是改善生态环境，促进循环经济发展的需要。
三是预计项目建成后，由种植公司签订土地承包协议，首年按150/亩的地租，第二年按250/亩的地租，第三年按300/亩的地租，往后年度按当年的草料市场行情对地租采用逐年保持或递增的方式进行受益，预计2025年收益为45.45万元，该地租不仅可用于壮大各村村集体、救助脱贫户，还可为脱贫人口提供就业岗位，根据每人管理200亩地，每人一天收入200元，项目区带动脱贫人口16人就业，管理四个月，每年每人增加管理收入24000元。</t>
  </si>
  <si>
    <t>AHQ-2024-04</t>
  </si>
  <si>
    <t>目标一：可有效改善项目区生态环境，规范污水的收集处理行为。
目标二：提升项目区1200余户群众的生活条件。</t>
  </si>
  <si>
    <t>一是可带动项目区富裕劳动力参与项目建设，增加务工收入。二是改善农村人居环境整治，提升农村污水处理率</t>
  </si>
  <si>
    <t>AHQ-2024-05</t>
  </si>
  <si>
    <t>目标一：该项目建成后，灌溉面积约2.0万亩（草料基地6400亩，机场绿化1500亩，周围林带及原灌溉面积1.15万亩</t>
  </si>
  <si>
    <t>一是通过项目的实施建设，提高土地利用率，每亩增收200-300元                                                             
二是提升农业生产用水方便程度，为周边农田有效供给农业用水，为农牧民群众用水提供便利
三是保障农业用水需求，提高农业耕地灌溉和生产效率，从而提升农作物品质，提高农户收入
四是对本乡水土保持、水系连通及水美乡村建设、水资源节约与保护起到极大作用</t>
  </si>
  <si>
    <t>AHQ-2024-06</t>
  </si>
  <si>
    <t>阿合奇县色帕巴依乡2024年度0.18万亩高标准农田（提升改造）建设项目</t>
  </si>
  <si>
    <t>阿果依村、色帕巴依村</t>
  </si>
  <si>
    <t>实施高标准农田 0.18 万亩（山区丘陵）。其中土地平整 0.18万亩，表土剥离0.18万亩，高效节水滴灌面积 0.18万亩，主要建设任务包括：土地平整配套路、林、渠、建筑物，高效节水建设内容主要为引水渠、沉砂池、首部系统配套、地埋输配水管网、田间滴灌管网及设备安装等,共划分1个首部2个滴灌系统，为地表水灌溉系统。</t>
  </si>
  <si>
    <t>目标一：有效整合项目区土地资源，可增加土地面积3%以上。
目标二：通过项目实施增加亩均农作物10%以上，带动农户增加收入。
目标三：通过高效节水措施，亩均节约用水量15%以上。</t>
  </si>
  <si>
    <t>一是通过项目实施增加土地面积进行流转可增加村集体经济收入。二是可以提升机械化耕种水平，提高生产效率，增加作物产量，节约水资源，促进农行增收。</t>
  </si>
  <si>
    <t>AHQ-2024-07</t>
  </si>
  <si>
    <t>目标一：进一步保障色帕巴依乡、库兰萨日克乡、良种场约1万人、11.3万头牲畜饮水安全；
目标二：进一步加强农村供水信息化管理；进一步贯彻落实最严格水资源管理制度，提高水资源利用率，保障新建口岸、机场饮水安全。</t>
  </si>
  <si>
    <t>一是提高色帕巴依乡、库兰萨日克乡、良种场饮水安全；二是加强信息化管理；三是提高水资源利用率。</t>
  </si>
  <si>
    <t>AHQ-2024-08</t>
  </si>
  <si>
    <t>目标一：提高人居环境，改善生态环境，促进农牧民生产生活。
目标二：中央财政以工代赈资金22%用于发放农民工资，预计可带动40个农民创收解决富余劳动力，带动当地农民可创收60余万元。</t>
  </si>
  <si>
    <t>一是通过该项目的实施，可以提高我乡人居环境，改善生态环境，提高居民幸福活指数。
二是中央财政以工代赈资金22%用于发放农民工资，预计可带动40个农民创收解决富裕劳动力，带动当地农民可创收60余万元。</t>
  </si>
  <si>
    <t>AHQ-2024-09</t>
  </si>
  <si>
    <t>买买提艾山·吐尔孙那力</t>
  </si>
  <si>
    <t>目标一;牧业点打井接水，能够改善常驻牧业点约560户1650余名群众吃水难的问题；
目标二：保障牧业点约11.1万（头、匹、只）牲畜饮水困难的问题，并通过蓄水池蓄水，解决冬季饮水的困难。</t>
  </si>
  <si>
    <t>一是改善牧业点人、畜饮水的问题，能够让群众安心养殖，避免群众在拉运水的过程中出现意外；
二是群众安心从事养殖工作，可间接性的增加群众养殖规模，达到增产增收的目的；
三是降低牲畜死亡风险</t>
  </si>
  <si>
    <t>AHQ-2024-10</t>
  </si>
  <si>
    <t>2024.01-2024.12</t>
  </si>
  <si>
    <t>夏虎林</t>
  </si>
  <si>
    <t>俞震旦</t>
  </si>
  <si>
    <t>目标一：有效减轻贫困家庭子女上学负担
目标二：使贫困学生按时完成学业
目标三：提高贫困人员的受教育水平</t>
  </si>
  <si>
    <t>一是进一步提高已脱贫人口素质，增加家庭收入
二是促增强就业创业能力，帮助贫困人口转移就业</t>
  </si>
  <si>
    <t>AHQ-2024-11</t>
  </si>
  <si>
    <t>目标一：为全县脱贫户、边缘易致贫户扶贫小额信贷，提供贴息
目标目标二：促进户均增收1000元以上</t>
  </si>
  <si>
    <t>一是计划为脱贫户、边缘易致贫户扶贫小额信贷，提供贴息
二是促进脱贫户生产发展，减轻脱贫户还款压力</t>
  </si>
  <si>
    <t>AHQ-2024-12</t>
  </si>
  <si>
    <t>2024.06-2024.07</t>
  </si>
  <si>
    <t>陈良平</t>
  </si>
  <si>
    <t>买买提艾沙·托合提巴依</t>
  </si>
  <si>
    <t>目标一：为全县困难群众按照100元/户购买低氟边销茶
目标二：加强低氟病预防</t>
  </si>
  <si>
    <t>一是引导农牧民群众建立健康的饮茶消费观念，为满足各族群众日益增长的健康需求奠定坚实的基础。二是加大科普宣传力度，加强低氟病预防，广泛开展健康教育。</t>
  </si>
  <si>
    <t>AHQ-2024-13</t>
  </si>
  <si>
    <t>阿合奇县苏木塔什乡孔吾拉奇饲草料地灌溉管道工程</t>
  </si>
  <si>
    <t>建设集水廊道2座，截渗墙2座，新建引水管道约22km，其中DN400PE100级1.6 MPa引水管道9.8km，DN250PE100级0.6MPa引水管道2.2km ,DN250PE100级1.0MPa引水管道3.8km，DN500PE100级1.6 MPa引水管道6.2km。配套建筑物约27座，其中：集水廊道及检查进人井2座（喀克沟48m、孔吾拉奇村沟30m），沉砂蓄水池2座，进放水阀门井4座，36㎥减压池3座，两个管道汇合总阀门井1座，检查排水井8座，进排气阀井4座，沿线穿柏油路3处，穿过水路面1处，穿小冲洪沟5处。</t>
  </si>
  <si>
    <t>目标一：通过饲草料地引泉工程的建设，可浇灌1.5万亩土地，同时增加水资源的利用，提高饲草料的产量，促进农业增收，同时带动农牧民增收。
目标二：改善农业的生产条件，改善周边农牧民生活环境。
目标三：受益情况为114户，其中脱贫户为56户。</t>
  </si>
  <si>
    <t>一是通过孔吾拉奇村人工饲草料地引泉工程，可浇灌1.5万亩土地，增加孔吾拉奇村人工饲草料地饲草料的生产。
  二是项目完成建设后，可带动周边约0.7万头牲畜饮水问题，进一步增强当地养殖户养殖能力，促进增收。
 三是项目建设的同时，可增加当地对劳动力的需求，预计可带动40人次，增加当地农牧民的收入。</t>
  </si>
  <si>
    <t>AHQ-2024-14</t>
  </si>
  <si>
    <t>目标一：完善阿合奇镇、苏木塔什等灌区供水计量配套设施；目标二：促进按方收费工作机制，进一步推进农业水价综合改革工作；三是提高农牧民节约用水意识。</t>
  </si>
  <si>
    <t>一是完善阿合奇镇、苏木塔什等灌区供水计量配套设施；二是促进按方收费工作机制，进一步推进农业水价综合改革工作；三是提高农牧民节约用水意识。</t>
  </si>
  <si>
    <t>二库(计划库）涉及项目11个，总投资2466万元。</t>
  </si>
  <si>
    <t>AHQ-2024-15</t>
  </si>
  <si>
    <t>目标一：提升马场573户2383人的生活环境，强化污水源头控制和粪污集中收集，改善水质量，实现农村生活污水的有效排放，提升农村人居生态环境，加强农牧民生活质量。
目标二：作为上游地区，提升河道水质环境，促进用水循环，不影响下游的水体功能，达到可利用效果，减少环境污染，促进乡村建设，
目标三：为马场的厕所革命后续改造打好基础</t>
  </si>
  <si>
    <t>一是将马场的生活污水和粪污集中收集，改善水质量，可减少环境污染，还可以降低与污染有关疾病的传播
二是通过对居民生态环境的综合治理，大幅度提高了居民生活的环境质量，
三是经过处理得生活污水可作为灌溉等其他用途使用，节省用水资源，</t>
  </si>
  <si>
    <t>AHQ-2024-16</t>
  </si>
  <si>
    <t xml:space="preserve">目标一：解决马场牧业点300户1000人的农牧民饮水、牲畜饮水安全的问题。
目标二：有效防范牧业点农牧民取水距离远，且无法储水的安全隐患。
目标三：有利于增加农牧民的身体健康和生活水平增加，生活生产成本减少和牲畜养殖便利，提高收入。
</t>
  </si>
  <si>
    <t xml:space="preserve">一是解决牧业点农牧民饮水难，饮水不安全的安全问题。
二是合理利用水资源，增加饮水安全和牲畜的产量和质量，也加大了草地的种植面积，缓解畜草矛盾，促进了畜牧业生产的集约化和生态良性化
三是有利于增加农牧民利用水源达到牲畜良种化，防疫规范化，饲草料基地化等目标，促进牲畜养殖，提高农牧民收入。
</t>
  </si>
  <si>
    <t>AHQ-2024-17</t>
  </si>
  <si>
    <t>目标一：解决30户、克孜勒木纳克冬窝子、苏来日克冬窝子农牧民夏季饮水困难问题。
目标二：改善克孜勒木纳克冬窝子、苏来日克冬窝子牲畜饮水问题。
目标三：受益情况为67户，其中脱贫户为15户。</t>
  </si>
  <si>
    <t xml:space="preserve">  一是通过建设两座50立方米水池，可解决67户农牧民的日常生活，改善居民生活环境，使农牧民生活更加便捷。
  二是可解决周边760多只牲畜饮水问题，同时方便牲畜饮水，增强当地养殖户养殖能力，可提高农牧民经济收入。</t>
  </si>
  <si>
    <t>核实水池规格</t>
  </si>
  <si>
    <t>AHQ-2024-18</t>
  </si>
  <si>
    <t>1.在小木孜都克穷布拉克牧业点建设蓄水池1座（长14m*宽3m*高4m）及配套型号DN250*1.0MPA*9.6mm的PVC-U管道7km，合计91.1万元。
2.在阿尔德克布拉克牧业点建设蓄水池1座（长14m*宽3m*高4m）及配套型号DN250*1.0MPA*9.6mm的PVC-U管道4km，合计64.8万元。</t>
  </si>
  <si>
    <t>目标一：保障牧业点农牧民饮水安全，维护农牧民的生命财产安全。
目标二：保障牲畜的饮水安全以及健康状态，保证农牧民财产不受损失。
目标三：改善牧业点33户、102人农牧民饮水安全。</t>
  </si>
  <si>
    <t>一是防止在缺水时节，因缺水导致农民的牲畜、种植物死亡财产受到损失。
二是在缺水时间能够及时进行供水。
三是障饲草料、农作物的用水，避免造成草料短缺，致使牲畜饲养困难</t>
  </si>
  <si>
    <t>细化建设内容，完善绩效目标和利益联结机制</t>
  </si>
  <si>
    <t>AHQ-2024-19</t>
  </si>
  <si>
    <t>目标一：改善50户262人冬季用水问题，牲畜冬季饮水安全的问题。
目标二：改善人居饮水问题，提高居民幸福活指数，</t>
  </si>
  <si>
    <t>一是改善50户262人冬季用水问题，牲畜冬季饮水安全的问题。
二是提升农牧民生产生活条件</t>
  </si>
  <si>
    <t>AHQ-2024-20</t>
  </si>
  <si>
    <t>目标一：通过围栏保护种植的饲草料，避免牲畜破坏。通过饲草产量增加带动畜牧养殖数量增加，增加农牧民收入。</t>
  </si>
  <si>
    <t>促进饲草的正常生长，确保饲草产量，带动村集体、农牧民持续增收</t>
  </si>
  <si>
    <t>AHQ-2024-21</t>
  </si>
  <si>
    <t>赵斌</t>
  </si>
  <si>
    <t>目标一：本项目的实施可以有效解决脱贫劳动力就业交通费用</t>
  </si>
  <si>
    <t>为脱贫劳动力就业提供一次性交通补助，解决脱贫劳动力就业交通费用，减轻劳动力转移就业负担</t>
  </si>
  <si>
    <t>AHQ-2024-22</t>
  </si>
  <si>
    <t>目标一：马场573户2383人的生活污水和粪污集中各项垃圾的处理，提高垃圾处理的效率，降低和减少环境的污染，为马场的后续人居环境做好基础
目标二：保证垃圾的安全处理，防止垃圾对环境和人们健康的危害。保障公共卫生和环境的重要措施。
目标三：垃圾集中处理可以为后期人居环境工作打好基础，实现垃圾减量化，资源化和无害化处理，保障马场的环境卫生和美观</t>
  </si>
  <si>
    <t>一是改变了马场的传统垃圾处理过程中的尘土飞扬，恶臭污染的恶劣环境。改善了垃圾收运工作环境，创造了良好的环境效益
二是减少马场环境污染，减少垃圾处理的水，土壤、大气的污染</t>
  </si>
  <si>
    <t>明确垃圾船数量、规格</t>
  </si>
  <si>
    <t>AHQ-2024-23</t>
  </si>
  <si>
    <t>1.对阿勒克木与三队羊圈之间建立300立方蓄水池一座，位于60座羊圈上方1km处。
2.在阿勒克木与三队2个羊圈之间铺设总管道（DN100型号PE管道）总长约5km。</t>
  </si>
  <si>
    <t>目标一：保障佳朗奇村三队羊圈集中连片内牲畜饮水安全，羊圈数量46个，牲畜数量5000只。
目标二：在保障牲畜饮水的同时，给周围草料地、耕地供水，可增加饲草料及农作物储备。</t>
  </si>
  <si>
    <t>一是有效改善饮水条件，提升牲畜饮水质量，提高群众幸福感。
二是解决我村牧区牲畜饮水困难问题，改善牧区养殖条件，提高农牧民养殖积极性。</t>
  </si>
  <si>
    <t>核实蓄水池、管道规格</t>
  </si>
  <si>
    <t>AHQ-2024-24</t>
  </si>
  <si>
    <t>目标一：有效210户农牧民改善饮水条件，降低群众生病危险；提升群众饮水质量，提高群众幸福感</t>
  </si>
  <si>
    <t>一是通过该项目的实施建设，极大提升库兰萨日克乡农村供水能力，节约保护地下水资源，改善农村人居条件，
二是优先吸纳脱贫户（含监测户）和低收入人群参与工程建设，劳务报酬不低于当地农民工平均工资，促进其增收致富</t>
  </si>
  <si>
    <t>核实原管道建设年份，明确管道规格型号</t>
  </si>
  <si>
    <t>AHQ-2024-25</t>
  </si>
  <si>
    <t>阿合奇县马场博孜塔拉村供水管网改造提升工程项目</t>
  </si>
  <si>
    <t>博孜塔拉村</t>
  </si>
  <si>
    <t>对博孜塔拉村小区供水管道进行升级，包括入户管道深挖重埋，入户水管从新布局、路面进行硬化等配套设施</t>
  </si>
  <si>
    <t>目标一:解决博孜塔拉村70户300人冬季供水的问题
目标二：解决老旧管网带来的供水压力不足，造成官网破损漏水的现象</t>
  </si>
  <si>
    <t>一是解决了农牧民供水管网老化，定时供水的问题，降低了损耗率及村民用水成本，节约了水资源，保证了供水率
二是提高了供水水压，改善了供水水质，提高了居民身体健康水平，促进农村绿化和养殖业的发展</t>
  </si>
  <si>
    <t>明确入户管道的规格和型号</t>
  </si>
  <si>
    <t>三库（储备库）涉及项目2个，总投资5650万元。</t>
  </si>
  <si>
    <t>AHQ-2024-26</t>
  </si>
  <si>
    <t>目标一：提高色帕巴依乡主干渠防渗效率，解决约0.8万亩灌溉面积供水问题；
目标二：进一步贯彻落实最严格水资源管理制度，提高水资源利用率，保障农业灌溉效率。</t>
  </si>
  <si>
    <t>一是提高色帕巴依乡主干渠防渗效率，解决约0.8万亩灌溉面积供水问题；二是进一步贯彻落实最严格水资源管理制度，提高水资源利用率，保障农业灌溉效率。</t>
  </si>
  <si>
    <t>明确流量，配套引水建筑物和现代化计量设施具体内容</t>
  </si>
  <si>
    <t>AHQ-2024-27</t>
  </si>
  <si>
    <t>目标一：加快农田水利设施的建设，提高农牧民群众水资源利用率，促进农牧民群众增收。
目标二：提高苏木塔什村农田耕作条件，改善苏木塔什村灌溉问题，扩大苏木塔什村种植规模，提升苏木塔什村农牧民增收。
目标三：受益情况为195户，其中脱贫户为89户。</t>
  </si>
  <si>
    <t xml:space="preserve">  一是苏木塔什村农田水利设施设施得到了完善，农田耕作条件得到了改善。
  二是改扩建完成后预计可浇灌700多亩地，可带动苏木塔什村195户，增加生产规模，大幅度增加农牧民经济收入。
  三是减少水土流失，对渠道进行防渗节水提高灌溉水的利用率和土地产出率,有助于苏木塔什村水资源的可持续利用和农业生产的可持续发展。</t>
  </si>
  <si>
    <t>明确绩效目标和利益链机制、渠道规格流量</t>
  </si>
  <si>
    <t>建设集水廊道2座，截渗墙1座，DN400PE管道8.93Km，DN200PE管道5.4Km，DN500管道7Km，9.74万立方米蓄水涝坝3座，0.22万立方米沉砂蓄水池2座，总放水阀门井2座，检查排水井3座，进排气阀井6座，减压池4座，管道穿河道2处，管道穿冲洪沟3处，管带穿柏油路2处</t>
  </si>
  <si>
    <r>
      <rPr>
        <b/>
        <sz val="20"/>
        <rFont val="宋体"/>
        <charset val="134"/>
      </rPr>
      <t>户（J</t>
    </r>
    <r>
      <rPr>
        <b/>
        <vertAlign val="subscript"/>
        <sz val="20"/>
        <rFont val="宋体"/>
        <charset val="134"/>
      </rPr>
      <t>1</t>
    </r>
    <r>
      <rPr>
        <b/>
        <sz val="20"/>
        <rFont val="宋体"/>
        <charset val="134"/>
      </rPr>
      <t>)</t>
    </r>
  </si>
  <si>
    <r>
      <rPr>
        <b/>
        <sz val="20"/>
        <rFont val="宋体"/>
        <charset val="134"/>
      </rPr>
      <t>人（J</t>
    </r>
    <r>
      <rPr>
        <b/>
        <vertAlign val="subscript"/>
        <sz val="20"/>
        <rFont val="宋体"/>
        <charset val="134"/>
      </rPr>
      <t>2</t>
    </r>
    <r>
      <rPr>
        <b/>
        <sz val="20"/>
        <rFont val="宋体"/>
        <charset val="134"/>
      </rPr>
      <t>)</t>
    </r>
  </si>
  <si>
    <t>建设集水廊道2座，截渗墙2座，新建引水管道约22km，其中DN400PE100级1.6 MPa引水管道9.8km，DN250PE100级0.6MPa引水管道2.2km ,DN250PE100级1.0MPa引水管道3.8km，DN500PE100级1.6 MPa引水管道6.2km。配套建筑物约27座，其中：集水廊道及检查进人井2座（喀克沟48m、孔吾拉奇村沟30m），沉砂蓄水池2座，进放水阀门井4座，36㎥减压池3座，两个管道汇合总阀门井1座，检查排水井8座，进排气阀井4座，沿线穿柏油路3处，穿过水路面1处，穿小冲洪沟5处</t>
  </si>
  <si>
    <t>附件1</t>
  </si>
  <si>
    <t>克州阿合奇县巩固拓展脱贫攻坚成果和乡村振兴项目库分类统计表（标准格式）</t>
  </si>
  <si>
    <t>项目类别</t>
  </si>
  <si>
    <t>建设规模</t>
  </si>
  <si>
    <t>资金规模</t>
  </si>
  <si>
    <t>单位</t>
  </si>
  <si>
    <t>规模</t>
  </si>
  <si>
    <t>万元</t>
  </si>
  <si>
    <t>占报备批次资金比例（%）</t>
  </si>
  <si>
    <t>（一）</t>
  </si>
  <si>
    <t>亩</t>
  </si>
  <si>
    <t>(1)</t>
  </si>
  <si>
    <t>(2)</t>
  </si>
  <si>
    <t>公里</t>
  </si>
  <si>
    <t>(3)</t>
  </si>
  <si>
    <t>(4)</t>
  </si>
  <si>
    <t>（二）</t>
  </si>
  <si>
    <t>（三）</t>
  </si>
  <si>
    <t>（四）</t>
  </si>
  <si>
    <t>（五）</t>
  </si>
  <si>
    <t>户</t>
  </si>
  <si>
    <t>人</t>
  </si>
  <si>
    <t>（五)</t>
  </si>
  <si>
    <t>座</t>
  </si>
  <si>
    <t xml:space="preserve"> </t>
  </si>
  <si>
    <t>六</t>
  </si>
  <si>
    <t>七</t>
  </si>
  <si>
    <t>八</t>
  </si>
  <si>
    <t>阿合奇县色帕巴依乡2024年度0.20万亩高标准农田（提升改造）建设项目</t>
  </si>
  <si>
    <t>实施高标准农田0.20万亩（山区丘陵）。其中土地平整 0.20万亩，表土剥离0.20万亩，高效节水滴灌面积 0.20万亩，主要建设任务包括：土地平整配套路、林、渠、建筑物，高效节水建设内容主要为引水渠、沉砂池、首部系统配套、地埋输配水管网、田间滴灌管网及设备安装等,共划分1个首部2个滴灌系统，为地表水灌溉系统。</t>
  </si>
  <si>
    <t>杜发成</t>
  </si>
  <si>
    <t>AHQ-2024-32</t>
  </si>
  <si>
    <t>阿合奇县农（牧）光互补温室建设项目（一期）</t>
  </si>
  <si>
    <t>2024.04-2024.08</t>
  </si>
  <si>
    <t>本项目总用地面积约175.22亩，总建筑面积约28379.56平方米；其中新建日光大棚33座（27370平方米），智能温室大棚1座（1009.56平方米）及光伏设施拟定此项目的建设总规模为2MWp，在未来建成的蔬菜大棚空地，有效使用面积约为32000平方米。共需550Wp光伏组件3634块，本项目采用分块发电、集中并网方案。电池组件采用550Wp单晶硅电池组件，固定阵列采用倾角为40°固定安装在支架上。和相关配套附属设施，大棚主体结构均采用轻钢结构。</t>
  </si>
  <si>
    <t>援疆资金</t>
  </si>
  <si>
    <t>目标一：新建日光大棚33座，智能温室大棚1座，建成后有企业进行运行，增加各村集体经济收入
目标二：平衡农产品价格，降低生活成本</t>
  </si>
  <si>
    <t>一是通过招商引资方式，由企业运营，收取租赁费，增加收入，二是提供就业岗位，签订劳务协议，雇佣本地群众务工，增加收入</t>
  </si>
  <si>
    <t>库尔萨依村草料地规划面积共3986亩（1号地1431亩、2号地土料场225亩、3号地724亩、4号地212亩、5号地906亩、6号地488亩），灌溉面积3895亩（1号地1418亩、2号地土料场225亩、3号地687亩、4号地196亩、5号地889亩、6号地480亩）、种植饲用无芒雀麦等多年生牧草，灌溉采用管道漫灌模式,需水量194.75万m³。灌溉次数6次，灌溉毛定额500m³/亩，灌溉周期15天，灌溉期每次需水量为32.46万m³，项目区3986亩每天需水量21639m³。
供水总管道的系统布置为：已建铁什克恰甫沟修建引水渠首2926.69m→已建1.79Km引水渠道2891.96m→已建500m³沉砂池2889.93m→新建DN630 PVC-M总干管5017m→新建2座18m³减压池→新建分水总阀门井2座（1号地1431亩）→新建DN500PVC-M主干管3564m→新建2座18m³减压池→2号地分水总阀门井1座（2+856、225亩土料场）→新建DN500PVC-M主干管末端分水总阀门井1座（3+564）→3-6号地2330亩草料地。
1号地管道漫灌灌溉的系统布置为：新建DN630 PVC-M总干管末端分水总阀门井1座→新建N400PVC-M主干管2161m→新建分水阀门井3座→新建3条DN315VC-M分干管2913m→138个DN160PVC-M灌溉管道及阀门→1431亩草料地。
3-6号地管道漫灌灌溉的系统布置为：新建DN500PVC-M主干管末端分水总阀门井1座→新建DN500PVC-M主干管1212m→新建1座18m³减压池（0+750）→新建分水阀门井2座→12条DN315PVC-M分干管8479m（3号地2412m、4号地931m、5号地2857m、6号地2279m）→215个DN160PVC-M灌溉管道及阀门→2330亩草料地。项目区配套17.6公里铁丝围栏。</t>
  </si>
  <si>
    <t>克孜宫拜孜村、马场凯力特别克村、博孜塔拉村</t>
  </si>
  <si>
    <t xml:space="preserve">项目区规划面积 4581亩（苏木塔什乡1997亩，马场2584亩），规整面积4049亩（苏木塔什乡1997亩，马场2052亩），净灌溉面积3894亩（苏木塔什乡1983亩，马场1911亩），项目区主要建设内容分片区如下。
（1）苏木塔什乡片区主要建设内容：
工程主要建设内容包括五大部分，即：1、原取水设施下游570m新建阿依格尔布拉克沟30m长集水廊道及检查进人井2356.55m、1座进水总阀门井，2、由集水廊道引水至0.22万m³沉砂蓄水池（池顶高程2358.5m、最高蓄水位2358m、池底高程2355m、有效容积0.17万m³），3、DN400PVC-M引水主管道2245m、2座18 m³减压池、3座放水阀门井，4、1937亩草料地建设，5、DN400PVC-M放水主管道2255m（1号地1283m、2号地972 m、1座18 m³减压池、1座放水阀门井）、分干管和灌溉系统、防护围栏7588m等工程。
（2）马场片区主要建设内容：
马场规划面积 2584亩，规整面积2052亩，净灌溉面积1911亩，共有三个地块，分别位于博孜塔拉村，凯利特别克村。主要建设内容分片区如下：1）博孜塔拉村1号地块项目区规划面积521亩，规整面积510亩，净灌溉面积476亩主要建设内容：①新建防渗渠1条，长度2.445km，其中配套建筑物63座（新建水闸29座，排洪涵9处，其中第一段长度150米，剩余8处排洪涵长度均为6m，消力池25座）。②新建田间道路2条，长度0.672km。
2）凯利特别克村2号地块项目区规划面积934亩，规整面积861亩，净灌溉面积797亩。主要建设内容：①新建防渗渠6条，长度4.398km，其中配套建筑物172座（新建水闸68座，排洪沟1处，消力池103座）。②新建田间道路10条，长度4.517km。3）马场凯利特别克村3号地块规划面积 1129亩，实施面积681 亩，其中规整面积681亩，净灌溉面积638亩。主要建设内容：①新建防渗渠1条，长度1.1km，配套渠系建筑物27座（新建涵管15座，新建水闸10座，新建农桥2座）；②新建农渠（土渠）15条，长度3.85km；③新建田间道路13条，长度7.43km；④新建防洪土堤1km。
</t>
  </si>
  <si>
    <t>AHQ-2024-28</t>
  </si>
  <si>
    <t>阿合奇县阿合奇镇佳郎奇村霍西布拉克草料地建设项目</t>
  </si>
  <si>
    <t>1.土地规整415亩。
2.修建土渠2.1km、修建防渗渠0.9km及配套渠系建筑物。
3.修建田间路4km。
4.修建泄洪渠0.35km。</t>
  </si>
  <si>
    <t>目标一：优化420亩草场，保护草原生态环境，扩大草料储备，提高村集体经济收入。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目标三：通过草地改良，改善草场，避免水土流失和草场退化，推进乡村振兴产业发展。
目标四：项目实施后，种植苜蓿，产量可达到160吨，受益11户，43人，增加牲畜（羊）饲养数量850头</t>
  </si>
  <si>
    <t>一是通过该项目的实施，可以提高草料地的种植面积，为草地畜牧业提供饲草料。
二是改善生态环境，促进循环经济发展的需要。
三是预计项目建成后，由种植公司签订土地承包协议，首年按150/亩的地租，第二年按250/亩的地租，第三年按300/亩的地租，往后年度按当年的草料市场行情对地租采用逐年保持或递增的方式进行受益，预计2025年收益为6.45万元，该地租不仅可用于壮大各村村集体、救助脱贫户，还可为脱贫人口提供就业岗位，根据每人管理200亩地，每人一天收入200元，项目区带动脱贫人口2人就业，管理四个月，每年每人增加管理收入24000元。</t>
  </si>
  <si>
    <t>AHQ-2024-31</t>
  </si>
  <si>
    <t>阿合奇县阿合奇镇吾曲村新型农村集体经济发展项目</t>
  </si>
  <si>
    <t>吾曲村</t>
  </si>
  <si>
    <t>1.土地规整290亩，配套2.5公里土渠。
2.购买种子7250公斤，使用农家肥1160立方。
3.配备提升泵及设施一套，一座100立方蓄水池。</t>
  </si>
  <si>
    <t xml:space="preserve">
目标一：新建土地规整290亩，配套2.5公里土渠
目标二：购买种子7250公斤，使用农家肥
目标三：备提升泵及饮水设施一套、一座100方蓄水池</t>
  </si>
  <si>
    <t>提高集体土地利用率，壮大村集体经济收入，带动吾曲村农牧民增收。</t>
  </si>
  <si>
    <t>AHQ-2024-33</t>
  </si>
  <si>
    <t>阿合奇县马场2024年肉制品预加工项目</t>
  </si>
  <si>
    <t>阿克巴夏特村</t>
  </si>
  <si>
    <t>马场新建无菌生产厂房一座和化验室，配备熟食加工设备，同时办理食品流通许可证（食品经营许可证）、生产许可证、QS认证、三品一标、ISO9000等证书和认证业务。</t>
  </si>
  <si>
    <t>目标一：利用马场“托河冰川牦牛”合作社，建设熟食加工生产线
目标二：由企业进行运营，收取租赁费，增加村集体收入，同时增加农牧民就业岗位</t>
  </si>
  <si>
    <t>一是招商引资后由企业运营，增加村集体和农户收入，二是将本地牛羊销往外地，打造品牌优势，壮大畜牧业发展</t>
  </si>
  <si>
    <t>AHQ-2024-30</t>
  </si>
  <si>
    <t>阿合奇县库兰萨日克乡吉勒得斯村农贸市场提升改造项目</t>
  </si>
  <si>
    <t>硬化面积10700平米，新建交易大棚5座，配套水电等附属设施。</t>
  </si>
  <si>
    <t>目标一：对原有的巴扎进行提升改造，建成后由村集体进行运营，增加村集体经济收入约2万元
目标二：提供就业岗位，利用摆摊方式，增加就业收入</t>
  </si>
  <si>
    <r>
      <rPr>
        <sz val="24"/>
        <color rgb="FF000000"/>
        <rFont val="宋体"/>
        <charset val="134"/>
      </rPr>
      <t>一是以满足人们对美好生活的需求为目标，建立形成农贸市场建设管理长效机制，促进环境卫生整洁，服务品质提升，农牧民体验感、获得感增强。</t>
    </r>
    <r>
      <rPr>
        <sz val="24"/>
        <color rgb="FF000000"/>
        <rFont val="serif"/>
        <charset val="134"/>
      </rPr>
      <t xml:space="preserve">
</t>
    </r>
    <r>
      <rPr>
        <sz val="24"/>
        <color rgb="FF000000"/>
        <rFont val="宋体"/>
        <charset val="134"/>
      </rPr>
      <t>二是发挥农村农产品、货物在保障市场供应、维护消费安全、满足群众日常需求等方面作用</t>
    </r>
  </si>
  <si>
    <t>改建渠首1座，改建渠道约4km及信息化自动化等配套设施，渠道维修及防洪治理。渠首设计流量1.5m³/s，加大流量1.95m³/s，灌溉面积约2.0万亩（草料基地6400亩，机场绿化1500亩，周围林带及原灌溉面积1.15万亩），按400m³/亩灌溉定额计算，总引水量约为800万m³。</t>
  </si>
  <si>
    <t>新建DN400PE100级1.0MPa引水管道16km,配套建筑物17座（集水廊道及检查井1座，沉砂蓄水池1座，进放水阀门井2座，36m³减压池3座，检查排水井7座，进排气阀井3座，沿线穿柏油路3处，穿过水路面1处，穿小冲洪沟5处）</t>
  </si>
  <si>
    <t>配套建设哈拉奇乡内干、支、斗渠三级渠道分水口自动化供水计量设施（包括设施安装对闸口及闸门进行的改造，改造建设标准化监测断面等所有内容）。</t>
  </si>
  <si>
    <t>AHQ-2024-34</t>
  </si>
  <si>
    <t>阿合奇县库兰萨日克乡2024年干渠提升改造项目</t>
  </si>
  <si>
    <t>吉勒得斯村、阿克特克提尔村</t>
  </si>
  <si>
    <t>对7.7公里干渠进行拆除新建及配套设施（草料基地二期1.9流量水渠进行提升改造扩大为2.13流量5.7公里，阿克特克提尔村干渠2公里）</t>
  </si>
  <si>
    <t xml:space="preserve">目标一：通过对干渠进行维修，可浇灌2万亩土地，同时增加水资源的利用，提高饲草料的产量，促进农业增收，同时带动农牧民增收。
目标二：改善农业的生产条件，改善周边农牧民生活环境。
</t>
  </si>
  <si>
    <t>AHQ-2024-35</t>
  </si>
  <si>
    <t>阿合奇县库兰萨日克乡病虫疫情田间监测点建设项目</t>
  </si>
  <si>
    <t>在阿合奇县库兰萨日克建设1个农作物病虫害重点智能监测站监测点，占地100平方米。                       
包括：虫情信息自动采集设备1台、孢子信息自动采集培养设备1台、小气候信息自动采集设备1台、生态远程实时监测设备1台、远程控制终端2台、杀虫灯20台、设备围栏40米、道路辅设14米。</t>
  </si>
  <si>
    <t>100平方米</t>
  </si>
  <si>
    <t>目标一：农作物病虫害重点智能监测站监测点，为农作物生长提供技术服务</t>
  </si>
  <si>
    <t>项目建成后，接入自治区系统，可实现农林病虫害测控实现自动化，网络化、可视化动态监测，实现重大病虫害智能化识别和预警，做到早防、精准防，降低植保费用。保障粮食和重要农产品安全。</t>
  </si>
  <si>
    <t>阿合奇县就业补助项目-外出务工交通补贴项目</t>
  </si>
  <si>
    <t>为脱贫劳动力就业提供一次性交通补助，解决脱贫劳动力就业交通费用，减轻农牧民就业负担</t>
  </si>
  <si>
    <t>AHQ-2024-29</t>
  </si>
  <si>
    <t>阿合奇县阿合奇镇琼木孜都克道路建设项目</t>
  </si>
  <si>
    <t>2024.04-2024.12</t>
  </si>
  <si>
    <t>新建道农村道路30公里。</t>
  </si>
  <si>
    <t>目标1：解决农牧民出行困难问题，提升农牧民生活生产条件
目标2:受益户431户1548人</t>
  </si>
  <si>
    <t>一是解决农牧民出行困难问题，二是方便农牧民饲草料及生活物资运输</t>
  </si>
  <si>
    <t>阿合奇县2024年牧区供水保障工程</t>
  </si>
  <si>
    <t>马场、苏木塔什乡及阿合奇镇各牧业点</t>
  </si>
  <si>
    <t>1.在阿合奇镇各牧区新建200立方米1座、300立方米5座、PE100DN50管材37公里、PE100DN110管材5公里及接头、DN160管材0.8公里、DN200管材2公里、DN32管材5公里及接头、涝坝1个；
2.在苏木塔什乡牧区400立方米蓄水池和100立方米蓄水池各1个、200立方米蓄水池4个，维修蓄水池5个，500立方米涝坝2个，DN50PE管材42公里、DE32PE管材3公里及接头。
3.马场牧区500立方米蓄水池2个、200立方米蓄水池2个、11个300立方米蓄水池，DN50管材70公里、DN32管材10公里及接头。
4.牧区分散用水户配发1立方米储水罐一批。
5.牧区DN90、DN75、DN63格5公里及闸阀一批。</t>
  </si>
  <si>
    <t>平方米</t>
  </si>
  <si>
    <t>年</t>
  </si>
  <si>
    <t>行业部门审查意见</t>
  </si>
  <si>
    <t>2024.03-2024.11</t>
  </si>
  <si>
    <t>实施高标准农田0.20万亩（山区丘陵）。其中土地平整 0.20万亩，表土剥离0.20万亩，高效节水滴灌面积 0.20万亩，主要建设任务包括：土地平整配套路、林、渠、建筑物，高效节水建设内容主要为引水渠、沉砂池、首部系统配套、地埋输配水管网、输配电工程，田间滴灌管网及设备安装等,共划分1个首部2个滴灌系统，为地表水灌溉系统。</t>
  </si>
  <si>
    <t>目标一：有效整合项目区土地资源，可增加土地面积3%以上。
目标二：通过项目实施农作物单产提升5%-10%以上，带动农户增加收入。
目标三：通过高效节水措施，亩均节约用水量15%以上。</t>
  </si>
  <si>
    <t>同意入库，与乡村两级干部及项目区农牧民做好充分沟通对接，充分征求群众的意见；核实项目区范围，避免出现非耕地的情况，及19年以后实施项目地块。涉及泵房沉砂池等永久设施尽快对接林草、自然资源等部门提前办理相关手续，确保项目顺利实施。</t>
  </si>
  <si>
    <t>同意入库，建议1.对接运营管理企业，确保项目建成后及时发挥效益。2充分征求对接林草国土部门意见，及时按规定办理相关手续。</t>
  </si>
  <si>
    <t>建议《阿合奇县2024年牧区供水保障工程》AHQ-2024-16合并</t>
  </si>
  <si>
    <t>同意入库，建议：1.对该项目提升改造部分地块提升改造必要性进行论证，确保建设的必要性。2.该项目区是否存在禁牧区需要核实。对该项目水源进行论证，是否满足需要，是否需要办理环评。4该项目使用部分以工代赈资金，项目地乡镇村需做好施工人员摸底准备工作。</t>
  </si>
  <si>
    <t>同意入库，建议：1.复核该项目投资，该项目亩均投资偏大，该项目地块种植牧草，马场海拔高，饲草产量低，充分考虑投资与产出的关系。2考虑建成后的运营主体。3充分征求农牧民群众意见，适当结合群众意见进行设计4.该项目马场片区3个片区均临近托什干河，需和水利部门核实规避河湖岸线。</t>
  </si>
  <si>
    <t>同意入库，建议;1核实土地属性，办理相关手续。2.充分考虑水源问题，3.项目区地形落差较大需因地制宜规划项目地块面积尽以节约投资。4.建议对绩效目标进行量化。</t>
  </si>
  <si>
    <t>同意入库，建议1.核实项目投资，该项目亩均投资偏大，需重新核算。2.该项目区是否存在古墓，需征求县文旅局意见予以规避。3.需规避生态红线及河湖岸线。4.需量化绩效目标。</t>
  </si>
  <si>
    <t>同意入库，建议1.询价，节约投资。2.建议乡村自筹资金予以建设。</t>
  </si>
  <si>
    <t>同意入库，建议1.核实项目区地块属性，提前办理相关手续。2.明确绩效目标。</t>
  </si>
  <si>
    <t>同意入库，建议1.对接经营主体，确保运行管理。2.细化建设内容及投资。3.明确绩效目标。</t>
  </si>
  <si>
    <t>同意入库，建议1.明确经营主体及运营方式。2.绩效目标中收益较低，需充分发挥衔接资金效益，避免项目低效运行。</t>
  </si>
  <si>
    <t>同意入库，补充灌溉面积及受益总人口数，由库兰萨日克乡作为项目建设单位，负责办理征地等手续</t>
  </si>
  <si>
    <t>同意入库，补充灌溉面积及受益总人口数，由苏木塔什乡作为项目建设单位，负责办理征地等手续</t>
  </si>
  <si>
    <t>同意入库，由阿合奇县水管站作为项目建设单位，项目涉及乡（镇）作为共建共管单位，共同做好项目建设管理</t>
  </si>
  <si>
    <t>同意入库，由阿合奇县水管站作为项目建设单位，色帕巴依乡作为共建共管单位，共同做好项目建设管理、征地手续等办理</t>
  </si>
  <si>
    <t>建设内容与实际不符，不同意入库</t>
  </si>
  <si>
    <t>同意入库，建议重新复核渠道级别，由库兰萨日克乡作为项目建设单位，做好项目建设管理、征地手续等办理</t>
  </si>
  <si>
    <t>同意入库，建议1.同步申请行业部门专项资金。</t>
  </si>
  <si>
    <t>同意入库。建议：对贷款人数进行摸底调查，加大宣传力度，符合政策的应贷尽贷。</t>
  </si>
  <si>
    <t>农村供水总站</t>
  </si>
  <si>
    <t>同意入库，与交通部门沟通，管线与G219交叉处，提前预留过路涵管；补充受益人口数；由阿合奇县农村供水总站作为项目建设单位，库兰萨日克乡、色帕巴依乡、良种场作为共建共管单位，共同做好项目建设管理、用地手续办理等工作</t>
  </si>
  <si>
    <t>同意入库，补充受益人口、牲畜数量，由哈拉奇作为项目建设单位，做好项目建设管理、用地手续办理等工作。为提高水资源利用率，请补充水源建设内容</t>
  </si>
  <si>
    <t>同意入库，由阿合奇县农村供水总站作为项目建设，苏木塔什乡、阿合奇镇、马场管委会为共建共管单位，做好项目建设管理、用地手续办理等工作；请补充各牧区详细建设内容、受益人口及牲畜数量</t>
  </si>
  <si>
    <t>阿合奇县2024年牧区供水保障工程（AHQ-2024-16）建设内容包含该项目建设内容，建议取消入库</t>
  </si>
  <si>
    <t>《阿合奇县2024年牧区供水保障工程》（AHQ-2024-16）建设内容重复，建议取消入库</t>
  </si>
  <si>
    <t>同意入库；由哈拉布拉克乡作为项目建设单位，做好项目建设管理工作</t>
  </si>
  <si>
    <t>该项目建设内容可并入阿合奇县农村饮用水水源地迁改工程（色帕巴依乡、库兰萨日克乡、良种场供水系统并网改造建设项目（AHQ-2024-07），建议取消《阿合奇县库兰萨日克乡2024年供水管网维修项目》入库</t>
  </si>
  <si>
    <t>博孜塔拉村小区供水管道实际使用年限未达到设计使用年限，不同意入库</t>
  </si>
  <si>
    <t>同意入库，建议1.对投资进行核实2.充分考虑建成后运行方式，核算运行成本，需保证建成后能够正常运行。3.项目区开挖线路较长，需对接相关部门办理必要的用地手续。4.征求环保部门意见</t>
  </si>
  <si>
    <t>同意入库，建议1.细化建设内容及投资规模。2.需考虑建成后的运行维护问题及相关经费。</t>
  </si>
  <si>
    <t>建议入三级库</t>
  </si>
  <si>
    <r>
      <rPr>
        <sz val="24"/>
        <rFont val="宋体"/>
        <charset val="134"/>
      </rPr>
      <t>一是以满足人们对美好生活的需求为目标，建立形成农贸市场建设管理长效机制，促进环境卫生整洁，服务品质提升，农牧民体验感、获得感增强。</t>
    </r>
    <r>
      <rPr>
        <sz val="24"/>
        <rFont val="serif"/>
        <charset val="134"/>
      </rPr>
      <t xml:space="preserve">
</t>
    </r>
    <r>
      <rPr>
        <sz val="24"/>
        <rFont val="宋体"/>
        <charset val="134"/>
      </rPr>
      <t>二是发挥农村农产品、货物在保障市场供应、维护消费安全、满足群众日常需求等方面作用</t>
    </r>
  </si>
  <si>
    <t>同意入库</t>
  </si>
  <si>
    <t>同意入库，建议800人，240万。</t>
  </si>
  <si>
    <t>建议入三级库（此列上报时删掉）</t>
  </si>
  <si>
    <t>阿合奇县色帕巴依乡2024年度0.2万亩高标准农田建设项目</t>
  </si>
  <si>
    <t>执行库</t>
  </si>
  <si>
    <t>项目区规划面积 3949亩（苏木塔什乡1997亩，马场1952亩），规整面积3901亩（苏木塔什乡1997亩，马场1904亩），净灌溉面积3769亩（苏木塔什乡1983亩，马场1786亩），配套渠系、管道等灌溉设施及建筑物等</t>
  </si>
  <si>
    <t>阿合奇县阿合奇镇佳朗奇村科什布拉克草料地建设项目</t>
  </si>
  <si>
    <t>1.土地规整408亩；2.修建土渠1042米（斗渠767米，农渠275米）配套渠系建筑物；3.修建田间道路3317米配套道路建筑物1座；4.修建排水渠1条，0.353千米。</t>
  </si>
  <si>
    <t>储备库</t>
  </si>
  <si>
    <t>阿合奇村、哈拉奇村、孔吾拉奇村、阿合塔拉村、阿果依村</t>
  </si>
  <si>
    <t>计划库</t>
  </si>
  <si>
    <t>阿合奇县肉制品预加工项目</t>
  </si>
  <si>
    <t>新建无菌生产厂房一座和化验室，配备熟食加工设备，同时办理食品流通许可证（食品经营许可证）、生产许可证、QS认证、三品一标、ISO9000等证书和认证业务。</t>
  </si>
  <si>
    <t>改建渠首1座，改建渠道约4km及信息化自动化等配套设施，渠道维修及防洪治理。渠首设计流量1.5m³/s，加大流量1.95m³/s，灌溉面积约2.0万亩，按400m³/亩灌溉定额计算，总引水量约为800万m³。</t>
  </si>
  <si>
    <t>为在哈拉奇灌区、哈拉布拉克灌区配套建设干、支、斗渠三级渠道分水口自动化供水计量设施约90余套（包括设施安装对闸口及闸门进行的改造，改造建设标准化监测断面等所有内容）。</t>
  </si>
  <si>
    <t>色帕巴依乡色帕巴依村、阿果依村595户2298人（色帕巴依村255户938人、阿果依村340户1360人）。近期农村生活污水日处理规模68.94m³/d，远期日处理规模83.67m³/d，新建11948m排污管道和3座化粪池，通过一体化地埋式污水设备（采用MBR膜、日处理能力100m3/日）处理水质达到《污水综合排放标准》GB8978-2021）中水回用。苏木塔什乡阿合塔拉村、猎鹰场周边605户2039人，近期日处理规模50.4m³/d，远期日处理规模61.17m³/d，新建7546m排污管道和2座化粪池，通过一体化地埋式污水设备（采用MBR膜、日处理能力100m3/日）处理水质达到《污水综合排放标准》GB8978-2021）中水回用。</t>
  </si>
  <si>
    <t>新建排水管网11300米（其中DN300HDPE钢带增强双壁波纹管线6600米，DN225HDPE钢带增强双壁波纹管线4700米），增设一体化地埋式污水处理设备（采用MBR膜、日处理能力100立方米，处理水质达到排放标准），新建0.1万立方米钢筋混凝土化粪池，配套10立方吸污车1辆，一体化地埋式污水处理设备药剂等。</t>
  </si>
  <si>
    <t>马场凯利特别克村，阿克巴夏特村两个村367户1386人，近期日处理规模41.58m³/d，远期日处理规模50.46m³/d，新建9642m排污管道和1座化粪池，通过一体体化地埋式污水设备（采用MBR膜、日处理能力100m3/日）处理水质达到《污水综合排放标准》GB8978-2021）中水回用。并配备生活垃圾分类箱、地面式船型摆臂垃圾箱、垃圾清运车辆等。</t>
  </si>
  <si>
    <t>阿合奇县色帕巴依乡2024年度0.2万亩土地平整及高效节水建设项目</t>
  </si>
  <si>
    <t>实施土地平整及高效节水。其中土地平整1987.59亩，表土剥离1987.59亩，主要建设内容包括：土地平整配套路、林、渠、建筑物，高效节水建设内容为引水渠、沉砂池、首部系统配套、地埋输配水管网、输配电工程，田间滴灌管网及设备安装等，共划分为1个首部2个滴灌系统，为地表水灌溉系统。</t>
  </si>
  <si>
    <t>1.土地规整408亩，包含表土剥离257亩，剥离厚度30厘米；2.修建渠道1906米（农渠（预制矩形渠864米）斗渠（土渠）767米，农渠（土渠）275米）配套渠系建筑物46座；3.修建田间道路3317米，配套道路建筑物1座；4.修建排水渠1条，0.353千米。</t>
  </si>
  <si>
    <t>目标一：优化408亩草场，保护草原生态环境，扩大草料储备，提高村集体经济收入。
目标二：为应对自然灾害造成的牲畜饲料缺少的困难，坚持底线思维，提高牧业点防灾减灾能力。如遇到有突发事件时，确保牲畜饲草料安全继续供应，尽量避免农牧民财产遭受损失。
目标三：通过草地改良，改善草场，避免水土流失和草场退化，推进乡村振兴产业发展。
目标四：项目实施后，种植苜蓿，产量可达到160吨，受益11户，43人，增加牲畜（羊）饲养数量850头</t>
  </si>
  <si>
    <t>1.土地规整290亩，配套2.5公里渠道。
2.配备提升泵及设施一套，一座100立方蓄水池。</t>
  </si>
  <si>
    <t xml:space="preserve">
目标一：新建土地规整290亩，配套2.5公里土渠
目标二：备提升泵及饮水设施一套、一座100方蓄水池</t>
  </si>
  <si>
    <t>阿合奇县阿合奇镇肉制品加工项目</t>
  </si>
  <si>
    <t>改建标准化厂房，包括操作间，化验室，消毒室，储藏库及购买相关设备等</t>
  </si>
  <si>
    <t>目标一：利用阿合奇县“冰川羔羊”，建设熟食加工生产线
目标二：由企业进行运营，收取租赁费，增加村集体收入，同时增加农牧民就业岗位</t>
  </si>
  <si>
    <t>改建渠首 1座引水干渠约 2km 及信息化自动化等配套设施，对现有渠道进行维修并防洪治理。渠首设计流量1.5m³/s，加大流量1.95m³/s，灌溉面积约2.0万亩，按400m³/亩灌溉定额计算，总引水量约为800万m³。</t>
  </si>
  <si>
    <t>目标一：该项目建成后，灌溉面积约2.0万亩（草料基地6400亩，周围林带及原灌溉面积1.15万亩</t>
  </si>
  <si>
    <t>为新建截渗墙1座、集水廊道60m、蓄水池1座、减压池3座，铺设引水管道约16Km及配套建筑物等</t>
  </si>
  <si>
    <t>在哈拉奇灌区、哈拉布拉克灌区配套建设干、支、斗渠三级渠道分水口自动化供水计量设施约90套(包括设施安装对闸口及闸门进行的改造，改造建设标准化监测断面等所有内容)</t>
  </si>
  <si>
    <t>目标一：完善哈拉奇灌区、哈拉布拉克灌区供水计量配套设施；目标二：促进按方收费工作机制，进一步推进农业水价综合改革工作；三是提高农牧民节约用水意识。</t>
  </si>
  <si>
    <t>一是完善哈拉奇灌区、哈拉布拉克灌区等灌区供水计量配套设施；二是促进按方收费工作机制，进一步推进农业水价综合改革工作；三是提高农牧民节约用水意识。</t>
  </si>
  <si>
    <t>包括三个大部分: 取水工程、水厂工程、输配水管道工程。沿河道开挖新建1条渗管，长度为 220m; 新建水厂1座，新建输水干管1条、配水于管4条，总长38.00km;。带动人口近期约1万人，远期约1.3万人，牲畜约11.3万只。</t>
  </si>
  <si>
    <t>为在阿合奇镇、苏木塔什乡、马场等牧区新建供水设施，含管材180Km、蓄水池 27 个、涝坝 3 个及其他供水配套设施</t>
  </si>
  <si>
    <t>项目覆盖阿合奇县2个乡镇3个村1741户4337人，其中苏木塔什乡（阿合塔拉村及猎鹰场福元小区605户2039人）、色帕巴依乡（色帕巴依村、阿果依村595户2298人）。
色帕巴依乡色帕巴依村、阿果依村595户2298人（色帕巴依村255户938人、阿果依村340户1360人）。近期农村生活污水日处理规模68.94m³/d，远期日处理规模83.67m³/d。管道总长度16590 m，其中入户连接管道4860 m采用DN160PVC-U管道（0.6MPa）,分支管道3520m 采用DN225HDPE钢带增强双壁波纹管（SN8型、环刚度15KN/m2），主管道7672m采用DN300HDPE钢带增强双壁波纹管（SN8型、环刚度15KN/m2），新建1080m³二级沉淀化粪池1座，和谐小区新建300m³化粪池1座，通过二次沉淀生物氧化预处理后，通过一体化地埋式污水设备（采用MBR膜、日处理能力100m3/日），处理水质达到《污水综合排放标准》GB8978-2021），最后由1根长度150mDN300HDPE钢带增强双壁波纹管输送到二级水源保护区外现状渠道混合稀释后用于灌溉300亩生态林地。并配备10m3吸污车2辆。
阿合奇县苏木塔什乡605户2039人（阿合塔拉村471户1597人、猎鹰场福元小区134户471人），近期农村生活污水日处理规模61.17m³/d，远期处理规模74.25m³/d。管道总长度14053 m，其中入户连接管道3960 m采用DN160PVC-U管道（0.6MPa）,分支管道6327 m 采用DN225HDPE钢带增强双壁波纹管（SN8型、环刚度15KN/m2），主管道3451 m采用DN300HDPE钢带增强双壁波纹管（SN8型、环刚度15KN/m2），新建1080m³二级沉淀化粪池1座，通过二次沉淀生物氧化预处理后，通过一体化地埋式污水设备（采用MBR膜、日处理能力100m3/日），处理水质达到《污水综合排放标准》GB8978-2021），最后由1根长度300mDN300HDPE钢带增强双壁波纹管输送到二级水源保护区外现状渠道混合稀释后用于灌溉300亩生态林地。猎鹰场福元小区134户471人依靠1个100m3化粪池收集后春夏由清污车拉运倒至二级水源保护区外绿化林地。通过福元小区120户管道维修后统一汇入已建100m3化粪池收集后，经一体化地埋式污水设备（采用MBR膜、日处理能力35m3/日），灌溉二级水源保护区外50亩生态林地。并配备10m3吸污车1辆。</t>
  </si>
  <si>
    <t>目标一：可有效改善项目区生态环境，规范污水的收集处理行为。
目标二：提升项目区1741余户群众的生活条件。</t>
  </si>
  <si>
    <t>近期农村生活污水处理601户2014人日处理规模60.42m³/d，远期2445人日处理规模73.35m³/d。
管道总长度14557 m，其中入户连接管道3885 m采用DN160PVC-U管道（0.6MPa）, 分支管道3436 m 采用DN225HDPE钢带增强双壁波纹管（SN8型、环刚度15KN/m2），主管道采用7021 m DN300HDPE钢带增强双壁波纹管主排水管（SN8型、环刚度15KN/m2），新建1080m³二级沉淀化粪池1座，新建300m³化粪池1座。
在二级沉淀化粪池后设一体化地埋式污水设备（采用MBR膜、日处理能力100m3/日、处理水质达到一级A标准）。由1根长度200mDN300HDPE钢带增强双壁波纹管输送到二级水源保护区外现状渠道灌溉300亩生态林地。并配备10m3清污车1辆。</t>
  </si>
  <si>
    <t>马场凯利特别克村，阿克巴夏特村两个村近期农村生活污水处理367户1386人日处理规模41.58m³/d，远期1682人日处理量50.46m3/d。管道总长度14344m，其中入户连接管道5505m采用DN160PVC-U管道（0.6MPa）,分支管道4802m采用DN225HDPE钢带增强双壁波纹管（SN8型、环刚度15KN/m2），连通汇入4个100m3化粪池后（学校、场部、派出所、楼房居住区），主管道4137m采用DN300HDPE钢带增强双壁波纹管（SN8型、环刚度15KN/m2），将汇合后的污水汇至末端新建1080m3二级沉淀化粪池，通过二次沉淀生物氧化预处理后，通过一体化地埋式污水设备（采用MBR膜、日处理能力100m3/日），处理水质达到《污水综合排放标准》GB8978-2021），最后由1根长度180mDN300HDPE钢带增强双壁波纹管输送到二级水源保护区外现状渠道混合稀释后用于灌溉300亩生态林地。并配备10m3清污车1辆。</t>
  </si>
  <si>
    <t>AHQ-2024-36</t>
  </si>
  <si>
    <t>阿合奇县人工增水项目</t>
  </si>
  <si>
    <t>阿克翁库尔村、哈拉布拉克村、凯利特别克村、阿克巴夏特村、博孜塔拉村</t>
  </si>
  <si>
    <t>在阿合奇县海拔高度3000米以上的山区建设16座地面智能碘化银烟炉，其中前期建设费（勘察设计等）20万元，16座地面碘化银智能烟炉设备购置及建设安装调试480万元</t>
  </si>
  <si>
    <t>气象局</t>
  </si>
  <si>
    <t>目标一：16座地面碘化银智能烟炉，增加人工增水</t>
  </si>
  <si>
    <t>一是通过增加人工增水设施，缓解牧区水资源短缺。二是改善牧区生产生活条件，为牧区饲草料种植，提高水资源</t>
  </si>
  <si>
    <t>AHQ-2024-37</t>
  </si>
  <si>
    <t>阿合奇县哈拉奇乡阿合奇村卡普卡特道路建设项目</t>
  </si>
  <si>
    <t>新建农村道路30公里</t>
  </si>
  <si>
    <t>目标1：解决农牧民出行困难问题，提升农牧民生活生产条件
目标2:受益户75户337人，涉及牲畜15147只</t>
  </si>
  <si>
    <t>AHQ-2024-38</t>
  </si>
  <si>
    <t>阿合奇县哈拉奇乡哈拉奇村比克什托道路建设项目</t>
  </si>
  <si>
    <t>新建农村道路15公里</t>
  </si>
  <si>
    <t>目标1：解决农牧民出行困难问题，提升农牧民生活生产条件
目标2:受益户33户157人，涉及牲畜5085只</t>
  </si>
  <si>
    <t>目标一：完善哈拉奇灌区、哈拉布拉克灌区灌区供水计量配套设施；目标二：促进按方收费工作机制，进一步推进农业水价综合改革工作；三是提高农牧民节约用水意识。</t>
  </si>
  <si>
    <t>一是完善哈拉奇灌区、哈拉布拉克灌区供水计量配套设施；二是促进按方收费工作机制，进一步推进农业水价综合改革工作；三是提高农牧民节约用水意识。</t>
  </si>
  <si>
    <t>刘万茂</t>
  </si>
  <si>
    <t>目标一：提升马场367户1386人的生活环境，强化污水源头控制和粪污集中收集，改善水质量，实现农村生活污水的有效排放，提升农村人居生态环境，加强农牧民生活质量。
目标二：作为上游地区，提升河道水质环境，促进用水循环，不影响下游的水体功能，达到可利用效果，减少环境污染，促进乡村建设，
目标三：为马场的厕所革命后续改造打好基础</t>
  </si>
  <si>
    <t>安瑞</t>
  </si>
  <si>
    <t>AHQ-2024-40</t>
  </si>
  <si>
    <t>阿合奇县色帕巴依乡喀垃布隆村村集体经济强村富民项目</t>
  </si>
  <si>
    <t>2024.04-2024.6</t>
  </si>
  <si>
    <t>喀拉布隆村</t>
  </si>
  <si>
    <t>（1）、喀拉布隆村村集体300亩耕地（含新平整土地100亩)种植黄储玉米，包含种子化肥机耕及人工费等）；（2）、集体种植药用大蒜50亩；（3）、喀拉布隆村二组100亩土地平整，完善配套引水渠（土渠）0.6m×1m×1500m，附带引水口节制闸和分水闸一座；（4）、喀拉布隆村果园45亩空地补植补栽三年树龄带土球西梅树，种植密度5m×5m，即27棵/亩；200棵原生果树嫁接为高品质海棠，配套机械、支撑杆、化肥、农药、土地平整、修枝、简易引水渠等；林下套种苜蓿，包含种子、化肥、机耕费等</t>
  </si>
  <si>
    <t>目标一：利用村集体地，种植农作物，果树，发展壮大村集体经济</t>
  </si>
  <si>
    <t>一是通过村集体土地，种植经济作物，带农农牧民增加收入，增加村集体经济收入</t>
  </si>
  <si>
    <t>AHQ-2024-41</t>
  </si>
  <si>
    <t>阿合奇县色帕巴依乡阿果依村2024年壮大村集体经济项目</t>
  </si>
  <si>
    <t>阿果依村</t>
  </si>
  <si>
    <t>对色帕巴依乡2023年新开发的1390亩人工草场进行种植。（1）、采购苜蓿种子3吨，配套机械费（100元/亩），购买尿素21吨；（2）、配套抽水电费及收割费、打包费、运输费；（3）、沉沙池清淤</t>
  </si>
  <si>
    <t>目标一：对人工草料地进行集中科学化耕种，增加集体经济。</t>
  </si>
  <si>
    <t xml:space="preserve">一是通过该项目的实施，可以提高草料地的种植产量，为草地畜牧业提供饲草料。二是可以增加农牧民收入和村集体经济收入
</t>
  </si>
  <si>
    <t>AHQ-2024-45</t>
  </si>
  <si>
    <t>阿合奇县阿合奇镇吾曲村壮大村集体经济收入建设项目</t>
  </si>
  <si>
    <t>（1）改造生产车间一座，用于豆制品加工生产；（2）采购豆制品加工设备，智能泡豆系统(2吨) 、三联磨浆系统、普通煮浆系统(三联) 、自动豆干成型系统 、新型千张成型系统 、豆腐成型系统 、腐竹油皮系统（4*2米）、配套工具；（3）配套电力附属设施。</t>
  </si>
  <si>
    <t xml:space="preserve">
目标一：改造生产车间一座
目标二：利用现有资源，进行农产品加工，增加村集体经济</t>
  </si>
  <si>
    <t>壮大村集体经济收入，带动吾曲村农牧民增收。</t>
  </si>
  <si>
    <t>AHQ-2024-39</t>
  </si>
  <si>
    <t>阿合奇县阿合奇镇佳朗奇村壮大村集体经济收入建设项目</t>
  </si>
  <si>
    <t>（1）改造生产车间一座（用于生产柯尔克孜文化袖珍工艺品、奶疙瘩食品及刺绣作品）；（2）配套2个冷藏柜、2套新型植物油灶、1套油烟机、2台换气扇、2台加热风扇、3张不锈钢工作台（1.2*2.4）、2座250L发酵罐、2台250L暂存罐、2座250L奶渣锅、2台滤乳清槽、2台压榨机、1座烘干房、2台真空包装机、1台激光石头雕刻机60W设备；（3）配套电力附属设施</t>
  </si>
  <si>
    <t>壮大村集体经济收入，带动佳朗奇村农牧民增收。</t>
  </si>
  <si>
    <t>AHQ-2024-46</t>
  </si>
  <si>
    <t>阿合奇县阿合奇镇佳朗奇村药用大蒜深加工设备购置项目</t>
  </si>
  <si>
    <t>购买药用大蒜片剂生产设备1套。采购设备如下：湿法制粒机（高位）、真空上料机、摇摆颗粒机、沸腾干燥机、在线清洗、固定提升转料机、高效包衣机、圆形料桶、固定提升加料机、移动式提升加料机等。</t>
  </si>
  <si>
    <t>目标一：通过采纳现有的大蒜深加工技术对阿合奇县大蒜种植产业起到闭环作用，自产自销，切实增加种植群众收益。
目标二：通过本次设备投入，起到企业合作+模式，探索企业、政府合作多元化，为阿合奇镇壮大村集体经济收入助力。</t>
  </si>
  <si>
    <t>一是通过该项目的实施，增加大蒜种植群众及村集体经济，促进增收。
二是通过该设备投入阿合奇县药用大蒜厂，带动学习先进产业、科学技术，拓宽创业渠道，创造更多就业岗位。
三是本次项目建成，可带动就业人数5人以上，预计带动人均年收入约2-5万不等。</t>
  </si>
  <si>
    <t>宁海平</t>
  </si>
  <si>
    <t>AHQ-2024-42</t>
  </si>
  <si>
    <t>阿合奇县库兰萨日吉勒得斯村2024年壮大村集体经济项目</t>
  </si>
  <si>
    <t>（1）、对现有沉沙池进行提升改造，购买增氧泵4台等配套设施;（2）、对沉沙池周边进行提升改造；（3）、对两个沉沙池进行清淤，清淤约4万方；（4）、对沉沙池清出的淤泥在沉沙池周边进行土地平整，平整45亩及配套设施；（5）、对吉勒得斯村农贸市场硬化1500平方</t>
  </si>
  <si>
    <t>目标一：对村集体资源进行整合，多方面发展村级集体经济，增加村集体经济收入</t>
  </si>
  <si>
    <t>一是通过村集体资源最大化，，增加村集体经济收入</t>
  </si>
  <si>
    <t>AHQ-2024-44</t>
  </si>
  <si>
    <t>阿合奇县产业发展到户补助项目</t>
  </si>
  <si>
    <t>对全县有发展条件和发展愿望的监测对象家庭及脱贫户实施产业到户补助。</t>
  </si>
  <si>
    <t>目标一：对全县脱贫户和监测对象实施到户产业奖补，提高农牧民收入
目标二：发展种养殖业，激发农牧民内生动力，积极拓展增收渠道</t>
  </si>
  <si>
    <t>一是激发脱贫户、监测户的内生动力，提高他们的自我发展能力。
二是促进稳定增收，巩固脱贫成果，防止返贫。
三是推动产业结构调整，发展特色产业，提高农产品附加值；
四是促进农村经济社会发展，改善农民生产生活条件。</t>
  </si>
  <si>
    <t>俞唐洪</t>
  </si>
  <si>
    <t>阿斯力别克·亚力坤</t>
  </si>
  <si>
    <t>AHQ-2024-47</t>
  </si>
  <si>
    <t>阿合奇县阿合奇镇佳朗奇村壮大村集体经济收入建设项目（二期）</t>
  </si>
  <si>
    <t>2024.8-2024.11</t>
  </si>
  <si>
    <t>用于阿合奇县江勒柯手工艺制品厂制奶车间环氧地面300㎡，室内用石膏板分割车间2间，并配套设施，打造样品展示区面积60㎡，所有车间外房檐向外延伸50cm长度250m，院内混凝土硬化410㎡。</t>
  </si>
  <si>
    <t>1.壮大村集体经济，70%用于农户分红，30%用于壮大村集体经济。
2.带动农村群众增收，特别是防止返贫监测帮扶对象、脱贫人口的带动，不断增强自我发展能力，持续稳定增加收入。</t>
  </si>
  <si>
    <t>AHQ-2024-48</t>
  </si>
  <si>
    <t>阿合奇县阿合奇镇吾曲村壮大村集体经济收入建设项目（二期）</t>
  </si>
  <si>
    <t>用于阿合奇县奇遇绿色豆制品加工厂改造成标准化生产车间、建设食品检测室、10㎡冷藏库及购买豆泡机、豆皮机等设备。</t>
  </si>
  <si>
    <t>1.壮大村集体经济，80%用于农户分红，20%用于壮大村集体经济。
2.带动农村群众增收，特别是防止返贫监测帮扶对象、脱贫人口的带动，不断增强自我发展能力，持续稳定增加收入。</t>
  </si>
  <si>
    <t>AHQ-2024-49</t>
  </si>
  <si>
    <t>阿合奇县色帕巴依乡阿果依村2024年壮大村集体经济项目（二期）</t>
  </si>
  <si>
    <t>用于阿合奇县色帕巴依乡阿果依村杏源纸品经营厂采购抽纸制造设备等。</t>
  </si>
  <si>
    <t>AHQ-2024-50</t>
  </si>
  <si>
    <t>阿合奇县库兰萨日克乡吉勒得斯村2024年壮大村集体经济收入建设项目（二期）</t>
  </si>
  <si>
    <t>用于吉勒得斯村沙棘茶叶小作坊新建300㎡标准化彩钢生产车间，采购全自动包装机等。</t>
  </si>
  <si>
    <t>刘星星</t>
  </si>
  <si>
    <t>对已脱贫户（含监测户）家庭子女接受中等、高等职业教育(中等职业教育包括全日制普通中专、成人中专、职业高中，技工院校；高等职业教育包括全日制普通大专、高职院校、技师学院等）及职业本科的在籍在读全日制学生进行补助，计划744人，补助标准每生3000元。</t>
  </si>
  <si>
    <t>人工增水</t>
  </si>
  <si>
    <t>个</t>
  </si>
  <si>
    <t>14‘</t>
  </si>
  <si>
    <t>关于阿合奇县2024年衔接资金调整使用及新增启动项目汇总表</t>
  </si>
  <si>
    <t>新增启动项目</t>
  </si>
  <si>
    <t>执行库
暂停启动</t>
  </si>
  <si>
    <t>1.土地规整290亩，配套2.5公里渠道。
2.配备提升泵及设施一套，一座100立方蓄水池。</t>
  </si>
  <si>
    <t>备注：
1.执行库16个项目，总投资14828万元（2000万债券资金，150万水利专项资金，衔接资金投入12528万元）；2023年中央、自治区衔接资金到位12124万元，州县配套500万，合计12624万元；产业项目8个投资6050万元，占比41.2%。
2.计划为24个项目，总投资19954万元（除执行库项目外还有8个项目5126万元）。
3.储备库27个项目，总投资18954万元（除计划库项目外还有3个项目9000万元）。</t>
  </si>
  <si>
    <t>确权</t>
  </si>
  <si>
    <t>计划总投资</t>
  </si>
  <si>
    <t>生产项目投入</t>
  </si>
  <si>
    <t>配套渠系投入</t>
  </si>
  <si>
    <t>合计投入</t>
  </si>
  <si>
    <t>减去债券计划总投资</t>
  </si>
  <si>
    <t>国家衔接资金</t>
  </si>
  <si>
    <t>国家自治区衔接资金</t>
  </si>
  <si>
    <t>国家自治区及州县配套衔接资金</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</si>
</sst>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_ "/>
    <numFmt numFmtId="178" formatCode="0.00_ "/>
    <numFmt numFmtId="179" formatCode="0;[Red]0"/>
    <numFmt numFmtId="180" formatCode="0.00;[Red]0.00"/>
    <numFmt numFmtId="181" formatCode="0.00_);[Red]\(0.00\)"/>
    <numFmt numFmtId="182" formatCode="0.00_ ;[Red]\-0.00\ "/>
    <numFmt numFmtId="183" formatCode="yyyy&quot;年&quot;m&quot;月&quot;d&quot;日&quot;;@"/>
  </numFmts>
  <fonts count="105">
    <font>
      <sz val="11"/>
      <color theme="1"/>
      <name val="宋体"/>
      <charset val="134"/>
      <scheme val="minor"/>
    </font>
    <font>
      <b/>
      <sz val="11"/>
      <color theme="1"/>
      <name val="宋体"/>
      <charset val="134"/>
      <scheme val="minor"/>
    </font>
    <font>
      <sz val="11"/>
      <color rgb="FFFF0000"/>
      <name val="宋体"/>
      <charset val="134"/>
      <scheme val="minor"/>
    </font>
    <font>
      <sz val="14"/>
      <name val="Times New Roman"/>
      <charset val="134"/>
    </font>
    <font>
      <sz val="11"/>
      <name val="Times New Roman"/>
      <charset val="134"/>
    </font>
    <font>
      <b/>
      <sz val="20"/>
      <name val="宋体"/>
      <charset val="134"/>
    </font>
    <font>
      <sz val="11"/>
      <name val="宋体"/>
      <charset val="134"/>
      <scheme val="minor"/>
    </font>
    <font>
      <sz val="20"/>
      <name val="宋体"/>
      <charset val="134"/>
      <scheme val="minor"/>
    </font>
    <font>
      <sz val="11"/>
      <name val="宋体"/>
      <charset val="134"/>
    </font>
    <font>
      <sz val="14"/>
      <name val="宋体"/>
      <charset val="134"/>
    </font>
    <font>
      <b/>
      <sz val="36"/>
      <name val="宋体"/>
      <charset val="134"/>
    </font>
    <font>
      <sz val="24"/>
      <name val="宋体"/>
      <charset val="134"/>
      <scheme val="minor"/>
    </font>
    <font>
      <sz val="24"/>
      <name val="宋体"/>
      <charset val="0"/>
    </font>
    <font>
      <sz val="24"/>
      <name val="宋体"/>
      <charset val="134"/>
    </font>
    <font>
      <sz val="24"/>
      <name val="宋体"/>
      <charset val="0"/>
      <scheme val="minor"/>
    </font>
    <font>
      <sz val="26"/>
      <name val="宋体"/>
      <charset val="134"/>
      <scheme val="minor"/>
    </font>
    <font>
      <sz val="36"/>
      <color theme="1"/>
      <name val="宋体"/>
      <charset val="134"/>
      <scheme val="minor"/>
    </font>
    <font>
      <sz val="22"/>
      <name val="宋体"/>
      <charset val="134"/>
    </font>
    <font>
      <sz val="22"/>
      <name val="宋体"/>
      <charset val="134"/>
      <scheme val="minor"/>
    </font>
    <font>
      <b/>
      <sz val="10"/>
      <name val="宋体"/>
      <charset val="134"/>
    </font>
    <font>
      <b/>
      <sz val="16"/>
      <name val="宋体"/>
      <charset val="134"/>
    </font>
    <font>
      <b/>
      <sz val="18"/>
      <name val="宋体"/>
      <charset val="134"/>
    </font>
    <font>
      <b/>
      <sz val="22"/>
      <name val="宋体"/>
      <charset val="134"/>
    </font>
    <font>
      <sz val="12"/>
      <name val="宋体"/>
      <charset val="134"/>
    </font>
    <font>
      <b/>
      <sz val="11"/>
      <name val="宋体"/>
      <charset val="134"/>
    </font>
    <font>
      <sz val="10"/>
      <name val="宋体"/>
      <charset val="134"/>
    </font>
    <font>
      <b/>
      <sz val="14"/>
      <name val="方正小标宋简体"/>
      <charset val="134"/>
    </font>
    <font>
      <b/>
      <sz val="18"/>
      <name val="方正小标宋简体"/>
      <charset val="134"/>
    </font>
    <font>
      <b/>
      <sz val="11"/>
      <name val="仿宋"/>
      <charset val="134"/>
    </font>
    <font>
      <b/>
      <sz val="10"/>
      <color theme="1"/>
      <name val="宋体"/>
      <charset val="134"/>
      <scheme val="minor"/>
    </font>
    <font>
      <sz val="10"/>
      <name val="宋体"/>
      <charset val="134"/>
      <scheme val="minor"/>
    </font>
    <font>
      <sz val="10"/>
      <color theme="1"/>
      <name val="宋体"/>
      <charset val="1"/>
      <scheme val="minor"/>
    </font>
    <font>
      <sz val="18"/>
      <name val="宋体"/>
      <charset val="134"/>
    </font>
    <font>
      <sz val="18"/>
      <name val="宋体"/>
      <charset val="134"/>
      <scheme val="minor"/>
    </font>
    <font>
      <b/>
      <sz val="18"/>
      <name val="宋体"/>
      <charset val="134"/>
      <scheme val="minor"/>
    </font>
    <font>
      <sz val="26"/>
      <name val="宋体"/>
      <charset val="0"/>
      <scheme val="minor"/>
    </font>
    <font>
      <sz val="22"/>
      <name val="宋体"/>
      <charset val="0"/>
    </font>
    <font>
      <sz val="26"/>
      <color theme="1"/>
      <name val="宋体"/>
      <charset val="134"/>
      <scheme val="minor"/>
    </font>
    <font>
      <sz val="20"/>
      <name val="宋体"/>
      <charset val="0"/>
      <scheme val="minor"/>
    </font>
    <font>
      <sz val="20"/>
      <name val="宋体"/>
      <charset val="0"/>
    </font>
    <font>
      <sz val="24"/>
      <color rgb="FF000000"/>
      <name val="宋体"/>
      <charset val="134"/>
    </font>
    <font>
      <b/>
      <sz val="26"/>
      <name val="宋体"/>
      <charset val="134"/>
    </font>
    <font>
      <b/>
      <sz val="26"/>
      <name val="宋体"/>
      <charset val="134"/>
      <scheme val="minor"/>
    </font>
    <font>
      <b/>
      <sz val="24"/>
      <name val="宋体"/>
      <charset val="134"/>
      <scheme val="minor"/>
    </font>
    <font>
      <b/>
      <sz val="24"/>
      <name val="宋体"/>
      <charset val="0"/>
      <scheme val="minor"/>
    </font>
    <font>
      <sz val="22"/>
      <name val="Times New Roman"/>
      <charset val="134"/>
    </font>
    <font>
      <sz val="26"/>
      <name val="Times New Roman"/>
      <charset val="134"/>
    </font>
    <font>
      <b/>
      <sz val="20"/>
      <name val="宋体"/>
      <charset val="134"/>
      <scheme val="minor"/>
    </font>
    <font>
      <sz val="20"/>
      <name val="宋体"/>
      <charset val="134"/>
    </font>
    <font>
      <sz val="20"/>
      <color rgb="FFFF0000"/>
      <name val="宋体"/>
      <charset val="0"/>
    </font>
    <font>
      <sz val="20"/>
      <color theme="1"/>
      <name val="宋体"/>
      <charset val="134"/>
      <scheme val="minor"/>
    </font>
    <font>
      <sz val="20"/>
      <color rgb="FFFF0000"/>
      <name val="宋体"/>
      <charset val="0"/>
      <scheme val="minor"/>
    </font>
    <font>
      <sz val="20"/>
      <color rgb="FFFF0000"/>
      <name val="宋体"/>
      <charset val="134"/>
      <scheme val="minor"/>
    </font>
    <font>
      <b/>
      <sz val="20"/>
      <name val="宋体"/>
      <charset val="0"/>
      <scheme val="minor"/>
    </font>
    <font>
      <sz val="18"/>
      <name val="Times New Roman"/>
      <charset val="134"/>
    </font>
    <font>
      <sz val="20"/>
      <color rgb="FFFF0000"/>
      <name val="宋体"/>
      <charset val="134"/>
    </font>
    <font>
      <sz val="18"/>
      <color theme="1"/>
      <name val="宋体"/>
      <charset val="134"/>
      <scheme val="minor"/>
    </font>
    <font>
      <sz val="12"/>
      <name val="宋体"/>
      <charset val="134"/>
      <scheme val="minor"/>
    </font>
    <font>
      <sz val="12"/>
      <name val="宋体"/>
      <charset val="0"/>
    </font>
    <font>
      <sz val="12"/>
      <name val="宋体"/>
      <charset val="0"/>
      <scheme val="minor"/>
    </font>
    <font>
      <sz val="12"/>
      <color rgb="FFFF0000"/>
      <name val="宋体"/>
      <charset val="134"/>
      <scheme val="minor"/>
    </font>
    <font>
      <sz val="12"/>
      <color theme="1"/>
      <name val="宋体"/>
      <charset val="134"/>
      <scheme val="minor"/>
    </font>
    <font>
      <sz val="12"/>
      <color rgb="FF0070C0"/>
      <name val="宋体"/>
      <charset val="0"/>
      <scheme val="minor"/>
    </font>
    <font>
      <b/>
      <sz val="18"/>
      <name val="宋体"/>
      <charset val="0"/>
      <scheme val="minor"/>
    </font>
    <font>
      <sz val="18"/>
      <name val="宋体"/>
      <charset val="0"/>
      <scheme val="minor"/>
    </font>
    <font>
      <sz val="18"/>
      <color rgb="FFFF0000"/>
      <name val="宋体"/>
      <charset val="134"/>
      <scheme val="minor"/>
    </font>
    <font>
      <sz val="18"/>
      <color rgb="FF0070C0"/>
      <name val="宋体"/>
      <charset val="0"/>
      <scheme val="minor"/>
    </font>
    <font>
      <sz val="18"/>
      <color rgb="FFC00000"/>
      <name val="宋体"/>
      <charset val="134"/>
      <scheme val="minor"/>
    </font>
    <font>
      <sz val="18"/>
      <color rgb="FF000000"/>
      <name val="宋体"/>
      <charset val="0"/>
      <scheme val="minor"/>
    </font>
    <font>
      <sz val="16"/>
      <name val="宋体"/>
      <charset val="134"/>
      <scheme val="minor"/>
    </font>
    <font>
      <sz val="16"/>
      <name val="宋体"/>
      <charset val="134"/>
    </font>
    <font>
      <sz val="16"/>
      <name val="Times New Roman"/>
      <charset val="134"/>
    </font>
    <font>
      <sz val="16"/>
      <name val="宋体"/>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vertAlign val="subscript"/>
      <sz val="20"/>
      <name val="宋体"/>
      <charset val="134"/>
    </font>
    <font>
      <b/>
      <vertAlign val="subscript"/>
      <sz val="20"/>
      <name val="宋体"/>
      <charset val="134"/>
      <scheme val="minor"/>
    </font>
    <font>
      <vertAlign val="subscript"/>
      <sz val="20"/>
      <name val="宋体"/>
      <charset val="134"/>
      <scheme val="minor"/>
    </font>
    <font>
      <b/>
      <vertAlign val="subscript"/>
      <sz val="18"/>
      <name val="宋体"/>
      <charset val="134"/>
      <scheme val="minor"/>
    </font>
    <font>
      <b/>
      <sz val="20"/>
      <name val="方正仿宋_GBK"/>
      <charset val="134"/>
    </font>
    <font>
      <b/>
      <strike/>
      <sz val="20"/>
      <name val="宋体"/>
      <charset val="134"/>
      <scheme val="minor"/>
    </font>
    <font>
      <b/>
      <vertAlign val="subscript"/>
      <sz val="26"/>
      <name val="宋体"/>
      <charset val="134"/>
      <scheme val="minor"/>
    </font>
    <font>
      <b/>
      <vertAlign val="subscript"/>
      <sz val="16"/>
      <name val="宋体"/>
      <charset val="134"/>
    </font>
    <font>
      <vertAlign val="subscript"/>
      <sz val="20"/>
      <name val="宋体"/>
      <charset val="134"/>
    </font>
    <font>
      <sz val="24"/>
      <color rgb="FF000000"/>
      <name val="serif"/>
      <charset val="134"/>
    </font>
    <font>
      <sz val="24"/>
      <name val="serif"/>
      <charset val="134"/>
    </font>
    <font>
      <vertAlign val="subscript"/>
      <sz val="18"/>
      <name val="宋体"/>
      <charset val="134"/>
      <scheme val="minor"/>
    </font>
    <font>
      <vertAlign val="subscript"/>
      <sz val="26"/>
      <name val="宋体"/>
      <charset val="134"/>
      <scheme val="minor"/>
    </font>
  </fonts>
  <fills count="4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4"/>
        <bgColor indexed="64"/>
      </patternFill>
    </fill>
    <fill>
      <patternFill patternType="solid">
        <fgColor rgb="FFFFC000"/>
        <bgColor indexed="64"/>
      </patternFill>
    </fill>
    <fill>
      <patternFill patternType="solid">
        <fgColor rgb="FFFF0000"/>
        <bgColor indexed="64"/>
      </patternFill>
    </fill>
    <fill>
      <patternFill patternType="solid">
        <fgColor rgb="FF00B050"/>
        <bgColor indexed="64"/>
      </patternFill>
    </fill>
    <fill>
      <patternFill patternType="solid">
        <fgColor rgb="FF00B0F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0" fillId="10" borderId="16" applyNumberFormat="0" applyFont="0" applyAlignment="0" applyProtection="0">
      <alignment vertical="center"/>
    </xf>
    <xf numFmtId="0" fontId="75"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8" fillId="0" borderId="17" applyNumberFormat="0" applyFill="0" applyAlignment="0" applyProtection="0">
      <alignment vertical="center"/>
    </xf>
    <xf numFmtId="0" fontId="79" fillId="0" borderId="17" applyNumberFormat="0" applyFill="0" applyAlignment="0" applyProtection="0">
      <alignment vertical="center"/>
    </xf>
    <xf numFmtId="0" fontId="80" fillId="0" borderId="18" applyNumberFormat="0" applyFill="0" applyAlignment="0" applyProtection="0">
      <alignment vertical="center"/>
    </xf>
    <xf numFmtId="0" fontId="80" fillId="0" borderId="0" applyNumberFormat="0" applyFill="0" applyBorder="0" applyAlignment="0" applyProtection="0">
      <alignment vertical="center"/>
    </xf>
    <xf numFmtId="0" fontId="81" fillId="11" borderId="19" applyNumberFormat="0" applyAlignment="0" applyProtection="0">
      <alignment vertical="center"/>
    </xf>
    <xf numFmtId="0" fontId="82" fillId="12" borderId="20" applyNumberFormat="0" applyAlignment="0" applyProtection="0">
      <alignment vertical="center"/>
    </xf>
    <xf numFmtId="0" fontId="83" fillId="12" borderId="19" applyNumberFormat="0" applyAlignment="0" applyProtection="0">
      <alignment vertical="center"/>
    </xf>
    <xf numFmtId="0" fontId="84" fillId="13" borderId="21" applyNumberFormat="0" applyAlignment="0" applyProtection="0">
      <alignment vertical="center"/>
    </xf>
    <xf numFmtId="0" fontId="85" fillId="0" borderId="22" applyNumberFormat="0" applyFill="0" applyAlignment="0" applyProtection="0">
      <alignment vertical="center"/>
    </xf>
    <xf numFmtId="0" fontId="86" fillId="0" borderId="23" applyNumberFormat="0" applyFill="0" applyAlignment="0" applyProtection="0">
      <alignment vertical="center"/>
    </xf>
    <xf numFmtId="0" fontId="87" fillId="14" borderId="0" applyNumberFormat="0" applyBorder="0" applyAlignment="0" applyProtection="0">
      <alignment vertical="center"/>
    </xf>
    <xf numFmtId="0" fontId="88" fillId="15" borderId="0" applyNumberFormat="0" applyBorder="0" applyAlignment="0" applyProtection="0">
      <alignment vertical="center"/>
    </xf>
    <xf numFmtId="0" fontId="89" fillId="16" borderId="0" applyNumberFormat="0" applyBorder="0" applyAlignment="0" applyProtection="0">
      <alignment vertical="center"/>
    </xf>
    <xf numFmtId="0" fontId="90" fillId="17" borderId="0" applyNumberFormat="0" applyBorder="0" applyAlignment="0" applyProtection="0">
      <alignment vertical="center"/>
    </xf>
    <xf numFmtId="0" fontId="91" fillId="18" borderId="0" applyNumberFormat="0" applyBorder="0" applyAlignment="0" applyProtection="0">
      <alignment vertical="center"/>
    </xf>
    <xf numFmtId="0" fontId="91" fillId="19" borderId="0" applyNumberFormat="0" applyBorder="0" applyAlignment="0" applyProtection="0">
      <alignment vertical="center"/>
    </xf>
    <xf numFmtId="0" fontId="90" fillId="20" borderId="0" applyNumberFormat="0" applyBorder="0" applyAlignment="0" applyProtection="0">
      <alignment vertical="center"/>
    </xf>
    <xf numFmtId="0" fontId="90" fillId="21" borderId="0" applyNumberFormat="0" applyBorder="0" applyAlignment="0" applyProtection="0">
      <alignment vertical="center"/>
    </xf>
    <xf numFmtId="0" fontId="91" fillId="22" borderId="0" applyNumberFormat="0" applyBorder="0" applyAlignment="0" applyProtection="0">
      <alignment vertical="center"/>
    </xf>
    <xf numFmtId="0" fontId="91"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0" fontId="91" fillId="26" borderId="0" applyNumberFormat="0" applyBorder="0" applyAlignment="0" applyProtection="0">
      <alignment vertical="center"/>
    </xf>
    <xf numFmtId="0" fontId="91" fillId="27" borderId="0" applyNumberFormat="0" applyBorder="0" applyAlignment="0" applyProtection="0">
      <alignment vertical="center"/>
    </xf>
    <xf numFmtId="0" fontId="90" fillId="28" borderId="0" applyNumberFormat="0" applyBorder="0" applyAlignment="0" applyProtection="0">
      <alignment vertical="center"/>
    </xf>
    <xf numFmtId="0" fontId="90" fillId="29" borderId="0" applyNumberFormat="0" applyBorder="0" applyAlignment="0" applyProtection="0">
      <alignment vertical="center"/>
    </xf>
    <xf numFmtId="0" fontId="91" fillId="30" borderId="0" applyNumberFormat="0" applyBorder="0" applyAlignment="0" applyProtection="0">
      <alignment vertical="center"/>
    </xf>
    <xf numFmtId="0" fontId="91" fillId="31" borderId="0" applyNumberFormat="0" applyBorder="0" applyAlignment="0" applyProtection="0">
      <alignment vertical="center"/>
    </xf>
    <xf numFmtId="0" fontId="90" fillId="32" borderId="0" applyNumberFormat="0" applyBorder="0" applyAlignment="0" applyProtection="0">
      <alignment vertical="center"/>
    </xf>
    <xf numFmtId="0" fontId="90" fillId="33" borderId="0" applyNumberFormat="0" applyBorder="0" applyAlignment="0" applyProtection="0">
      <alignment vertical="center"/>
    </xf>
    <xf numFmtId="0" fontId="91" fillId="34" borderId="0" applyNumberFormat="0" applyBorder="0" applyAlignment="0" applyProtection="0">
      <alignment vertical="center"/>
    </xf>
    <xf numFmtId="0" fontId="91" fillId="35" borderId="0" applyNumberFormat="0" applyBorder="0" applyAlignment="0" applyProtection="0">
      <alignment vertical="center"/>
    </xf>
    <xf numFmtId="0" fontId="90" fillId="36" borderId="0" applyNumberFormat="0" applyBorder="0" applyAlignment="0" applyProtection="0">
      <alignment vertical="center"/>
    </xf>
    <xf numFmtId="0" fontId="90" fillId="37" borderId="0" applyNumberFormat="0" applyBorder="0" applyAlignment="0" applyProtection="0">
      <alignment vertical="center"/>
    </xf>
    <xf numFmtId="0" fontId="91" fillId="38" borderId="0" applyNumberFormat="0" applyBorder="0" applyAlignment="0" applyProtection="0">
      <alignment vertical="center"/>
    </xf>
    <xf numFmtId="0" fontId="91" fillId="39" borderId="0" applyNumberFormat="0" applyBorder="0" applyAlignment="0" applyProtection="0">
      <alignment vertical="center"/>
    </xf>
    <xf numFmtId="0" fontId="90" fillId="40" borderId="0" applyNumberFormat="0" applyBorder="0" applyAlignment="0" applyProtection="0">
      <alignment vertical="center"/>
    </xf>
    <xf numFmtId="0" fontId="23" fillId="0" borderId="0" applyProtection="0">
      <alignment vertical="center"/>
    </xf>
    <xf numFmtId="0" fontId="25" fillId="0" borderId="0" applyProtection="0"/>
    <xf numFmtId="0" fontId="23" fillId="0" borderId="0"/>
  </cellStyleXfs>
  <cellXfs count="661">
    <xf numFmtId="0" fontId="0" fillId="0" borderId="0" xfId="0">
      <alignment vertical="center"/>
    </xf>
    <xf numFmtId="0" fontId="0" fillId="0" borderId="0" xfId="0" applyAlignment="1">
      <alignment horizontal="center" vertical="center"/>
    </xf>
    <xf numFmtId="0" fontId="1" fillId="0" borderId="0" xfId="0" applyFont="1" applyAlignment="1">
      <alignment horizontal="center" vertical="center"/>
    </xf>
    <xf numFmtId="10" fontId="0" fillId="0" borderId="0" xfId="0" applyNumberFormat="1" applyAlignment="1">
      <alignment horizontal="center" vertical="center"/>
    </xf>
    <xf numFmtId="10" fontId="2" fillId="2" borderId="0" xfId="0" applyNumberFormat="1" applyFont="1" applyFill="1" applyAlignment="1">
      <alignment horizontal="center" vertical="center"/>
    </xf>
    <xf numFmtId="0" fontId="3" fillId="0" borderId="0" xfId="0" applyFont="1" applyFill="1" applyAlignment="1">
      <alignment horizontal="center" vertical="center" wrapText="1"/>
    </xf>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6" fillId="0" borderId="0" xfId="0" applyFont="1" applyFill="1">
      <alignment vertical="center"/>
    </xf>
    <xf numFmtId="0" fontId="6" fillId="0" borderId="0" xfId="0" applyFont="1" applyFill="1" applyAlignment="1">
      <alignment horizontal="center" vertical="center"/>
    </xf>
    <xf numFmtId="0" fontId="7" fillId="0" borderId="0" xfId="0" applyFont="1" applyFill="1">
      <alignment vertical="center"/>
    </xf>
    <xf numFmtId="0" fontId="5" fillId="0" borderId="0" xfId="0" applyFont="1" applyFill="1" applyBorder="1" applyAlignment="1">
      <alignment horizontal="center" vertical="center" wrapText="1"/>
    </xf>
    <xf numFmtId="0" fontId="6" fillId="0" borderId="0" xfId="0" applyFont="1" applyFill="1" applyAlignment="1">
      <alignment vertical="center"/>
    </xf>
    <xf numFmtId="0" fontId="8"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10"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1" fillId="0" borderId="1" xfId="0" applyFont="1" applyFill="1" applyBorder="1" applyAlignment="1">
      <alignment horizontal="center" vertical="center" wrapText="1"/>
    </xf>
    <xf numFmtId="176" fontId="12" fillId="0" borderId="1" xfId="51" applyNumberFormat="1" applyFont="1" applyFill="1" applyBorder="1" applyAlignment="1" applyProtection="1">
      <alignment horizontal="left" vertical="center" wrapText="1"/>
    </xf>
    <xf numFmtId="177" fontId="11" fillId="0" borderId="1" xfId="0" applyNumberFormat="1" applyFont="1" applyFill="1" applyBorder="1" applyAlignment="1" applyProtection="1">
      <alignment horizontal="center" vertical="center" wrapText="1"/>
    </xf>
    <xf numFmtId="0" fontId="11" fillId="0" borderId="5" xfId="0" applyFont="1" applyFill="1" applyBorder="1" applyAlignment="1">
      <alignment horizontal="center" vertical="center" wrapText="1"/>
    </xf>
    <xf numFmtId="177" fontId="13" fillId="0" borderId="5" xfId="0" applyNumberFormat="1" applyFont="1" applyFill="1" applyBorder="1" applyAlignment="1" applyProtection="1">
      <alignment horizontal="center" vertical="center" wrapText="1"/>
    </xf>
    <xf numFmtId="177" fontId="11" fillId="0" borderId="5" xfId="0" applyNumberFormat="1" applyFont="1" applyFill="1" applyBorder="1" applyAlignment="1" applyProtection="1">
      <alignment horizontal="center" vertical="center" wrapText="1"/>
    </xf>
    <xf numFmtId="0" fontId="11" fillId="0" borderId="6" xfId="0" applyFont="1" applyFill="1" applyBorder="1" applyAlignment="1">
      <alignment horizontal="center" vertical="center" wrapText="1"/>
    </xf>
    <xf numFmtId="177" fontId="13" fillId="0" borderId="6" xfId="0" applyNumberFormat="1" applyFont="1" applyFill="1" applyBorder="1" applyAlignment="1" applyProtection="1">
      <alignment horizontal="center" vertical="center" wrapText="1"/>
    </xf>
    <xf numFmtId="177" fontId="11" fillId="0" borderId="6" xfId="0" applyNumberFormat="1" applyFont="1" applyFill="1" applyBorder="1" applyAlignment="1" applyProtection="1">
      <alignment horizontal="center" vertical="center" wrapText="1"/>
    </xf>
    <xf numFmtId="176" fontId="12" fillId="0" borderId="1" xfId="51" applyNumberFormat="1" applyFont="1" applyFill="1" applyBorder="1" applyAlignment="1">
      <alignment horizontal="center" vertical="center" wrapText="1"/>
    </xf>
    <xf numFmtId="176" fontId="12" fillId="0" borderId="1" xfId="51"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4" fillId="0" borderId="1" xfId="51" applyNumberFormat="1" applyFont="1" applyFill="1" applyBorder="1" applyAlignment="1">
      <alignment horizontal="left" vertical="center" wrapText="1"/>
    </xf>
    <xf numFmtId="176" fontId="14" fillId="0" borderId="1" xfId="51" applyNumberFormat="1" applyFont="1" applyFill="1" applyBorder="1" applyAlignment="1">
      <alignment horizontal="center" vertical="center" wrapText="1"/>
    </xf>
    <xf numFmtId="176" fontId="14" fillId="0" borderId="1" xfId="51" applyNumberFormat="1" applyFont="1" applyFill="1" applyBorder="1" applyAlignment="1">
      <alignment horizontal="left" vertical="center" wrapText="1"/>
    </xf>
    <xf numFmtId="176" fontId="14" fillId="0" borderId="5" xfId="51" applyNumberFormat="1" applyFont="1" applyFill="1" applyBorder="1" applyAlignment="1">
      <alignment horizontal="left" vertical="center" wrapText="1"/>
    </xf>
    <xf numFmtId="0" fontId="11" fillId="0" borderId="1" xfId="0" applyFont="1" applyFill="1" applyBorder="1" applyAlignment="1">
      <alignment horizontal="center" vertical="center"/>
    </xf>
    <xf numFmtId="177" fontId="11" fillId="0" borderId="1" xfId="0" applyNumberFormat="1" applyFont="1" applyFill="1" applyBorder="1" applyAlignment="1" applyProtection="1">
      <alignment horizontal="left" vertical="center" wrapText="1"/>
    </xf>
    <xf numFmtId="177" fontId="15" fillId="0" borderId="1" xfId="0" applyNumberFormat="1" applyFont="1" applyFill="1" applyBorder="1" applyAlignment="1" applyProtection="1">
      <alignment horizontal="center" vertical="center" wrapText="1"/>
    </xf>
    <xf numFmtId="0" fontId="15" fillId="0" borderId="1" xfId="0" applyFont="1" applyFill="1" applyBorder="1" applyAlignment="1">
      <alignment horizontal="left" vertical="center" wrapText="1"/>
    </xf>
    <xf numFmtId="0" fontId="16" fillId="0" borderId="1" xfId="0" applyFont="1" applyBorder="1" applyAlignment="1">
      <alignment horizontal="left" vertical="center" wrapText="1"/>
    </xf>
    <xf numFmtId="0" fontId="0" fillId="0" borderId="1" xfId="0" applyBorder="1" applyAlignment="1">
      <alignment horizontal="left" vertical="center"/>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176" fontId="17" fillId="0" borderId="1" xfId="51" applyNumberFormat="1" applyFont="1" applyFill="1" applyBorder="1" applyAlignment="1" applyProtection="1">
      <alignment horizontal="center" vertical="center" wrapText="1"/>
    </xf>
    <xf numFmtId="0" fontId="13" fillId="0" borderId="1" xfId="0" applyFont="1" applyFill="1" applyBorder="1" applyAlignment="1">
      <alignment horizontal="center" vertical="center" wrapText="1"/>
    </xf>
    <xf numFmtId="177" fontId="14" fillId="0" borderId="1" xfId="51" applyNumberFormat="1" applyFont="1" applyFill="1" applyBorder="1" applyAlignment="1">
      <alignment horizontal="center" vertical="center" wrapText="1"/>
    </xf>
    <xf numFmtId="0" fontId="11" fillId="0" borderId="6" xfId="0" applyFont="1" applyFill="1" applyBorder="1" applyAlignment="1">
      <alignment horizontal="left" vertical="center" wrapText="1"/>
    </xf>
    <xf numFmtId="176" fontId="14" fillId="0" borderId="5" xfId="51" applyNumberFormat="1" applyFont="1" applyFill="1" applyBorder="1" applyAlignment="1">
      <alignment horizontal="center" vertical="center" wrapText="1"/>
    </xf>
    <xf numFmtId="177" fontId="11" fillId="0" borderId="1" xfId="0" applyNumberFormat="1" applyFont="1" applyFill="1" applyBorder="1" applyAlignment="1" applyProtection="1">
      <alignment horizontal="justify" vertical="center" wrapText="1"/>
    </xf>
    <xf numFmtId="0" fontId="3" fillId="0" borderId="0" xfId="0" applyNumberFormat="1" applyFont="1" applyFill="1" applyAlignment="1">
      <alignment horizontal="center" vertical="center" wrapText="1"/>
    </xf>
    <xf numFmtId="0" fontId="5" fillId="0" borderId="2" xfId="0" applyNumberFormat="1"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11" fillId="0" borderId="5" xfId="0" applyNumberFormat="1" applyFont="1" applyFill="1" applyBorder="1" applyAlignment="1">
      <alignment horizontal="center" vertical="center" wrapText="1"/>
    </xf>
    <xf numFmtId="0" fontId="11" fillId="0" borderId="6" xfId="0" applyNumberFormat="1" applyFont="1" applyFill="1" applyBorder="1" applyAlignment="1">
      <alignment horizontal="center" vertical="center" wrapText="1"/>
    </xf>
    <xf numFmtId="176" fontId="14" fillId="0" borderId="1" xfId="51" applyNumberFormat="1" applyFont="1" applyFill="1" applyBorder="1" applyAlignment="1" applyProtection="1">
      <alignment horizontal="center" vertical="center" wrapText="1"/>
    </xf>
    <xf numFmtId="0" fontId="11" fillId="0" borderId="1" xfId="0" applyNumberFormat="1" applyFont="1" applyFill="1" applyBorder="1" applyAlignment="1">
      <alignment horizontal="center" vertical="center" wrapText="1"/>
    </xf>
    <xf numFmtId="176" fontId="14" fillId="0" borderId="6" xfId="51" applyNumberFormat="1" applyFont="1" applyFill="1" applyBorder="1" applyAlignment="1">
      <alignment horizontal="center" vertical="center" wrapText="1"/>
    </xf>
    <xf numFmtId="177" fontId="12" fillId="0" borderId="1" xfId="51" applyNumberFormat="1" applyFont="1" applyFill="1" applyBorder="1" applyAlignment="1">
      <alignment horizontal="center" vertical="center" wrapText="1"/>
    </xf>
    <xf numFmtId="0" fontId="3" fillId="0" borderId="0" xfId="0" applyFont="1" applyFill="1" applyAlignment="1">
      <alignment horizontal="justify" vertical="center" wrapText="1"/>
    </xf>
    <xf numFmtId="0" fontId="5" fillId="0" borderId="4"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0" fontId="6" fillId="0" borderId="1" xfId="0" applyFont="1" applyFill="1" applyBorder="1" applyAlignment="1">
      <alignment horizontal="center" vertical="center"/>
    </xf>
    <xf numFmtId="0" fontId="7" fillId="0" borderId="1" xfId="0" applyFont="1" applyFill="1" applyBorder="1" applyAlignment="1">
      <alignment vertical="center" wrapText="1"/>
    </xf>
    <xf numFmtId="0" fontId="11" fillId="0" borderId="5" xfId="0" applyFont="1" applyFill="1" applyBorder="1" applyAlignment="1">
      <alignment horizontal="left" vertical="center" wrapText="1"/>
    </xf>
    <xf numFmtId="0" fontId="11" fillId="0" borderId="0" xfId="0" applyFont="1" applyFill="1" applyBorder="1" applyAlignment="1">
      <alignment horizontal="center" vertical="center"/>
    </xf>
    <xf numFmtId="177" fontId="11" fillId="0" borderId="0" xfId="49" applyNumberFormat="1" applyFont="1" applyFill="1" applyBorder="1" applyAlignment="1">
      <alignment horizontal="left" vertical="center" wrapText="1"/>
    </xf>
    <xf numFmtId="177" fontId="11" fillId="0" borderId="1" xfId="49" applyNumberFormat="1" applyFont="1" applyFill="1" applyBorder="1" applyAlignment="1">
      <alignment horizontal="left" vertical="center" wrapText="1"/>
    </xf>
    <xf numFmtId="177" fontId="18" fillId="0" borderId="1" xfId="49" applyNumberFormat="1" applyFont="1" applyFill="1" applyBorder="1" applyAlignment="1">
      <alignment horizontal="left" vertical="center" wrapText="1"/>
    </xf>
    <xf numFmtId="177" fontId="7" fillId="0" borderId="1" xfId="49" applyNumberFormat="1" applyFont="1" applyFill="1" applyBorder="1" applyAlignment="1">
      <alignment horizontal="left" vertical="center" wrapText="1"/>
    </xf>
    <xf numFmtId="0" fontId="5" fillId="0" borderId="7" xfId="0" applyFont="1" applyFill="1" applyBorder="1" applyAlignment="1">
      <alignment horizontal="center" vertical="center" wrapText="1"/>
    </xf>
    <xf numFmtId="0" fontId="15" fillId="0" borderId="1" xfId="0" applyFont="1" applyFill="1" applyBorder="1" applyAlignment="1">
      <alignment horizontal="center" vertical="center"/>
    </xf>
    <xf numFmtId="0" fontId="17" fillId="0" borderId="1" xfId="51" applyNumberFormat="1" applyFont="1" applyFill="1" applyBorder="1" applyAlignment="1" applyProtection="1">
      <alignment horizontal="center" vertical="center" wrapText="1"/>
    </xf>
    <xf numFmtId="0" fontId="14" fillId="0" borderId="1" xfId="51" applyNumberFormat="1" applyFont="1" applyFill="1" applyBorder="1" applyAlignment="1">
      <alignment horizontal="center" vertical="center" wrapText="1"/>
    </xf>
    <xf numFmtId="0" fontId="11" fillId="0" borderId="1" xfId="49" applyNumberFormat="1" applyFont="1" applyFill="1" applyBorder="1" applyAlignment="1">
      <alignment horizontal="center" vertical="center" wrapText="1"/>
    </xf>
    <xf numFmtId="0" fontId="19" fillId="0" borderId="0" xfId="0" applyFont="1" applyFill="1" applyAlignment="1">
      <alignment horizontal="center" vertical="center" wrapText="1"/>
    </xf>
    <xf numFmtId="0" fontId="5" fillId="2"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177" fontId="13" fillId="0" borderId="1" xfId="0" applyNumberFormat="1" applyFont="1" applyFill="1" applyBorder="1" applyAlignment="1" applyProtection="1">
      <alignment horizontal="left" vertical="center" wrapText="1"/>
    </xf>
    <xf numFmtId="0" fontId="11" fillId="0" borderId="4" xfId="0" applyFont="1" applyFill="1" applyBorder="1" applyAlignment="1">
      <alignment horizontal="center" vertical="center" wrapText="1"/>
    </xf>
    <xf numFmtId="176" fontId="14" fillId="0" borderId="3" xfId="51" applyNumberFormat="1"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3" fillId="0" borderId="6" xfId="0" applyFont="1" applyFill="1" applyBorder="1" applyAlignment="1">
      <alignment horizontal="center" vertical="center" wrapText="1"/>
    </xf>
    <xf numFmtId="177" fontId="14" fillId="0" borderId="5" xfId="51"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5" fillId="2" borderId="3" xfId="0"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4" xfId="0" applyNumberFormat="1" applyFont="1" applyFill="1" applyBorder="1" applyAlignment="1">
      <alignment horizontal="center" vertical="center" wrapText="1"/>
    </xf>
    <xf numFmtId="0" fontId="5" fillId="2" borderId="7"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7" fillId="0" borderId="0" xfId="0" applyFont="1" applyFill="1" applyAlignment="1">
      <alignment vertical="center" wrapText="1"/>
    </xf>
    <xf numFmtId="0" fontId="5" fillId="2" borderId="0" xfId="0" applyFont="1" applyFill="1" applyAlignment="1">
      <alignment horizontal="center" vertical="center" wrapText="1"/>
    </xf>
    <xf numFmtId="0" fontId="23" fillId="3" borderId="0" xfId="0" applyNumberFormat="1" applyFont="1" applyFill="1" applyBorder="1" applyAlignment="1" applyProtection="1">
      <alignment vertical="center"/>
    </xf>
    <xf numFmtId="0" fontId="8" fillId="3" borderId="0" xfId="0" applyNumberFormat="1" applyFont="1" applyFill="1" applyBorder="1" applyAlignment="1" applyProtection="1">
      <alignment vertical="center"/>
    </xf>
    <xf numFmtId="0" fontId="24" fillId="3" borderId="0" xfId="0" applyNumberFormat="1" applyFont="1" applyFill="1" applyBorder="1" applyAlignment="1" applyProtection="1">
      <alignment vertical="center"/>
    </xf>
    <xf numFmtId="0" fontId="24" fillId="0" borderId="0" xfId="0" applyNumberFormat="1" applyFont="1" applyFill="1" applyBorder="1" applyAlignment="1" applyProtection="1">
      <alignment vertical="center"/>
    </xf>
    <xf numFmtId="0" fontId="25" fillId="3" borderId="0" xfId="0" applyNumberFormat="1" applyFont="1" applyFill="1" applyBorder="1" applyAlignment="1" applyProtection="1">
      <alignment horizontal="center" vertical="center"/>
    </xf>
    <xf numFmtId="0" fontId="23" fillId="3" borderId="0" xfId="0" applyNumberFormat="1" applyFont="1" applyFill="1" applyBorder="1" applyAlignment="1" applyProtection="1">
      <alignment horizontal="left" vertical="center" wrapText="1"/>
    </xf>
    <xf numFmtId="0" fontId="23" fillId="3" borderId="0" xfId="0" applyNumberFormat="1" applyFont="1" applyFill="1" applyBorder="1" applyAlignment="1" applyProtection="1">
      <alignment horizontal="center" vertical="center"/>
    </xf>
    <xf numFmtId="178" fontId="23" fillId="3" borderId="0" xfId="0" applyNumberFormat="1" applyFont="1" applyFill="1" applyBorder="1" applyAlignment="1" applyProtection="1">
      <alignment horizontal="center" vertical="center"/>
    </xf>
    <xf numFmtId="0" fontId="23" fillId="3" borderId="0" xfId="0" applyNumberFormat="1" applyFont="1" applyFill="1" applyBorder="1" applyAlignment="1" applyProtection="1">
      <alignment horizontal="center" vertical="center" wrapText="1"/>
    </xf>
    <xf numFmtId="178" fontId="9" fillId="3" borderId="0" xfId="0" applyNumberFormat="1" applyFont="1" applyFill="1" applyBorder="1" applyAlignment="1" applyProtection="1">
      <alignment horizontal="right" vertical="center"/>
    </xf>
    <xf numFmtId="10" fontId="23" fillId="3" borderId="0" xfId="0" applyNumberFormat="1" applyFont="1" applyFill="1" applyBorder="1" applyAlignment="1" applyProtection="1">
      <alignment horizontal="center" vertical="center"/>
    </xf>
    <xf numFmtId="0" fontId="8" fillId="3" borderId="0" xfId="0" applyFont="1" applyFill="1" applyAlignment="1">
      <alignment vertical="center"/>
    </xf>
    <xf numFmtId="0" fontId="0" fillId="0" borderId="0" xfId="0" applyFill="1" applyAlignment="1">
      <alignment vertical="center"/>
    </xf>
    <xf numFmtId="0" fontId="25" fillId="3" borderId="0" xfId="0" applyNumberFormat="1" applyFont="1" applyFill="1" applyBorder="1" applyAlignment="1" applyProtection="1">
      <alignment horizontal="left" vertical="center"/>
    </xf>
    <xf numFmtId="0" fontId="26" fillId="3" borderId="0" xfId="0" applyNumberFormat="1" applyFont="1" applyFill="1" applyAlignment="1" applyProtection="1">
      <alignment horizontal="center" vertical="center"/>
    </xf>
    <xf numFmtId="10" fontId="26" fillId="3" borderId="0" xfId="0" applyNumberFormat="1" applyFont="1" applyFill="1" applyAlignment="1" applyProtection="1">
      <alignment horizontal="center" vertical="center"/>
    </xf>
    <xf numFmtId="0" fontId="27" fillId="3" borderId="0" xfId="0" applyNumberFormat="1" applyFont="1" applyFill="1" applyAlignment="1" applyProtection="1">
      <alignment vertical="center"/>
    </xf>
    <xf numFmtId="0" fontId="28" fillId="3" borderId="1" xfId="0" applyNumberFormat="1" applyFont="1" applyFill="1" applyBorder="1" applyAlignment="1" applyProtection="1">
      <alignment horizontal="center" vertical="center" wrapText="1"/>
    </xf>
    <xf numFmtId="178" fontId="28" fillId="3" borderId="2" xfId="0" applyNumberFormat="1" applyFont="1" applyFill="1" applyBorder="1" applyAlignment="1" applyProtection="1">
      <alignment horizontal="center" vertical="center" wrapText="1"/>
    </xf>
    <xf numFmtId="178" fontId="28" fillId="3" borderId="4" xfId="0" applyNumberFormat="1" applyFont="1" applyFill="1" applyBorder="1" applyAlignment="1" applyProtection="1">
      <alignment horizontal="center" vertical="center" wrapText="1"/>
    </xf>
    <xf numFmtId="178" fontId="28" fillId="3" borderId="1" xfId="0" applyNumberFormat="1" applyFont="1" applyFill="1" applyBorder="1" applyAlignment="1" applyProtection="1">
      <alignment horizontal="center" vertical="center" wrapText="1"/>
    </xf>
    <xf numFmtId="10" fontId="28" fillId="3" borderId="1" xfId="0" applyNumberFormat="1" applyFont="1" applyFill="1" applyBorder="1" applyAlignment="1" applyProtection="1">
      <alignment horizontal="center" vertical="center" wrapText="1"/>
    </xf>
    <xf numFmtId="0" fontId="28" fillId="3" borderId="2" xfId="0" applyNumberFormat="1" applyFont="1" applyFill="1" applyBorder="1" applyAlignment="1" applyProtection="1">
      <alignment horizontal="center" vertical="center" wrapText="1"/>
    </xf>
    <xf numFmtId="0" fontId="28" fillId="3" borderId="4" xfId="0" applyNumberFormat="1" applyFont="1" applyFill="1" applyBorder="1" applyAlignment="1" applyProtection="1">
      <alignment horizontal="center" vertical="center" wrapText="1"/>
    </xf>
    <xf numFmtId="0" fontId="25" fillId="3" borderId="1" xfId="0" applyNumberFormat="1" applyFont="1" applyFill="1" applyBorder="1" applyAlignment="1" applyProtection="1">
      <alignment horizontal="center" vertical="center"/>
    </xf>
    <xf numFmtId="0" fontId="25" fillId="3" borderId="1" xfId="0" applyNumberFormat="1" applyFont="1" applyFill="1" applyBorder="1" applyAlignment="1" applyProtection="1">
      <alignment horizontal="left" vertical="center" wrapText="1"/>
    </xf>
    <xf numFmtId="179" fontId="25" fillId="3" borderId="1" xfId="0" applyNumberFormat="1" applyFont="1" applyFill="1" applyBorder="1" applyAlignment="1" applyProtection="1">
      <alignment horizontal="center" vertical="center"/>
    </xf>
    <xf numFmtId="10" fontId="19" fillId="3" borderId="1" xfId="0" applyNumberFormat="1" applyFont="1" applyFill="1" applyBorder="1" applyAlignment="1" applyProtection="1">
      <alignment horizontal="center" vertical="center"/>
    </xf>
    <xf numFmtId="0" fontId="19" fillId="4" borderId="1" xfId="0" applyNumberFormat="1" applyFont="1" applyFill="1" applyBorder="1" applyAlignment="1" applyProtection="1">
      <alignment horizontal="center" vertical="center"/>
    </xf>
    <xf numFmtId="0" fontId="19" fillId="4" borderId="1" xfId="0" applyNumberFormat="1" applyFont="1" applyFill="1" applyBorder="1" applyAlignment="1" applyProtection="1">
      <alignment horizontal="left" vertical="center" wrapText="1"/>
    </xf>
    <xf numFmtId="179" fontId="19" fillId="4" borderId="1" xfId="0" applyNumberFormat="1" applyFont="1" applyFill="1" applyBorder="1" applyAlignment="1" applyProtection="1">
      <alignment horizontal="center" vertical="center"/>
    </xf>
    <xf numFmtId="10" fontId="29" fillId="0" borderId="1" xfId="0" applyNumberFormat="1" applyFont="1" applyFill="1" applyBorder="1" applyAlignment="1">
      <alignment horizontal="center" vertical="center"/>
    </xf>
    <xf numFmtId="0" fontId="25"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left" vertical="center" wrapText="1"/>
    </xf>
    <xf numFmtId="179" fontId="25" fillId="2" borderId="1"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vertical="center"/>
    </xf>
    <xf numFmtId="0" fontId="25" fillId="0" borderId="1"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left" vertical="center" wrapText="1"/>
    </xf>
    <xf numFmtId="179" fontId="25" fillId="0" borderId="1" xfId="0" applyNumberFormat="1" applyFont="1" applyFill="1" applyBorder="1" applyAlignment="1" applyProtection="1">
      <alignment horizontal="center" vertical="center"/>
    </xf>
    <xf numFmtId="49" fontId="25" fillId="0" borderId="1" xfId="0" applyNumberFormat="1" applyFont="1" applyFill="1" applyBorder="1" applyAlignment="1" applyProtection="1">
      <alignment horizontal="center" vertical="center"/>
    </xf>
    <xf numFmtId="178" fontId="25" fillId="0" borderId="1" xfId="0" applyNumberFormat="1" applyFont="1" applyFill="1" applyBorder="1" applyAlignment="1" applyProtection="1">
      <alignment horizontal="center" vertical="center"/>
    </xf>
    <xf numFmtId="179" fontId="25" fillId="0" borderId="1" xfId="0" applyNumberFormat="1" applyFont="1" applyFill="1" applyBorder="1" applyAlignment="1" applyProtection="1">
      <alignment horizontal="center" vertical="center" wrapText="1"/>
    </xf>
    <xf numFmtId="178" fontId="25" fillId="0" borderId="2" xfId="0" applyNumberFormat="1" applyFont="1" applyFill="1" applyBorder="1" applyAlignment="1" applyProtection="1">
      <alignment horizontal="center" vertical="center"/>
    </xf>
    <xf numFmtId="0" fontId="30" fillId="0" borderId="1" xfId="0" applyFont="1" applyFill="1" applyBorder="1" applyAlignment="1">
      <alignment horizontal="left" vertical="center" wrapText="1"/>
    </xf>
    <xf numFmtId="0" fontId="30" fillId="2" borderId="1" xfId="0" applyFont="1" applyFill="1" applyBorder="1" applyAlignment="1">
      <alignment horizontal="left" vertical="center" wrapText="1"/>
    </xf>
    <xf numFmtId="0" fontId="30" fillId="0" borderId="1" xfId="0" applyFont="1" applyFill="1" applyBorder="1" applyAlignment="1">
      <alignment horizontal="left" vertical="center"/>
    </xf>
    <xf numFmtId="0" fontId="30" fillId="2" borderId="1" xfId="0" applyFont="1" applyFill="1" applyBorder="1" applyAlignment="1">
      <alignment horizontal="left" vertical="center"/>
    </xf>
    <xf numFmtId="0" fontId="19" fillId="2" borderId="1" xfId="0" applyNumberFormat="1" applyFont="1" applyFill="1" applyBorder="1" applyAlignment="1" applyProtection="1">
      <alignment horizontal="center" vertical="center"/>
    </xf>
    <xf numFmtId="179" fontId="19" fillId="2" borderId="1" xfId="0" applyNumberFormat="1" applyFont="1" applyFill="1" applyBorder="1" applyAlignment="1" applyProtection="1">
      <alignment horizontal="center" vertical="center"/>
    </xf>
    <xf numFmtId="0" fontId="25" fillId="0" borderId="1" xfId="0" applyFont="1" applyFill="1" applyBorder="1" applyAlignment="1">
      <alignment horizontal="left" vertical="center"/>
    </xf>
    <xf numFmtId="0" fontId="25" fillId="2" borderId="1" xfId="0" applyFont="1" applyFill="1" applyBorder="1" applyAlignment="1">
      <alignment horizontal="left" vertical="center"/>
    </xf>
    <xf numFmtId="0" fontId="19" fillId="2" borderId="1" xfId="0" applyNumberFormat="1" applyFont="1" applyFill="1" applyBorder="1" applyAlignment="1" applyProtection="1">
      <alignment horizontal="left" vertical="center" wrapText="1"/>
    </xf>
    <xf numFmtId="180" fontId="25" fillId="0" borderId="1" xfId="0" applyNumberFormat="1" applyFont="1" applyFill="1" applyBorder="1" applyAlignment="1" applyProtection="1">
      <alignment horizontal="center" vertical="center" wrapText="1"/>
    </xf>
    <xf numFmtId="0" fontId="30" fillId="0" borderId="5" xfId="0" applyFont="1" applyFill="1" applyBorder="1" applyAlignment="1">
      <alignment horizontal="left" vertical="center"/>
    </xf>
    <xf numFmtId="0" fontId="30" fillId="0" borderId="5" xfId="0" applyFont="1" applyFill="1" applyBorder="1" applyAlignment="1">
      <alignment horizontal="left" vertical="center" wrapText="1"/>
    </xf>
    <xf numFmtId="0" fontId="25" fillId="0" borderId="1" xfId="0" applyFont="1" applyFill="1" applyBorder="1" applyAlignment="1">
      <alignment horizontal="left" vertical="center" wrapText="1"/>
    </xf>
    <xf numFmtId="0" fontId="19" fillId="2" borderId="1" xfId="0" applyNumberFormat="1" applyFont="1" applyFill="1" applyBorder="1" applyAlignment="1" applyProtection="1">
      <alignment horizontal="center" vertical="center" wrapText="1"/>
    </xf>
    <xf numFmtId="178" fontId="25" fillId="3" borderId="1" xfId="0" applyNumberFormat="1" applyFont="1" applyFill="1" applyBorder="1" applyAlignment="1" applyProtection="1">
      <alignment horizontal="center" vertical="center"/>
    </xf>
    <xf numFmtId="180" fontId="25" fillId="3" borderId="1" xfId="0" applyNumberFormat="1" applyFont="1" applyFill="1" applyBorder="1" applyAlignment="1" applyProtection="1">
      <alignment horizontal="center" vertical="center" wrapText="1"/>
    </xf>
    <xf numFmtId="178" fontId="25" fillId="3" borderId="2" xfId="0" applyNumberFormat="1" applyFont="1" applyFill="1" applyBorder="1" applyAlignment="1" applyProtection="1">
      <alignment horizontal="center" vertical="center"/>
    </xf>
    <xf numFmtId="0" fontId="31" fillId="0" borderId="1" xfId="0" applyFont="1" applyFill="1" applyBorder="1" applyAlignment="1">
      <alignment horizontal="left" vertical="center" wrapText="1"/>
    </xf>
    <xf numFmtId="0" fontId="19" fillId="0" borderId="1" xfId="0" applyNumberFormat="1" applyFont="1" applyFill="1" applyBorder="1" applyAlignment="1" applyProtection="1">
      <alignment horizontal="center" vertical="center" wrapText="1"/>
    </xf>
    <xf numFmtId="0" fontId="25" fillId="0" borderId="1"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xf>
    <xf numFmtId="0" fontId="19" fillId="0" borderId="1" xfId="0" applyNumberFormat="1" applyFont="1" applyFill="1" applyBorder="1" applyAlignment="1" applyProtection="1">
      <alignment horizontal="left" vertical="center" wrapText="1"/>
    </xf>
    <xf numFmtId="179" fontId="19" fillId="0" borderId="1" xfId="0" applyNumberFormat="1" applyFont="1" applyFill="1" applyBorder="1" applyAlignment="1" applyProtection="1">
      <alignment horizontal="center" vertical="center"/>
    </xf>
    <xf numFmtId="178" fontId="19" fillId="0" borderId="1" xfId="0" applyNumberFormat="1" applyFont="1" applyFill="1" applyBorder="1" applyAlignment="1" applyProtection="1">
      <alignment horizontal="center" vertical="center"/>
    </xf>
    <xf numFmtId="180" fontId="19" fillId="0" borderId="1" xfId="0" applyNumberFormat="1" applyFont="1" applyFill="1" applyBorder="1" applyAlignment="1" applyProtection="1">
      <alignment horizontal="center" vertical="center" wrapText="1"/>
    </xf>
    <xf numFmtId="178" fontId="19" fillId="0" borderId="2" xfId="0" applyNumberFormat="1" applyFont="1" applyFill="1" applyBorder="1" applyAlignment="1" applyProtection="1">
      <alignment horizontal="center" vertical="center"/>
    </xf>
    <xf numFmtId="179" fontId="25" fillId="3" borderId="1" xfId="0" applyNumberFormat="1" applyFont="1" applyFill="1" applyBorder="1" applyAlignment="1" applyProtection="1">
      <alignment horizontal="center" vertical="center" wrapText="1"/>
    </xf>
    <xf numFmtId="0" fontId="25" fillId="3" borderId="1" xfId="0" applyNumberFormat="1" applyFont="1" applyFill="1" applyBorder="1" applyAlignment="1" applyProtection="1">
      <alignment vertical="center"/>
    </xf>
    <xf numFmtId="178" fontId="25" fillId="3" borderId="1" xfId="0" applyNumberFormat="1" applyFont="1" applyFill="1" applyBorder="1" applyAlignment="1" applyProtection="1">
      <alignment vertical="center"/>
    </xf>
    <xf numFmtId="0" fontId="25" fillId="3" borderId="1" xfId="0" applyNumberFormat="1" applyFont="1" applyFill="1" applyBorder="1" applyAlignment="1" applyProtection="1">
      <alignment horizontal="center" vertical="center" wrapText="1"/>
    </xf>
    <xf numFmtId="0" fontId="24" fillId="0" borderId="0" xfId="0" applyFont="1" applyFill="1" applyAlignment="1">
      <alignment vertical="center"/>
    </xf>
    <xf numFmtId="0" fontId="6" fillId="0" borderId="0" xfId="0" applyFont="1" applyFill="1" applyBorder="1" applyAlignment="1">
      <alignment vertical="center"/>
    </xf>
    <xf numFmtId="0" fontId="21" fillId="0" borderId="1" xfId="0" applyNumberFormat="1" applyFont="1" applyFill="1" applyBorder="1" applyAlignment="1" applyProtection="1">
      <alignment horizontal="center" vertical="center"/>
    </xf>
    <xf numFmtId="0" fontId="21" fillId="0" borderId="2" xfId="0" applyNumberFormat="1" applyFont="1" applyFill="1" applyBorder="1" applyAlignment="1" applyProtection="1">
      <alignment horizontal="left" vertical="center" wrapText="1"/>
    </xf>
    <xf numFmtId="0" fontId="21" fillId="0" borderId="3"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center" vertical="center"/>
    </xf>
    <xf numFmtId="49" fontId="32" fillId="0" borderId="1" xfId="0" applyNumberFormat="1" applyFont="1" applyFill="1" applyBorder="1" applyAlignment="1" applyProtection="1">
      <alignment horizontal="center" vertical="center"/>
    </xf>
    <xf numFmtId="0" fontId="33" fillId="0" borderId="1" xfId="0" applyFont="1" applyFill="1" applyBorder="1" applyAlignment="1">
      <alignment vertical="center"/>
    </xf>
    <xf numFmtId="0" fontId="11" fillId="0" borderId="1" xfId="0" applyFont="1" applyFill="1" applyBorder="1" applyAlignment="1">
      <alignment vertical="center" wrapText="1"/>
    </xf>
    <xf numFmtId="0" fontId="11" fillId="0" borderId="1" xfId="0" applyFont="1" applyFill="1" applyBorder="1" applyAlignment="1">
      <alignment vertical="center"/>
    </xf>
    <xf numFmtId="0" fontId="21" fillId="0" borderId="1" xfId="0" applyNumberFormat="1" applyFont="1" applyFill="1" applyBorder="1" applyAlignment="1" applyProtection="1">
      <alignment horizontal="justify" vertical="center" wrapText="1"/>
    </xf>
    <xf numFmtId="0" fontId="21" fillId="0" borderId="1" xfId="0" applyFont="1" applyFill="1" applyBorder="1" applyAlignment="1">
      <alignment horizontal="center" vertical="center"/>
    </xf>
    <xf numFmtId="0" fontId="32" fillId="0" borderId="1" xfId="0" applyFont="1" applyFill="1" applyBorder="1" applyAlignment="1">
      <alignment horizontal="center" vertical="center"/>
    </xf>
    <xf numFmtId="0" fontId="33" fillId="0" borderId="1" xfId="0" applyFont="1" applyFill="1" applyBorder="1" applyAlignment="1">
      <alignment horizontal="center" vertical="center"/>
    </xf>
    <xf numFmtId="0" fontId="34" fillId="0" borderId="1" xfId="0" applyFont="1" applyFill="1" applyBorder="1" applyAlignment="1">
      <alignment horizontal="center" vertical="center"/>
    </xf>
    <xf numFmtId="0" fontId="33" fillId="0" borderId="1" xfId="0" applyFont="1" applyFill="1" applyBorder="1" applyAlignment="1">
      <alignment horizontal="center" vertical="center" wrapText="1"/>
    </xf>
    <xf numFmtId="178" fontId="11" fillId="0" borderId="1" xfId="0" applyNumberFormat="1" applyFont="1" applyFill="1" applyBorder="1" applyAlignment="1" applyProtection="1">
      <alignment horizontal="center" vertical="center" wrapText="1"/>
    </xf>
    <xf numFmtId="0" fontId="24" fillId="0" borderId="1" xfId="0" applyFont="1" applyFill="1" applyBorder="1" applyAlignment="1">
      <alignment vertical="center"/>
    </xf>
    <xf numFmtId="0" fontId="6" fillId="0" borderId="1" xfId="0" applyFont="1" applyFill="1" applyBorder="1" applyAlignment="1">
      <alignment vertical="center"/>
    </xf>
    <xf numFmtId="0" fontId="32" fillId="0" borderId="5" xfId="0" applyNumberFormat="1" applyFont="1" applyFill="1" applyBorder="1" applyAlignment="1" applyProtection="1">
      <alignment horizontal="center" vertical="center"/>
    </xf>
    <xf numFmtId="0" fontId="21" fillId="0" borderId="5" xfId="0" applyNumberFormat="1" applyFont="1" applyFill="1" applyBorder="1" applyAlignment="1" applyProtection="1">
      <alignment horizontal="justify" vertical="center" wrapText="1"/>
    </xf>
    <xf numFmtId="0" fontId="33" fillId="0" borderId="5" xfId="0" applyFont="1" applyFill="1" applyBorder="1" applyAlignment="1">
      <alignment vertical="center"/>
    </xf>
    <xf numFmtId="0" fontId="32" fillId="0" borderId="6" xfId="0" applyNumberFormat="1" applyFont="1" applyFill="1" applyBorder="1" applyAlignment="1" applyProtection="1">
      <alignment horizontal="center" vertical="center"/>
    </xf>
    <xf numFmtId="0" fontId="21" fillId="0" borderId="6" xfId="0" applyNumberFormat="1" applyFont="1" applyFill="1" applyBorder="1" applyAlignment="1" applyProtection="1">
      <alignment horizontal="justify" vertical="center" wrapText="1"/>
    </xf>
    <xf numFmtId="0" fontId="33" fillId="0" borderId="6" xfId="0" applyFont="1" applyFill="1" applyBorder="1" applyAlignment="1">
      <alignment vertical="center"/>
    </xf>
    <xf numFmtId="0" fontId="21" fillId="0" borderId="1" xfId="0" applyNumberFormat="1" applyFont="1" applyFill="1" applyBorder="1" applyAlignment="1" applyProtection="1">
      <alignment horizontal="center" vertical="center" wrapText="1"/>
    </xf>
    <xf numFmtId="0" fontId="33" fillId="0" borderId="5" xfId="0" applyFont="1" applyFill="1" applyBorder="1" applyAlignment="1">
      <alignment horizontal="center" vertical="center"/>
    </xf>
    <xf numFmtId="0" fontId="33" fillId="0" borderId="6" xfId="0" applyFont="1" applyFill="1" applyBorder="1" applyAlignment="1">
      <alignment horizontal="center" vertical="center"/>
    </xf>
    <xf numFmtId="0" fontId="6" fillId="0" borderId="5" xfId="0" applyFont="1" applyFill="1" applyBorder="1" applyAlignment="1">
      <alignment vertical="center"/>
    </xf>
    <xf numFmtId="0" fontId="6" fillId="0" borderId="6" xfId="0" applyFont="1" applyFill="1" applyBorder="1" applyAlignment="1">
      <alignment vertical="center"/>
    </xf>
    <xf numFmtId="0" fontId="15" fillId="0" borderId="1" xfId="0" applyFont="1" applyFill="1" applyBorder="1" applyAlignment="1">
      <alignment horizontal="center" vertical="center" wrapText="1"/>
    </xf>
    <xf numFmtId="176" fontId="35" fillId="0" borderId="1" xfId="51" applyNumberFormat="1" applyFont="1" applyFill="1" applyBorder="1" applyAlignment="1">
      <alignment horizontal="center" vertical="center" wrapText="1"/>
    </xf>
    <xf numFmtId="176" fontId="35" fillId="0" borderId="1" xfId="51" applyNumberFormat="1" applyFont="1" applyFill="1" applyBorder="1" applyAlignment="1">
      <alignment horizontal="left" vertical="center" wrapText="1"/>
    </xf>
    <xf numFmtId="176" fontId="36" fillId="0" borderId="1" xfId="51" applyNumberFormat="1" applyFont="1" applyFill="1" applyBorder="1" applyAlignment="1">
      <alignment horizontal="center" vertical="center" wrapText="1"/>
    </xf>
    <xf numFmtId="176" fontId="11" fillId="0" borderId="1" xfId="51" applyNumberFormat="1" applyFont="1" applyFill="1" applyBorder="1" applyAlignment="1" applyProtection="1">
      <alignment horizontal="center" vertical="center" wrapText="1"/>
    </xf>
    <xf numFmtId="0" fontId="15" fillId="0" borderId="1" xfId="0" applyNumberFormat="1" applyFont="1" applyFill="1" applyBorder="1" applyAlignment="1">
      <alignment horizontal="center" vertical="center" wrapText="1"/>
    </xf>
    <xf numFmtId="178" fontId="15" fillId="0" borderId="1" xfId="0" applyNumberFormat="1" applyFont="1" applyFill="1" applyBorder="1" applyAlignment="1" applyProtection="1">
      <alignment horizontal="center" vertical="center" wrapText="1"/>
    </xf>
    <xf numFmtId="0" fontId="15" fillId="0" borderId="5" xfId="0" applyNumberFormat="1" applyFont="1" applyFill="1" applyBorder="1" applyAlignment="1">
      <alignment horizontal="center" vertical="center" wrapText="1"/>
    </xf>
    <xf numFmtId="0" fontId="15" fillId="0" borderId="5" xfId="0" applyFont="1" applyFill="1" applyBorder="1" applyAlignment="1">
      <alignment horizontal="center" vertical="center" wrapText="1"/>
    </xf>
    <xf numFmtId="176" fontId="15" fillId="0" borderId="1" xfId="51" applyNumberFormat="1" applyFont="1" applyFill="1" applyBorder="1" applyAlignment="1" applyProtection="1">
      <alignment horizontal="center" vertical="center" wrapText="1"/>
    </xf>
    <xf numFmtId="0" fontId="15" fillId="0" borderId="1" xfId="0" applyFont="1" applyFill="1" applyBorder="1" applyAlignment="1">
      <alignment vertical="center" wrapText="1"/>
    </xf>
    <xf numFmtId="0" fontId="15" fillId="0" borderId="1" xfId="0" applyFont="1" applyFill="1" applyBorder="1" applyAlignment="1">
      <alignment vertical="center"/>
    </xf>
    <xf numFmtId="0" fontId="15" fillId="0" borderId="3" xfId="0" applyFont="1" applyFill="1" applyBorder="1" applyAlignment="1">
      <alignment vertical="center" wrapText="1"/>
    </xf>
    <xf numFmtId="0" fontId="15" fillId="0" borderId="1" xfId="0" applyNumberFormat="1" applyFont="1" applyFill="1" applyBorder="1" applyAlignment="1" applyProtection="1">
      <alignment horizontal="center" vertical="center"/>
    </xf>
    <xf numFmtId="0" fontId="37" fillId="0" borderId="1" xfId="0" applyFont="1" applyFill="1" applyBorder="1" applyAlignment="1">
      <alignment horizontal="left" vertical="center" wrapText="1"/>
    </xf>
    <xf numFmtId="0" fontId="15" fillId="0" borderId="1" xfId="51" applyNumberFormat="1" applyFont="1" applyFill="1" applyBorder="1" applyAlignment="1" applyProtection="1">
      <alignment horizontal="center" vertical="center" wrapText="1"/>
    </xf>
    <xf numFmtId="0" fontId="15" fillId="2" borderId="1" xfId="0" applyFont="1" applyFill="1" applyBorder="1" applyAlignment="1">
      <alignment horizontal="center" vertical="center"/>
    </xf>
    <xf numFmtId="0" fontId="15" fillId="2" borderId="1" xfId="0" applyFont="1" applyFill="1" applyBorder="1" applyAlignment="1">
      <alignment horizontal="center" vertical="center" wrapText="1"/>
    </xf>
    <xf numFmtId="178" fontId="15" fillId="2" borderId="1" xfId="0" applyNumberFormat="1" applyFont="1" applyFill="1" applyBorder="1" applyAlignment="1" applyProtection="1">
      <alignment horizontal="center" vertical="center" wrapText="1"/>
    </xf>
    <xf numFmtId="177" fontId="15" fillId="2" borderId="1" xfId="0" applyNumberFormat="1" applyFont="1" applyFill="1" applyBorder="1" applyAlignment="1" applyProtection="1">
      <alignment horizontal="center" vertical="center" wrapText="1"/>
    </xf>
    <xf numFmtId="0" fontId="33" fillId="0" borderId="1" xfId="0" applyFont="1" applyFill="1" applyBorder="1" applyAlignment="1">
      <alignment vertical="center" wrapText="1"/>
    </xf>
    <xf numFmtId="181" fontId="12" fillId="0" borderId="1" xfId="51"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5" fillId="2" borderId="1" xfId="0" applyNumberFormat="1" applyFont="1" applyFill="1" applyBorder="1" applyAlignment="1">
      <alignment horizontal="center" vertical="center" wrapText="1"/>
    </xf>
    <xf numFmtId="176" fontId="14" fillId="2" borderId="1" xfId="51" applyNumberFormat="1" applyFont="1" applyFill="1" applyBorder="1" applyAlignment="1" applyProtection="1">
      <alignment horizontal="center" vertical="center" wrapText="1"/>
    </xf>
    <xf numFmtId="0"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xf>
    <xf numFmtId="176" fontId="14" fillId="2" borderId="1" xfId="51" applyNumberFormat="1" applyFont="1" applyFill="1" applyBorder="1" applyAlignment="1">
      <alignment horizontal="center" vertical="center" wrapText="1"/>
    </xf>
    <xf numFmtId="176" fontId="35" fillId="2" borderId="1" xfId="51" applyNumberFormat="1" applyFont="1" applyFill="1" applyBorder="1" applyAlignment="1">
      <alignment horizontal="center" vertical="center" wrapText="1"/>
    </xf>
    <xf numFmtId="0" fontId="11" fillId="2" borderId="5" xfId="0" applyFont="1" applyFill="1" applyBorder="1" applyAlignment="1">
      <alignment horizontal="center" vertical="center" wrapText="1"/>
    </xf>
    <xf numFmtId="0" fontId="15" fillId="2" borderId="5" xfId="0" applyNumberFormat="1" applyFont="1" applyFill="1" applyBorder="1" applyAlignment="1">
      <alignment horizontal="center" vertical="center" wrapText="1"/>
    </xf>
    <xf numFmtId="0" fontId="15" fillId="2" borderId="5" xfId="0" applyFont="1" applyFill="1" applyBorder="1" applyAlignment="1">
      <alignment horizontal="center" vertical="center" wrapText="1"/>
    </xf>
    <xf numFmtId="176" fontId="35" fillId="5" borderId="1" xfId="51" applyNumberFormat="1" applyFont="1" applyFill="1" applyBorder="1" applyAlignment="1">
      <alignment horizontal="center" vertical="center" wrapText="1"/>
    </xf>
    <xf numFmtId="0" fontId="33" fillId="2" borderId="1" xfId="0" applyFont="1" applyFill="1" applyBorder="1" applyAlignment="1">
      <alignment horizontal="center" vertical="center"/>
    </xf>
    <xf numFmtId="177" fontId="17" fillId="0" borderId="1" xfId="0" applyNumberFormat="1" applyFont="1" applyFill="1" applyBorder="1" applyAlignment="1" applyProtection="1">
      <alignment horizontal="left" vertical="center" wrapText="1"/>
    </xf>
    <xf numFmtId="0" fontId="38" fillId="0" borderId="1" xfId="51" applyNumberFormat="1" applyFont="1" applyFill="1" applyBorder="1" applyAlignment="1">
      <alignment horizontal="left" vertical="center" wrapText="1"/>
    </xf>
    <xf numFmtId="178" fontId="11" fillId="6" borderId="1" xfId="0" applyNumberFormat="1" applyFont="1" applyFill="1" applyBorder="1" applyAlignment="1" applyProtection="1">
      <alignment horizontal="center" vertical="center" wrapText="1"/>
    </xf>
    <xf numFmtId="0" fontId="11" fillId="6" borderId="1" xfId="0" applyFont="1" applyFill="1" applyBorder="1" applyAlignment="1">
      <alignment horizontal="center" vertical="center" wrapText="1"/>
    </xf>
    <xf numFmtId="49" fontId="32" fillId="0" borderId="2" xfId="0" applyNumberFormat="1" applyFont="1" applyFill="1" applyBorder="1" applyAlignment="1" applyProtection="1">
      <alignment horizontal="center" vertical="center" wrapText="1"/>
    </xf>
    <xf numFmtId="49" fontId="32" fillId="0" borderId="3" xfId="0" applyNumberFormat="1" applyFont="1" applyFill="1" applyBorder="1" applyAlignment="1" applyProtection="1">
      <alignment horizontal="center" vertical="center" wrapText="1"/>
    </xf>
    <xf numFmtId="49" fontId="32" fillId="0" borderId="4" xfId="0" applyNumberFormat="1" applyFont="1" applyFill="1" applyBorder="1" applyAlignment="1" applyProtection="1">
      <alignment horizontal="center" vertical="center" wrapText="1"/>
    </xf>
    <xf numFmtId="0" fontId="6" fillId="0" borderId="0" xfId="0" applyFont="1" applyFill="1" applyBorder="1" applyAlignment="1">
      <alignment horizontal="center" vertical="center"/>
    </xf>
    <xf numFmtId="0" fontId="33" fillId="0" borderId="0" xfId="0" applyFont="1" applyFill="1">
      <alignment vertical="center"/>
    </xf>
    <xf numFmtId="0" fontId="5" fillId="5" borderId="5"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21" fillId="0" borderId="2" xfId="0" applyNumberFormat="1" applyFont="1" applyFill="1" applyBorder="1" applyAlignment="1" applyProtection="1">
      <alignment horizontal="center" vertical="center"/>
    </xf>
    <xf numFmtId="0" fontId="32" fillId="0" borderId="2" xfId="0" applyNumberFormat="1" applyFont="1" applyFill="1" applyBorder="1" applyAlignment="1" applyProtection="1">
      <alignment horizontal="center" vertical="center"/>
    </xf>
    <xf numFmtId="49" fontId="32" fillId="0" borderId="2" xfId="0" applyNumberFormat="1" applyFont="1" applyFill="1" applyBorder="1" applyAlignment="1" applyProtection="1">
      <alignment horizontal="center" vertical="center"/>
    </xf>
    <xf numFmtId="176" fontId="39" fillId="0" borderId="1" xfId="51" applyNumberFormat="1" applyFont="1" applyFill="1" applyBorder="1" applyAlignment="1" applyProtection="1">
      <alignment horizontal="left" vertical="center" wrapText="1"/>
    </xf>
    <xf numFmtId="0" fontId="5" fillId="5" borderId="0" xfId="0" applyFont="1" applyFill="1" applyAlignment="1">
      <alignment horizontal="center" vertical="center" wrapText="1"/>
    </xf>
    <xf numFmtId="0" fontId="18" fillId="0" borderId="1" xfId="0" applyFont="1" applyFill="1" applyBorder="1" applyAlignment="1">
      <alignment vertical="center" wrapText="1"/>
    </xf>
    <xf numFmtId="0" fontId="18" fillId="0" borderId="1" xfId="0" applyFont="1" applyFill="1" applyBorder="1" applyAlignment="1">
      <alignment horizontal="center" vertical="center" wrapText="1"/>
    </xf>
    <xf numFmtId="0" fontId="6" fillId="7" borderId="0" xfId="0" applyFont="1" applyFill="1">
      <alignment vertical="center"/>
    </xf>
    <xf numFmtId="0" fontId="5" fillId="7" borderId="0" xfId="0" applyFont="1" applyFill="1" applyAlignment="1">
      <alignment horizontal="center" vertical="center" wrapText="1"/>
    </xf>
    <xf numFmtId="0" fontId="6" fillId="2" borderId="0" xfId="0" applyFont="1" applyFill="1">
      <alignment vertical="center"/>
    </xf>
    <xf numFmtId="0" fontId="6" fillId="7" borderId="0" xfId="0" applyFont="1" applyFill="1" applyAlignment="1">
      <alignment horizontal="center" vertical="center"/>
    </xf>
    <xf numFmtId="0" fontId="8" fillId="2" borderId="0" xfId="0" applyFont="1" applyFill="1" applyBorder="1" applyAlignment="1">
      <alignment horizontal="center" vertical="center" wrapText="1"/>
    </xf>
    <xf numFmtId="0" fontId="7" fillId="2" borderId="0" xfId="0" applyFont="1" applyFill="1">
      <alignment vertical="center"/>
    </xf>
    <xf numFmtId="0" fontId="5" fillId="7" borderId="1" xfId="0" applyFont="1" applyFill="1" applyBorder="1" applyAlignment="1">
      <alignment horizontal="center" vertical="center" wrapText="1"/>
    </xf>
    <xf numFmtId="0" fontId="6" fillId="7" borderId="0" xfId="0" applyFont="1" applyFill="1" applyAlignment="1">
      <alignment vertical="center"/>
    </xf>
    <xf numFmtId="0" fontId="33" fillId="2" borderId="0" xfId="0" applyFont="1" applyFill="1">
      <alignment vertical="center"/>
    </xf>
    <xf numFmtId="0" fontId="6" fillId="2" borderId="0" xfId="0" applyFont="1" applyFill="1" applyAlignment="1">
      <alignment vertical="center"/>
    </xf>
    <xf numFmtId="0" fontId="0" fillId="0" borderId="0" xfId="0" applyFill="1">
      <alignment vertical="center"/>
    </xf>
    <xf numFmtId="0" fontId="11" fillId="7" borderId="1" xfId="0" applyFont="1" applyFill="1" applyBorder="1" applyAlignment="1">
      <alignment horizontal="center" vertical="center" wrapText="1"/>
    </xf>
    <xf numFmtId="176" fontId="12" fillId="7" borderId="1" xfId="51" applyNumberFormat="1" applyFont="1" applyFill="1" applyBorder="1" applyAlignment="1" applyProtection="1">
      <alignment horizontal="left" vertical="center" wrapText="1"/>
    </xf>
    <xf numFmtId="177" fontId="11" fillId="7" borderId="1" xfId="0" applyNumberFormat="1" applyFont="1" applyFill="1" applyBorder="1" applyAlignment="1" applyProtection="1">
      <alignment horizontal="center" vertical="center" wrapText="1"/>
    </xf>
    <xf numFmtId="0" fontId="11" fillId="2" borderId="1" xfId="0" applyFont="1" applyFill="1" applyBorder="1" applyAlignment="1">
      <alignment horizontal="left" vertical="center" wrapText="1"/>
    </xf>
    <xf numFmtId="177" fontId="13" fillId="7" borderId="1" xfId="0" applyNumberFormat="1" applyFont="1" applyFill="1" applyBorder="1" applyAlignment="1" applyProtection="1">
      <alignment horizontal="left" vertical="center" wrapText="1"/>
    </xf>
    <xf numFmtId="176" fontId="39" fillId="7" borderId="1" xfId="51" applyNumberFormat="1" applyFont="1" applyFill="1" applyBorder="1" applyAlignment="1" applyProtection="1">
      <alignment horizontal="left" vertical="center" wrapText="1"/>
    </xf>
    <xf numFmtId="176" fontId="12" fillId="7" borderId="1" xfId="51" applyNumberFormat="1" applyFont="1" applyFill="1" applyBorder="1" applyAlignment="1">
      <alignment horizontal="center" vertical="center" wrapText="1"/>
    </xf>
    <xf numFmtId="176" fontId="12" fillId="7" borderId="1" xfId="51" applyNumberFormat="1" applyFont="1" applyFill="1" applyBorder="1" applyAlignment="1">
      <alignment horizontal="left" vertical="center" wrapText="1"/>
    </xf>
    <xf numFmtId="177" fontId="11" fillId="2" borderId="1" xfId="0" applyNumberFormat="1" applyFont="1" applyFill="1" applyBorder="1" applyAlignment="1" applyProtection="1">
      <alignment horizontal="center" vertical="center" wrapText="1"/>
    </xf>
    <xf numFmtId="0" fontId="11" fillId="7" borderId="1"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13" fillId="7" borderId="1" xfId="0" applyFont="1" applyFill="1" applyBorder="1" applyAlignment="1">
      <alignment horizontal="left" vertical="center" wrapText="1"/>
    </xf>
    <xf numFmtId="0" fontId="14" fillId="7" borderId="1" xfId="51" applyNumberFormat="1" applyFont="1" applyFill="1" applyBorder="1" applyAlignment="1">
      <alignment horizontal="left" vertical="center" wrapText="1"/>
    </xf>
    <xf numFmtId="0" fontId="11" fillId="7" borderId="5" xfId="0" applyFont="1" applyFill="1" applyBorder="1" applyAlignment="1">
      <alignment horizontal="center" vertical="center" wrapText="1"/>
    </xf>
    <xf numFmtId="176" fontId="14" fillId="7" borderId="5" xfId="51" applyNumberFormat="1" applyFont="1" applyFill="1" applyBorder="1" applyAlignment="1">
      <alignment horizontal="left" vertical="center" wrapText="1"/>
    </xf>
    <xf numFmtId="177" fontId="11" fillId="7" borderId="5" xfId="0" applyNumberFormat="1" applyFont="1" applyFill="1" applyBorder="1" applyAlignment="1" applyProtection="1">
      <alignment horizontal="center" vertical="center" wrapText="1"/>
    </xf>
    <xf numFmtId="0" fontId="11" fillId="7" borderId="4" xfId="0" applyFont="1" applyFill="1" applyBorder="1" applyAlignment="1">
      <alignment horizontal="center" vertical="center" wrapText="1"/>
    </xf>
    <xf numFmtId="176" fontId="14" fillId="7" borderId="3" xfId="51" applyNumberFormat="1" applyFont="1" applyFill="1" applyBorder="1" applyAlignment="1">
      <alignment horizontal="center" vertical="center" wrapText="1"/>
    </xf>
    <xf numFmtId="176" fontId="14" fillId="7" borderId="1" xfId="51" applyNumberFormat="1" applyFont="1" applyFill="1" applyBorder="1" applyAlignment="1">
      <alignment horizontal="center" vertical="center" wrapText="1"/>
    </xf>
    <xf numFmtId="0" fontId="11" fillId="7" borderId="6" xfId="0" applyFont="1" applyFill="1" applyBorder="1" applyAlignment="1">
      <alignment horizontal="center" vertical="center" wrapText="1"/>
    </xf>
    <xf numFmtId="176" fontId="17" fillId="7" borderId="1" xfId="51" applyNumberFormat="1" applyFont="1" applyFill="1" applyBorder="1" applyAlignment="1" applyProtection="1">
      <alignment horizontal="center" vertical="center" wrapText="1"/>
    </xf>
    <xf numFmtId="0" fontId="11" fillId="7" borderId="3"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3" fillId="7" borderId="6" xfId="0" applyFont="1" applyFill="1" applyBorder="1" applyAlignment="1">
      <alignment horizontal="center" vertical="center" wrapText="1"/>
    </xf>
    <xf numFmtId="177" fontId="14" fillId="7" borderId="1" xfId="51" applyNumberFormat="1" applyFont="1" applyFill="1" applyBorder="1" applyAlignment="1">
      <alignment horizontal="center" vertical="center" wrapText="1"/>
    </xf>
    <xf numFmtId="176" fontId="14" fillId="7" borderId="5" xfId="51" applyNumberFormat="1" applyFont="1" applyFill="1" applyBorder="1" applyAlignment="1">
      <alignment horizontal="center" vertical="center" wrapText="1"/>
    </xf>
    <xf numFmtId="177" fontId="14" fillId="7" borderId="5" xfId="51" applyNumberFormat="1" applyFont="1" applyFill="1" applyBorder="1" applyAlignment="1">
      <alignment horizontal="center" vertical="center" wrapText="1"/>
    </xf>
    <xf numFmtId="0" fontId="11" fillId="7" borderId="1" xfId="0" applyNumberFormat="1" applyFont="1" applyFill="1" applyBorder="1" applyAlignment="1">
      <alignment horizontal="center" vertical="center" wrapText="1"/>
    </xf>
    <xf numFmtId="176" fontId="14" fillId="7" borderId="1" xfId="51" applyNumberFormat="1" applyFont="1" applyFill="1" applyBorder="1" applyAlignment="1" applyProtection="1">
      <alignment horizontal="center" vertical="center" wrapText="1"/>
    </xf>
    <xf numFmtId="0" fontId="11" fillId="2" borderId="10"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7" borderId="9" xfId="0" applyFont="1" applyFill="1" applyBorder="1" applyAlignment="1">
      <alignment horizontal="center" vertical="center" wrapText="1"/>
    </xf>
    <xf numFmtId="0" fontId="11" fillId="7" borderId="1" xfId="0" applyFont="1" applyFill="1" applyBorder="1" applyAlignment="1">
      <alignment horizontal="center" vertical="center"/>
    </xf>
    <xf numFmtId="0" fontId="11" fillId="7" borderId="5" xfId="0" applyNumberFormat="1" applyFont="1" applyFill="1" applyBorder="1" applyAlignment="1">
      <alignment horizontal="center" vertical="center" wrapText="1"/>
    </xf>
    <xf numFmtId="0" fontId="40" fillId="7" borderId="1" xfId="0" applyFont="1" applyFill="1" applyBorder="1" applyAlignment="1">
      <alignment horizontal="left" vertical="center" wrapText="1"/>
    </xf>
    <xf numFmtId="176" fontId="14" fillId="7" borderId="1" xfId="51" applyNumberFormat="1" applyFont="1" applyFill="1" applyBorder="1" applyAlignment="1">
      <alignment horizontal="left" vertical="center" wrapText="1"/>
    </xf>
    <xf numFmtId="0" fontId="11" fillId="7" borderId="5" xfId="0" applyFont="1" applyFill="1" applyBorder="1" applyAlignment="1">
      <alignment horizontal="left" vertical="center" wrapText="1"/>
    </xf>
    <xf numFmtId="0" fontId="6" fillId="2" borderId="0" xfId="0" applyFont="1" applyFill="1" applyAlignment="1">
      <alignment horizontal="center" vertical="center"/>
    </xf>
    <xf numFmtId="0" fontId="7" fillId="2" borderId="0" xfId="0" applyFont="1" applyFill="1" applyAlignment="1">
      <alignment vertical="center" wrapText="1"/>
    </xf>
    <xf numFmtId="177" fontId="11" fillId="2" borderId="1" xfId="0" applyNumberFormat="1" applyFont="1" applyFill="1" applyBorder="1" applyAlignment="1" applyProtection="1">
      <alignment horizontal="left" vertical="center" wrapText="1"/>
    </xf>
    <xf numFmtId="177" fontId="11" fillId="2" borderId="1" xfId="0" applyNumberFormat="1" applyFont="1" applyFill="1" applyBorder="1" applyAlignment="1" applyProtection="1">
      <alignment horizontal="justify" vertical="center" wrapText="1"/>
    </xf>
    <xf numFmtId="177" fontId="11" fillId="7" borderId="1" xfId="49" applyNumberFormat="1" applyFont="1" applyFill="1" applyBorder="1" applyAlignment="1">
      <alignment horizontal="left" vertical="center" wrapText="1"/>
    </xf>
    <xf numFmtId="177" fontId="11" fillId="2" borderId="1" xfId="49" applyNumberFormat="1" applyFont="1" applyFill="1" applyBorder="1" applyAlignment="1">
      <alignment horizontal="left" vertical="center" wrapText="1"/>
    </xf>
    <xf numFmtId="0" fontId="5" fillId="8" borderId="0" xfId="0" applyFont="1" applyFill="1" applyAlignment="1">
      <alignment horizontal="center" vertical="center" wrapText="1"/>
    </xf>
    <xf numFmtId="0" fontId="6" fillId="8" borderId="0" xfId="0" applyFont="1" applyFill="1" applyAlignment="1">
      <alignment horizontal="center" vertical="center"/>
    </xf>
    <xf numFmtId="0" fontId="6" fillId="8" borderId="0" xfId="0" applyFont="1" applyFill="1" applyAlignment="1">
      <alignment vertical="center"/>
    </xf>
    <xf numFmtId="0" fontId="11" fillId="8" borderId="1" xfId="0" applyFont="1" applyFill="1" applyBorder="1" applyAlignment="1">
      <alignment horizontal="center" vertical="center" wrapText="1"/>
    </xf>
    <xf numFmtId="176" fontId="12" fillId="8" borderId="1" xfId="51" applyNumberFormat="1" applyFont="1" applyFill="1" applyBorder="1" applyAlignment="1" applyProtection="1">
      <alignment horizontal="left" vertical="center" wrapText="1"/>
    </xf>
    <xf numFmtId="177" fontId="11" fillId="8" borderId="1" xfId="0" applyNumberFormat="1" applyFont="1" applyFill="1" applyBorder="1" applyAlignment="1" applyProtection="1">
      <alignment horizontal="center" vertical="center" wrapText="1"/>
    </xf>
    <xf numFmtId="0" fontId="11" fillId="8" borderId="1" xfId="0" applyFont="1" applyFill="1" applyBorder="1" applyAlignment="1">
      <alignment horizontal="left" vertical="center" wrapText="1"/>
    </xf>
    <xf numFmtId="0" fontId="11" fillId="8" borderId="1" xfId="0" applyFont="1" applyFill="1" applyBorder="1" applyAlignment="1">
      <alignment horizontal="center" vertical="center"/>
    </xf>
    <xf numFmtId="176" fontId="14" fillId="8" borderId="1" xfId="51" applyNumberFormat="1" applyFont="1" applyFill="1" applyBorder="1" applyAlignment="1">
      <alignment horizontal="center" vertical="center" wrapText="1"/>
    </xf>
    <xf numFmtId="177" fontId="14" fillId="8" borderId="1" xfId="51" applyNumberFormat="1" applyFont="1" applyFill="1" applyBorder="1" applyAlignment="1">
      <alignment horizontal="center" vertical="center" wrapText="1"/>
    </xf>
    <xf numFmtId="176" fontId="14" fillId="8" borderId="1" xfId="51" applyNumberFormat="1" applyFont="1" applyFill="1" applyBorder="1" applyAlignment="1" applyProtection="1">
      <alignment horizontal="center" vertical="center" wrapText="1"/>
    </xf>
    <xf numFmtId="0" fontId="11" fillId="8" borderId="1" xfId="0" applyNumberFormat="1" applyFont="1" applyFill="1" applyBorder="1" applyAlignment="1">
      <alignment horizontal="center" vertical="center" wrapText="1"/>
    </xf>
    <xf numFmtId="0" fontId="33" fillId="7" borderId="1" xfId="0" applyFont="1" applyFill="1" applyBorder="1" applyAlignment="1">
      <alignment vertical="center" wrapText="1"/>
    </xf>
    <xf numFmtId="0" fontId="18" fillId="7" borderId="1" xfId="0" applyFont="1" applyFill="1" applyBorder="1" applyAlignment="1">
      <alignment vertical="center" wrapText="1"/>
    </xf>
    <xf numFmtId="0" fontId="18" fillId="8" borderId="1" xfId="0" applyFont="1" applyFill="1" applyBorder="1" applyAlignment="1">
      <alignment vertical="center" wrapText="1"/>
    </xf>
    <xf numFmtId="0" fontId="18" fillId="2" borderId="1" xfId="0" applyFont="1" applyFill="1" applyBorder="1" applyAlignment="1">
      <alignment vertical="center" wrapText="1"/>
    </xf>
    <xf numFmtId="0" fontId="18" fillId="7" borderId="1" xfId="0" applyFont="1" applyFill="1" applyBorder="1" applyAlignment="1">
      <alignment horizontal="center" vertical="center" wrapText="1"/>
    </xf>
    <xf numFmtId="0" fontId="11" fillId="7" borderId="1" xfId="0" applyFont="1" applyFill="1" applyBorder="1" applyAlignment="1">
      <alignment vertical="center" wrapText="1"/>
    </xf>
    <xf numFmtId="0" fontId="11" fillId="8" borderId="1" xfId="0" applyFont="1" applyFill="1" applyBorder="1" applyAlignment="1">
      <alignment vertical="center" wrapText="1"/>
    </xf>
    <xf numFmtId="0" fontId="11" fillId="6" borderId="1" xfId="0" applyFont="1" applyFill="1" applyBorder="1" applyAlignment="1">
      <alignment vertical="center" wrapText="1"/>
    </xf>
    <xf numFmtId="0" fontId="13" fillId="2" borderId="1" xfId="0" applyFont="1" applyFill="1" applyBorder="1" applyAlignment="1">
      <alignment horizontal="center" vertical="center" wrapText="1"/>
    </xf>
    <xf numFmtId="0" fontId="14" fillId="8" borderId="1" xfId="51" applyNumberFormat="1" applyFont="1" applyFill="1" applyBorder="1" applyAlignment="1">
      <alignment horizontal="left" vertical="center" wrapText="1"/>
    </xf>
    <xf numFmtId="177" fontId="12" fillId="8" borderId="1" xfId="51" applyNumberFormat="1" applyFont="1" applyFill="1" applyBorder="1" applyAlignment="1">
      <alignment horizontal="center" vertical="center" wrapText="1"/>
    </xf>
    <xf numFmtId="177" fontId="11" fillId="8" borderId="1" xfId="49" applyNumberFormat="1" applyFont="1" applyFill="1" applyBorder="1" applyAlignment="1">
      <alignment horizontal="left" vertical="center" wrapText="1"/>
    </xf>
    <xf numFmtId="0" fontId="6" fillId="7" borderId="1" xfId="0" applyFont="1" applyFill="1" applyBorder="1" applyAlignment="1">
      <alignment vertical="center"/>
    </xf>
    <xf numFmtId="0" fontId="11" fillId="2" borderId="1" xfId="0" applyFont="1" applyFill="1" applyBorder="1" applyAlignment="1">
      <alignment vertical="center" wrapText="1"/>
    </xf>
    <xf numFmtId="0" fontId="40" fillId="0" borderId="1" xfId="0" applyFont="1" applyFill="1" applyBorder="1" applyAlignment="1">
      <alignment horizontal="left" vertical="center" wrapText="1"/>
    </xf>
    <xf numFmtId="0" fontId="6" fillId="0" borderId="0" xfId="0" applyFont="1" applyFill="1" applyAlignment="1">
      <alignment horizontal="left" vertical="center"/>
    </xf>
    <xf numFmtId="0" fontId="18" fillId="0" borderId="0" xfId="0" applyFont="1" applyFill="1" applyAlignment="1">
      <alignment vertical="center" wrapText="1"/>
    </xf>
    <xf numFmtId="0" fontId="10" fillId="0" borderId="0" xfId="0" applyFont="1" applyFill="1" applyAlignment="1">
      <alignment horizontal="left" vertical="center" wrapText="1"/>
    </xf>
    <xf numFmtId="31" fontId="41" fillId="0" borderId="0" xfId="0" applyNumberFormat="1" applyFont="1" applyFill="1" applyAlignment="1">
      <alignment horizontal="center" vertical="center" wrapText="1"/>
    </xf>
    <xf numFmtId="0" fontId="41" fillId="0" borderId="0" xfId="0" applyFont="1" applyFill="1" applyAlignment="1">
      <alignment horizontal="center" vertical="center" wrapText="1"/>
    </xf>
    <xf numFmtId="0" fontId="41" fillId="0" borderId="0" xfId="0" applyFont="1" applyFill="1" applyAlignment="1">
      <alignment horizontal="left" vertical="center" wrapText="1"/>
    </xf>
    <xf numFmtId="0" fontId="42" fillId="0" borderId="1" xfId="0" applyFont="1" applyFill="1" applyBorder="1" applyAlignment="1">
      <alignment horizontal="center" vertical="center" wrapText="1"/>
    </xf>
    <xf numFmtId="0" fontId="42" fillId="0" borderId="2" xfId="0" applyFont="1" applyFill="1" applyBorder="1" applyAlignment="1">
      <alignment horizontal="left" vertical="center" wrapText="1"/>
    </xf>
    <xf numFmtId="0" fontId="42" fillId="0" borderId="3" xfId="0" applyFont="1" applyFill="1" applyBorder="1" applyAlignment="1">
      <alignment horizontal="left" vertical="center" wrapText="1"/>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2" fillId="0" borderId="2" xfId="0" applyFont="1" applyFill="1" applyBorder="1" applyAlignment="1">
      <alignment horizontal="center" vertical="center" wrapText="1"/>
    </xf>
    <xf numFmtId="0" fontId="43" fillId="0" borderId="4" xfId="0" applyFont="1" applyFill="1" applyBorder="1" applyAlignment="1">
      <alignment horizontal="left" vertical="center" wrapText="1"/>
    </xf>
    <xf numFmtId="0" fontId="42" fillId="0" borderId="4" xfId="0" applyFont="1" applyFill="1" applyBorder="1" applyAlignment="1">
      <alignment horizontal="center" vertical="center" wrapText="1"/>
    </xf>
    <xf numFmtId="0" fontId="42" fillId="0" borderId="11" xfId="0" applyNumberFormat="1" applyFont="1" applyFill="1" applyBorder="1" applyAlignment="1">
      <alignment horizontal="center" vertical="center" wrapText="1"/>
    </xf>
    <xf numFmtId="0" fontId="42" fillId="0" borderId="12" xfId="0" applyNumberFormat="1" applyFont="1" applyFill="1" applyBorder="1" applyAlignment="1">
      <alignment horizontal="center" vertical="center" wrapText="1"/>
    </xf>
    <xf numFmtId="0" fontId="42" fillId="0" borderId="13" xfId="0" applyNumberFormat="1" applyFont="1" applyFill="1" applyBorder="1" applyAlignment="1">
      <alignment horizontal="center" vertical="center" wrapText="1"/>
    </xf>
    <xf numFmtId="0" fontId="42" fillId="0" borderId="0" xfId="0" applyNumberFormat="1" applyFont="1" applyFill="1" applyAlignment="1">
      <alignment horizontal="center" vertical="center" wrapText="1"/>
    </xf>
    <xf numFmtId="0" fontId="42" fillId="0" borderId="10" xfId="0" applyNumberFormat="1" applyFont="1" applyFill="1" applyBorder="1" applyAlignment="1">
      <alignment horizontal="center" vertical="center" wrapText="1"/>
    </xf>
    <xf numFmtId="0" fontId="42" fillId="0" borderId="8" xfId="0" applyNumberFormat="1" applyFont="1" applyFill="1" applyBorder="1" applyAlignment="1">
      <alignment horizontal="center" vertical="center" wrapText="1"/>
    </xf>
    <xf numFmtId="0" fontId="42" fillId="0" borderId="4" xfId="0" applyFont="1" applyFill="1" applyBorder="1" applyAlignment="1">
      <alignment horizontal="left" vertical="center" wrapText="1"/>
    </xf>
    <xf numFmtId="0" fontId="42" fillId="0" borderId="1" xfId="0" applyNumberFormat="1" applyFont="1" applyFill="1" applyBorder="1" applyAlignment="1">
      <alignment horizontal="center" vertical="center" wrapText="1"/>
    </xf>
    <xf numFmtId="0" fontId="43" fillId="0" borderId="1" xfId="0" applyFont="1" applyFill="1" applyBorder="1" applyAlignment="1">
      <alignment horizontal="center" vertical="center" wrapText="1"/>
    </xf>
    <xf numFmtId="176" fontId="44" fillId="0" borderId="1" xfId="51" applyNumberFormat="1" applyFont="1" applyFill="1" applyBorder="1" applyAlignment="1">
      <alignment horizontal="center" vertical="center" wrapText="1"/>
    </xf>
    <xf numFmtId="0" fontId="42" fillId="0" borderId="14" xfId="0" applyNumberFormat="1" applyFont="1" applyFill="1" applyBorder="1" applyAlignment="1">
      <alignment horizontal="center" vertical="center" wrapText="1"/>
    </xf>
    <xf numFmtId="0" fontId="42" fillId="0" borderId="15" xfId="0" applyNumberFormat="1" applyFont="1" applyFill="1" applyBorder="1" applyAlignment="1">
      <alignment horizontal="center" vertical="center" wrapText="1"/>
    </xf>
    <xf numFmtId="0" fontId="42" fillId="0" borderId="9" xfId="0" applyNumberFormat="1" applyFont="1" applyFill="1" applyBorder="1" applyAlignment="1">
      <alignment horizontal="center" vertical="center" wrapText="1"/>
    </xf>
    <xf numFmtId="0" fontId="3" fillId="0" borderId="0" xfId="0" applyFont="1" applyFill="1" applyAlignment="1">
      <alignment horizontal="left" vertical="center" wrapText="1"/>
    </xf>
    <xf numFmtId="0" fontId="45" fillId="0" borderId="0" xfId="0" applyFont="1" applyFill="1" applyAlignment="1">
      <alignment horizontal="center" vertical="center" wrapText="1"/>
    </xf>
    <xf numFmtId="0" fontId="46" fillId="0" borderId="0" xfId="0" applyFont="1" applyFill="1" applyAlignment="1">
      <alignment horizontal="center" vertical="center" wrapText="1"/>
    </xf>
    <xf numFmtId="0" fontId="42" fillId="0" borderId="5" xfId="0" applyNumberFormat="1" applyFont="1" applyFill="1" applyBorder="1" applyAlignment="1">
      <alignment horizontal="center" vertical="center" wrapText="1"/>
    </xf>
    <xf numFmtId="0" fontId="42" fillId="0" borderId="5" xfId="0" applyFont="1" applyFill="1" applyBorder="1" applyAlignment="1">
      <alignment horizontal="center" vertical="center" wrapText="1"/>
    </xf>
    <xf numFmtId="0" fontId="41" fillId="0" borderId="1" xfId="0" applyFont="1" applyFill="1" applyBorder="1" applyAlignment="1">
      <alignment horizontal="center" vertical="center" wrapText="1"/>
    </xf>
    <xf numFmtId="0" fontId="42" fillId="0" borderId="7" xfId="0" applyNumberFormat="1" applyFont="1" applyFill="1" applyBorder="1" applyAlignment="1">
      <alignment horizontal="center" vertical="center" wrapText="1"/>
    </xf>
    <xf numFmtId="0" fontId="42" fillId="0" borderId="7" xfId="0" applyFont="1" applyFill="1" applyBorder="1" applyAlignment="1">
      <alignment horizontal="center" vertical="center" wrapText="1"/>
    </xf>
    <xf numFmtId="0" fontId="42" fillId="0" borderId="6" xfId="0" applyNumberFormat="1" applyFont="1" applyFill="1" applyBorder="1" applyAlignment="1">
      <alignment horizontal="center" vertical="center" wrapText="1"/>
    </xf>
    <xf numFmtId="0" fontId="42" fillId="0" borderId="6" xfId="0" applyFont="1" applyFill="1" applyBorder="1" applyAlignment="1">
      <alignment horizontal="center" vertical="center" wrapText="1"/>
    </xf>
    <xf numFmtId="0" fontId="6" fillId="2" borderId="0" xfId="0" applyFont="1" applyFill="1" applyAlignment="1">
      <alignment vertical="center" wrapText="1"/>
    </xf>
    <xf numFmtId="0" fontId="6" fillId="2" borderId="0" xfId="0" applyFont="1" applyFill="1" applyBorder="1" applyAlignment="1">
      <alignment horizontal="center" vertical="center"/>
    </xf>
    <xf numFmtId="0" fontId="0" fillId="2" borderId="0" xfId="0" applyFill="1">
      <alignment vertical="center"/>
    </xf>
    <xf numFmtId="0" fontId="24" fillId="2" borderId="0" xfId="0" applyFont="1" applyFill="1" applyAlignment="1">
      <alignment vertical="center"/>
    </xf>
    <xf numFmtId="0" fontId="33" fillId="0" borderId="0" xfId="0" applyFont="1" applyFill="1" applyAlignment="1">
      <alignment vertical="center" wrapText="1"/>
    </xf>
    <xf numFmtId="31" fontId="5" fillId="0" borderId="0" xfId="0" applyNumberFormat="1" applyFont="1" applyFill="1" applyAlignment="1">
      <alignment horizontal="center" vertical="center" wrapText="1"/>
    </xf>
    <xf numFmtId="0" fontId="47" fillId="0" borderId="1" xfId="0" applyFont="1" applyFill="1" applyBorder="1" applyAlignment="1">
      <alignment horizontal="center" vertical="center" wrapText="1"/>
    </xf>
    <xf numFmtId="0" fontId="47" fillId="0" borderId="2" xfId="0" applyFont="1" applyFill="1" applyBorder="1" applyAlignment="1">
      <alignment horizontal="left" vertical="center" wrapText="1"/>
    </xf>
    <xf numFmtId="0" fontId="47" fillId="0" borderId="3" xfId="0" applyFont="1" applyFill="1" applyBorder="1" applyAlignment="1">
      <alignment horizontal="left" vertical="center" wrapText="1"/>
    </xf>
    <xf numFmtId="0" fontId="7" fillId="2" borderId="1" xfId="0" applyFont="1" applyFill="1" applyBorder="1" applyAlignment="1">
      <alignment horizontal="center" vertical="center" wrapText="1"/>
    </xf>
    <xf numFmtId="177" fontId="48" fillId="2" borderId="1" xfId="0" applyNumberFormat="1" applyFont="1" applyFill="1" applyBorder="1" applyAlignment="1" applyProtection="1">
      <alignment horizontal="left" vertical="center" wrapText="1"/>
    </xf>
    <xf numFmtId="177" fontId="7" fillId="2" borderId="1" xfId="0" applyNumberFormat="1" applyFont="1" applyFill="1" applyBorder="1" applyAlignment="1" applyProtection="1">
      <alignment horizontal="center" vertical="center" wrapText="1"/>
    </xf>
    <xf numFmtId="0" fontId="7" fillId="0" borderId="1" xfId="0" applyFont="1" applyFill="1" applyBorder="1" applyAlignment="1">
      <alignment horizontal="center" vertical="center" wrapText="1"/>
    </xf>
    <xf numFmtId="176" fontId="39" fillId="2" borderId="1" xfId="51" applyNumberFormat="1" applyFont="1" applyFill="1" applyBorder="1" applyAlignment="1" applyProtection="1">
      <alignment horizontal="left" vertical="center" wrapText="1"/>
    </xf>
    <xf numFmtId="176" fontId="49" fillId="2" borderId="1" xfId="51" applyNumberFormat="1" applyFont="1" applyFill="1" applyBorder="1" applyAlignment="1" applyProtection="1">
      <alignment horizontal="left" vertical="center" wrapText="1"/>
    </xf>
    <xf numFmtId="177" fontId="7" fillId="0" borderId="1" xfId="0" applyNumberFormat="1" applyFont="1" applyFill="1" applyBorder="1" applyAlignment="1" applyProtection="1">
      <alignment horizontal="center" vertical="center" wrapText="1"/>
    </xf>
    <xf numFmtId="0" fontId="48" fillId="2" borderId="1" xfId="0" applyFont="1" applyFill="1" applyBorder="1" applyAlignment="1">
      <alignment horizontal="left" vertical="center" wrapText="1"/>
    </xf>
    <xf numFmtId="0" fontId="38" fillId="2" borderId="1" xfId="51" applyNumberFormat="1" applyFont="1" applyFill="1" applyBorder="1" applyAlignment="1">
      <alignment horizontal="left" vertical="center" wrapText="1"/>
    </xf>
    <xf numFmtId="0" fontId="7" fillId="0" borderId="1" xfId="0" applyFont="1" applyFill="1" applyBorder="1" applyAlignment="1">
      <alignment horizontal="center" vertical="center"/>
    </xf>
    <xf numFmtId="0" fontId="7" fillId="2" borderId="1" xfId="0" applyFont="1" applyFill="1" applyBorder="1" applyAlignment="1">
      <alignment horizontal="center" vertical="center"/>
    </xf>
    <xf numFmtId="0" fontId="7" fillId="0" borderId="1" xfId="0" applyNumberFormat="1" applyFont="1" applyFill="1" applyBorder="1" applyAlignment="1" applyProtection="1">
      <alignment horizontal="center" vertical="center" wrapText="1"/>
    </xf>
    <xf numFmtId="0" fontId="7" fillId="2" borderId="1" xfId="0" applyFont="1" applyFill="1" applyBorder="1" applyAlignment="1">
      <alignment horizontal="left" vertical="center" wrapText="1"/>
    </xf>
    <xf numFmtId="0" fontId="7" fillId="0" borderId="3" xfId="0" applyNumberFormat="1" applyFont="1" applyFill="1" applyBorder="1" applyAlignment="1" applyProtection="1">
      <alignment horizontal="center" vertical="center" wrapText="1"/>
    </xf>
    <xf numFmtId="176" fontId="38" fillId="2" borderId="3" xfId="51" applyNumberFormat="1" applyFont="1" applyFill="1" applyBorder="1" applyAlignment="1">
      <alignment horizontal="center" vertical="center" wrapText="1"/>
    </xf>
    <xf numFmtId="176" fontId="38" fillId="2" borderId="1" xfId="51" applyNumberFormat="1" applyFont="1" applyFill="1" applyBorder="1" applyAlignment="1">
      <alignment horizontal="left" vertical="center" wrapText="1"/>
    </xf>
    <xf numFmtId="176" fontId="38" fillId="2" borderId="1" xfId="51" applyNumberFormat="1" applyFont="1" applyFill="1" applyBorder="1" applyAlignment="1">
      <alignment horizontal="center" vertical="center" wrapText="1"/>
    </xf>
    <xf numFmtId="0" fontId="50" fillId="2" borderId="1" xfId="0" applyFont="1" applyFill="1" applyBorder="1" applyAlignment="1">
      <alignment horizontal="center" vertical="center" wrapText="1"/>
    </xf>
    <xf numFmtId="176" fontId="38" fillId="0" borderId="1" xfId="51" applyNumberFormat="1" applyFont="1" applyFill="1" applyBorder="1" applyAlignment="1">
      <alignment horizontal="left" vertical="center" wrapText="1"/>
    </xf>
    <xf numFmtId="0" fontId="7" fillId="2" borderId="1"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horizontal="left" vertical="center" wrapText="1"/>
    </xf>
    <xf numFmtId="176" fontId="38" fillId="0" borderId="1" xfId="51" applyNumberFormat="1" applyFont="1" applyFill="1" applyBorder="1" applyAlignment="1">
      <alignment horizontal="center" vertical="center" wrapText="1"/>
    </xf>
    <xf numFmtId="177" fontId="7" fillId="0" borderId="1" xfId="0" applyNumberFormat="1" applyFont="1" applyFill="1" applyBorder="1" applyAlignment="1" applyProtection="1">
      <alignment horizontal="left" vertical="center" wrapText="1"/>
    </xf>
    <xf numFmtId="0" fontId="47" fillId="0" borderId="4" xfId="0" applyFont="1" applyFill="1" applyBorder="1" applyAlignment="1">
      <alignment horizontal="left" vertical="center" wrapText="1"/>
    </xf>
    <xf numFmtId="176" fontId="38" fillId="0" borderId="3" xfId="51" applyNumberFormat="1" applyFont="1" applyFill="1" applyBorder="1" applyAlignment="1">
      <alignment horizontal="center" vertical="center" wrapText="1"/>
    </xf>
    <xf numFmtId="177" fontId="7" fillId="2" borderId="1" xfId="0" applyNumberFormat="1" applyFont="1" applyFill="1" applyBorder="1" applyAlignment="1" applyProtection="1">
      <alignment horizontal="justify" vertical="center" wrapText="1"/>
    </xf>
    <xf numFmtId="0" fontId="47" fillId="0" borderId="2" xfId="0" applyFont="1" applyFill="1" applyBorder="1" applyAlignment="1">
      <alignment horizontal="center" vertical="center" wrapText="1"/>
    </xf>
    <xf numFmtId="177" fontId="38" fillId="0" borderId="1" xfId="51" applyNumberFormat="1" applyFont="1" applyFill="1" applyBorder="1" applyAlignment="1">
      <alignment horizontal="center" vertical="center" wrapText="1"/>
    </xf>
    <xf numFmtId="177" fontId="38" fillId="2" borderId="1" xfId="51" applyNumberFormat="1" applyFont="1" applyFill="1" applyBorder="1" applyAlignment="1">
      <alignment horizontal="center" vertical="center" wrapText="1"/>
    </xf>
    <xf numFmtId="0" fontId="47" fillId="0" borderId="4" xfId="0" applyFont="1" applyFill="1" applyBorder="1" applyAlignment="1">
      <alignment horizontal="center" vertical="center" wrapText="1"/>
    </xf>
    <xf numFmtId="0" fontId="47" fillId="0" borderId="11" xfId="0" applyNumberFormat="1" applyFont="1" applyFill="1" applyBorder="1" applyAlignment="1">
      <alignment horizontal="center" vertical="center" wrapText="1"/>
    </xf>
    <xf numFmtId="0" fontId="47" fillId="0" borderId="12" xfId="0" applyNumberFormat="1" applyFont="1" applyFill="1" applyBorder="1" applyAlignment="1">
      <alignment horizontal="center" vertical="center" wrapText="1"/>
    </xf>
    <xf numFmtId="0" fontId="47" fillId="0" borderId="13" xfId="0" applyNumberFormat="1" applyFont="1" applyFill="1" applyBorder="1" applyAlignment="1">
      <alignment horizontal="center" vertical="center" wrapText="1"/>
    </xf>
    <xf numFmtId="0" fontId="47" fillId="0" borderId="0" xfId="0" applyNumberFormat="1" applyFont="1" applyFill="1" applyAlignment="1">
      <alignment horizontal="center" vertical="center" wrapText="1"/>
    </xf>
    <xf numFmtId="0" fontId="47" fillId="0" borderId="10" xfId="0" applyNumberFormat="1" applyFont="1" applyFill="1" applyBorder="1" applyAlignment="1">
      <alignment horizontal="center" vertical="center" wrapText="1"/>
    </xf>
    <xf numFmtId="0" fontId="47" fillId="0" borderId="8" xfId="0" applyNumberFormat="1" applyFont="1" applyFill="1" applyBorder="1" applyAlignment="1">
      <alignment horizontal="center" vertical="center" wrapText="1"/>
    </xf>
    <xf numFmtId="0" fontId="34" fillId="0" borderId="1" xfId="0" applyFont="1" applyFill="1" applyBorder="1" applyAlignment="1">
      <alignment horizontal="center" vertical="center" wrapText="1"/>
    </xf>
    <xf numFmtId="0" fontId="34" fillId="0" borderId="1" xfId="0" applyNumberFormat="1"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176" fontId="38" fillId="2" borderId="1" xfId="51" applyNumberFormat="1" applyFont="1" applyFill="1" applyBorder="1" applyAlignment="1" applyProtection="1">
      <alignment horizontal="center" vertical="center" wrapText="1"/>
    </xf>
    <xf numFmtId="0" fontId="7" fillId="0" borderId="1" xfId="0" applyNumberFormat="1" applyFont="1" applyFill="1" applyBorder="1" applyAlignment="1">
      <alignment horizontal="center" vertical="center" wrapText="1"/>
    </xf>
    <xf numFmtId="176" fontId="51" fillId="2" borderId="1" xfId="51" applyNumberFormat="1" applyFont="1" applyFill="1" applyBorder="1" applyAlignment="1" applyProtection="1">
      <alignment horizontal="center" vertical="center" wrapText="1"/>
    </xf>
    <xf numFmtId="177" fontId="39" fillId="0" borderId="1" xfId="51" applyNumberFormat="1" applyFont="1" applyFill="1" applyBorder="1" applyAlignment="1">
      <alignment horizontal="center" vertical="center" wrapText="1"/>
    </xf>
    <xf numFmtId="0" fontId="52" fillId="2" borderId="1" xfId="0" applyFont="1" applyFill="1" applyBorder="1" applyAlignment="1">
      <alignment horizontal="center" vertical="center"/>
    </xf>
    <xf numFmtId="176" fontId="53" fillId="0" borderId="1" xfId="51" applyNumberFormat="1" applyFont="1" applyFill="1" applyBorder="1" applyAlignment="1">
      <alignment horizontal="center" vertical="center" wrapText="1"/>
    </xf>
    <xf numFmtId="0" fontId="47" fillId="0" borderId="14" xfId="0" applyNumberFormat="1" applyFont="1" applyFill="1" applyBorder="1" applyAlignment="1">
      <alignment horizontal="center" vertical="center" wrapText="1"/>
    </xf>
    <xf numFmtId="0" fontId="47" fillId="0" borderId="15" xfId="0" applyNumberFormat="1" applyFont="1" applyFill="1" applyBorder="1" applyAlignment="1">
      <alignment horizontal="center" vertical="center" wrapText="1"/>
    </xf>
    <xf numFmtId="0" fontId="47" fillId="0" borderId="9" xfId="0" applyNumberFormat="1" applyFont="1" applyFill="1" applyBorder="1" applyAlignment="1">
      <alignment horizontal="center" vertical="center" wrapText="1"/>
    </xf>
    <xf numFmtId="0" fontId="54" fillId="0" borderId="0" xfId="0" applyFont="1" applyFill="1" applyAlignment="1">
      <alignment horizontal="center" vertical="center" wrapText="1"/>
    </xf>
    <xf numFmtId="0" fontId="47" fillId="0" borderId="5" xfId="0" applyNumberFormat="1" applyFont="1" applyFill="1" applyBorder="1" applyAlignment="1">
      <alignment horizontal="center" vertical="center" wrapText="1"/>
    </xf>
    <xf numFmtId="0" fontId="47" fillId="0" borderId="5" xfId="0" applyFont="1" applyFill="1" applyBorder="1" applyAlignment="1">
      <alignment horizontal="center" vertical="center" wrapText="1"/>
    </xf>
    <xf numFmtId="0" fontId="47" fillId="0" borderId="7" xfId="0" applyNumberFormat="1" applyFont="1" applyFill="1" applyBorder="1" applyAlignment="1">
      <alignment horizontal="center" vertical="center" wrapText="1"/>
    </xf>
    <xf numFmtId="0" fontId="47" fillId="0" borderId="7" xfId="0" applyFont="1" applyFill="1" applyBorder="1" applyAlignment="1">
      <alignment horizontal="center" vertical="center" wrapText="1"/>
    </xf>
    <xf numFmtId="0" fontId="47" fillId="0" borderId="6" xfId="0" applyNumberFormat="1" applyFont="1" applyFill="1" applyBorder="1" applyAlignment="1">
      <alignment horizontal="center" vertical="center" wrapText="1"/>
    </xf>
    <xf numFmtId="0" fontId="47" fillId="0" borderId="6" xfId="0" applyFont="1" applyFill="1" applyBorder="1" applyAlignment="1">
      <alignment horizontal="center" vertical="center" wrapText="1"/>
    </xf>
    <xf numFmtId="0" fontId="34" fillId="0" borderId="6" xfId="0" applyNumberFormat="1" applyFont="1" applyFill="1" applyBorder="1" applyAlignment="1">
      <alignment horizontal="center" vertical="center" wrapText="1"/>
    </xf>
    <xf numFmtId="0" fontId="34" fillId="0" borderId="6" xfId="0" applyFont="1" applyFill="1" applyBorder="1" applyAlignment="1">
      <alignment horizontal="center" vertical="center" wrapText="1"/>
    </xf>
    <xf numFmtId="0" fontId="7" fillId="2" borderId="1" xfId="0" applyFont="1" applyFill="1" applyBorder="1" applyAlignment="1">
      <alignment vertical="center" wrapText="1"/>
    </xf>
    <xf numFmtId="0" fontId="7" fillId="6" borderId="1" xfId="0" applyFont="1" applyFill="1" applyBorder="1" applyAlignment="1">
      <alignment horizontal="center" vertical="center" wrapText="1"/>
    </xf>
    <xf numFmtId="177" fontId="7" fillId="6" borderId="1" xfId="49" applyNumberFormat="1" applyFont="1" applyFill="1" applyBorder="1" applyAlignment="1">
      <alignment horizontal="center" vertical="center" wrapText="1"/>
    </xf>
    <xf numFmtId="176" fontId="38" fillId="6" borderId="1" xfId="51" applyNumberFormat="1" applyFont="1" applyFill="1" applyBorder="1" applyAlignment="1">
      <alignment horizontal="center" vertical="center" wrapText="1"/>
    </xf>
    <xf numFmtId="177" fontId="7" fillId="0" borderId="1" xfId="49" applyNumberFormat="1" applyFont="1" applyFill="1" applyBorder="1" applyAlignment="1">
      <alignment horizontal="center" vertical="center" wrapText="1"/>
    </xf>
    <xf numFmtId="177" fontId="7" fillId="2" borderId="1" xfId="49" applyNumberFormat="1" applyFont="1" applyFill="1" applyBorder="1" applyAlignment="1">
      <alignment horizontal="center" vertical="center" wrapText="1"/>
    </xf>
    <xf numFmtId="0" fontId="6" fillId="0" borderId="0" xfId="0" applyFont="1" applyFill="1" applyAlignment="1">
      <alignment vertical="center" wrapText="1"/>
    </xf>
    <xf numFmtId="177" fontId="48" fillId="0" borderId="1" xfId="0" applyNumberFormat="1" applyFont="1" applyFill="1" applyBorder="1" applyAlignment="1" applyProtection="1">
      <alignment horizontal="left" vertical="center" wrapText="1"/>
    </xf>
    <xf numFmtId="176" fontId="49" fillId="0" borderId="1" xfId="51" applyNumberFormat="1" applyFont="1" applyFill="1" applyBorder="1" applyAlignment="1" applyProtection="1">
      <alignment horizontal="left" vertical="center" wrapText="1"/>
    </xf>
    <xf numFmtId="0" fontId="48" fillId="0" borderId="1" xfId="0" applyFont="1" applyFill="1" applyBorder="1" applyAlignment="1">
      <alignment horizontal="left" vertical="center" wrapText="1"/>
    </xf>
    <xf numFmtId="0" fontId="50" fillId="0" borderId="1" xfId="0" applyFont="1" applyFill="1" applyBorder="1" applyAlignment="1">
      <alignment horizontal="center" vertical="center" wrapText="1"/>
    </xf>
    <xf numFmtId="0" fontId="7" fillId="0" borderId="1" xfId="0" applyNumberFormat="1" applyFont="1" applyFill="1" applyBorder="1" applyAlignment="1" applyProtection="1">
      <alignment horizontal="left" vertical="center" wrapText="1"/>
    </xf>
    <xf numFmtId="177" fontId="7" fillId="0" borderId="1" xfId="0" applyNumberFormat="1" applyFont="1" applyFill="1" applyBorder="1" applyAlignment="1" applyProtection="1">
      <alignment horizontal="justify" vertical="center" wrapText="1"/>
    </xf>
    <xf numFmtId="176" fontId="38" fillId="0" borderId="1" xfId="51" applyNumberFormat="1" applyFont="1" applyFill="1" applyBorder="1" applyAlignment="1" applyProtection="1">
      <alignment horizontal="center" vertical="center" wrapText="1"/>
    </xf>
    <xf numFmtId="176" fontId="51" fillId="0" borderId="1" xfId="51" applyNumberFormat="1" applyFont="1" applyFill="1" applyBorder="1" applyAlignment="1" applyProtection="1">
      <alignment horizontal="center" vertical="center" wrapText="1"/>
    </xf>
    <xf numFmtId="0" fontId="52" fillId="0" borderId="1" xfId="0" applyFont="1" applyFill="1" applyBorder="1" applyAlignment="1">
      <alignment horizontal="center" vertical="center"/>
    </xf>
    <xf numFmtId="0" fontId="15" fillId="0" borderId="0" xfId="0" applyFont="1" applyFill="1" applyAlignment="1">
      <alignment vertical="center"/>
    </xf>
    <xf numFmtId="0" fontId="33" fillId="0" borderId="0" xfId="0" applyFont="1" applyFill="1" applyBorder="1" applyAlignment="1">
      <alignment horizontal="center" vertical="center" wrapText="1"/>
    </xf>
    <xf numFmtId="0" fontId="7" fillId="0" borderId="2" xfId="0" applyFont="1" applyFill="1" applyBorder="1" applyAlignment="1">
      <alignment horizontal="center" vertical="center" wrapText="1"/>
    </xf>
    <xf numFmtId="176" fontId="38" fillId="0" borderId="3" xfId="51" applyNumberFormat="1" applyFont="1" applyFill="1" applyBorder="1" applyAlignment="1">
      <alignment horizontal="left" vertical="center" wrapText="1"/>
    </xf>
    <xf numFmtId="177" fontId="7" fillId="0" borderId="1" xfId="0" applyNumberFormat="1" applyFont="1" applyFill="1" applyBorder="1" applyAlignment="1" applyProtection="1">
      <alignment horizontal="justify" vertical="center"/>
    </xf>
    <xf numFmtId="176" fontId="38" fillId="0" borderId="4" xfId="51" applyNumberFormat="1" applyFont="1" applyFill="1" applyBorder="1" applyAlignment="1">
      <alignment horizontal="center" vertical="center" wrapText="1"/>
    </xf>
    <xf numFmtId="177" fontId="55" fillId="0" borderId="1" xfId="0" applyNumberFormat="1" applyFont="1" applyFill="1" applyBorder="1" applyAlignment="1" applyProtection="1">
      <alignment horizontal="left" vertical="center" wrapText="1"/>
    </xf>
    <xf numFmtId="0" fontId="51" fillId="0" borderId="1" xfId="51" applyNumberFormat="1" applyFont="1" applyFill="1" applyBorder="1" applyAlignment="1">
      <alignment horizontal="left" vertical="center" wrapText="1"/>
    </xf>
    <xf numFmtId="0" fontId="55" fillId="0" borderId="1" xfId="0" applyFont="1" applyFill="1" applyBorder="1" applyAlignment="1">
      <alignment horizontal="left" vertical="center" wrapText="1"/>
    </xf>
    <xf numFmtId="176" fontId="48" fillId="0" borderId="1" xfId="51" applyNumberFormat="1" applyFont="1" applyFill="1" applyBorder="1" applyAlignment="1">
      <alignment horizontal="left" vertical="center" wrapText="1"/>
    </xf>
    <xf numFmtId="182" fontId="39" fillId="0" borderId="1" xfId="51" applyNumberFormat="1" applyFont="1" applyFill="1" applyBorder="1" applyAlignment="1">
      <alignment horizontal="left" vertical="center" wrapText="1"/>
    </xf>
    <xf numFmtId="177" fontId="38" fillId="0" borderId="1" xfId="50" applyNumberFormat="1" applyFont="1" applyFill="1" applyBorder="1" applyAlignment="1">
      <alignment horizontal="center" vertical="center" wrapText="1"/>
    </xf>
    <xf numFmtId="0" fontId="47" fillId="0" borderId="1" xfId="0" applyFont="1" applyFill="1" applyBorder="1" applyAlignment="1">
      <alignment horizontal="left" vertical="center" wrapText="1"/>
    </xf>
    <xf numFmtId="0" fontId="47" fillId="0" borderId="3" xfId="0" applyFont="1" applyFill="1" applyBorder="1" applyAlignment="1">
      <alignment horizontal="center" vertical="center" wrapText="1"/>
    </xf>
    <xf numFmtId="0" fontId="47" fillId="0" borderId="12" xfId="0" applyFont="1" applyFill="1" applyBorder="1" applyAlignment="1">
      <alignment horizontal="center" vertical="center" wrapText="1"/>
    </xf>
    <xf numFmtId="0" fontId="47" fillId="0" borderId="0" xfId="0" applyFont="1" applyFill="1" applyAlignment="1">
      <alignment horizontal="center" vertical="center" wrapText="1"/>
    </xf>
    <xf numFmtId="0" fontId="47" fillId="0" borderId="8" xfId="0" applyFont="1" applyFill="1" applyBorder="1" applyAlignment="1">
      <alignment horizontal="center" vertical="center" wrapText="1"/>
    </xf>
    <xf numFmtId="0" fontId="3" fillId="0" borderId="0" xfId="0" applyFont="1" applyFill="1" applyAlignment="1">
      <alignment vertical="center" wrapText="1"/>
    </xf>
    <xf numFmtId="0" fontId="10" fillId="0" borderId="0" xfId="0" applyFont="1" applyFill="1" applyAlignment="1">
      <alignment vertical="center" wrapText="1"/>
    </xf>
    <xf numFmtId="0" fontId="47" fillId="0" borderId="5" xfId="0" applyFont="1" applyFill="1" applyBorder="1" applyAlignment="1">
      <alignment vertical="center" wrapText="1"/>
    </xf>
    <xf numFmtId="0" fontId="47" fillId="0" borderId="7" xfId="0" applyFont="1" applyFill="1" applyBorder="1" applyAlignment="1">
      <alignment vertical="center" wrapText="1"/>
    </xf>
    <xf numFmtId="0" fontId="47" fillId="0" borderId="6" xfId="0" applyFont="1" applyFill="1" applyBorder="1" applyAlignment="1">
      <alignment vertical="center" wrapText="1"/>
    </xf>
    <xf numFmtId="0" fontId="34" fillId="0" borderId="1" xfId="0" applyFont="1" applyFill="1" applyBorder="1" applyAlignment="1">
      <alignment vertical="center" wrapText="1"/>
    </xf>
    <xf numFmtId="0" fontId="7" fillId="0" borderId="1" xfId="0" applyFont="1" applyFill="1" applyBorder="1" applyAlignment="1">
      <alignment vertical="center"/>
    </xf>
    <xf numFmtId="0" fontId="5" fillId="6" borderId="0" xfId="0" applyFont="1" applyFill="1" applyAlignment="1">
      <alignment horizontal="center" vertical="center" wrapText="1"/>
    </xf>
    <xf numFmtId="0" fontId="6" fillId="6" borderId="0" xfId="0" applyFont="1" applyFill="1" applyAlignment="1">
      <alignment vertical="center"/>
    </xf>
    <xf numFmtId="0" fontId="56" fillId="0" borderId="0" xfId="0" applyFont="1" applyFill="1">
      <alignment vertical="center"/>
    </xf>
    <xf numFmtId="0" fontId="34" fillId="2" borderId="1" xfId="0" applyFont="1" applyFill="1" applyBorder="1" applyAlignment="1">
      <alignment horizontal="center" vertical="center" wrapText="1"/>
    </xf>
    <xf numFmtId="0" fontId="34" fillId="0" borderId="2" xfId="0" applyFont="1" applyFill="1" applyBorder="1" applyAlignment="1">
      <alignment horizontal="left" vertical="center" wrapText="1"/>
    </xf>
    <xf numFmtId="0" fontId="34" fillId="0" borderId="3" xfId="0" applyFont="1" applyFill="1" applyBorder="1" applyAlignment="1">
      <alignment horizontal="center" vertical="center" wrapText="1"/>
    </xf>
    <xf numFmtId="0" fontId="34" fillId="0" borderId="3" xfId="0" applyFont="1" applyFill="1" applyBorder="1" applyAlignment="1">
      <alignment horizontal="left" vertical="center" wrapText="1"/>
    </xf>
    <xf numFmtId="0" fontId="34" fillId="0" borderId="4" xfId="0" applyFont="1" applyFill="1" applyBorder="1" applyAlignment="1">
      <alignment horizontal="left" vertical="center" wrapText="1"/>
    </xf>
    <xf numFmtId="0" fontId="57" fillId="0" borderId="1" xfId="0" applyFont="1" applyFill="1" applyBorder="1" applyAlignment="1">
      <alignment horizontal="center" vertical="center" wrapText="1"/>
    </xf>
    <xf numFmtId="177" fontId="23" fillId="0" borderId="1" xfId="0" applyNumberFormat="1"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xf>
    <xf numFmtId="176" fontId="58" fillId="0" borderId="1" xfId="51" applyNumberFormat="1" applyFont="1" applyFill="1" applyBorder="1" applyAlignment="1" applyProtection="1">
      <alignment horizontal="left" vertical="center" wrapText="1"/>
    </xf>
    <xf numFmtId="0" fontId="59" fillId="0" borderId="1" xfId="51" applyNumberFormat="1" applyFont="1" applyFill="1" applyBorder="1" applyAlignment="1">
      <alignment horizontal="left" vertical="center" wrapText="1"/>
    </xf>
    <xf numFmtId="0" fontId="23" fillId="0" borderId="1" xfId="0" applyFont="1" applyFill="1" applyBorder="1" applyAlignment="1">
      <alignment horizontal="left" vertical="center" wrapText="1"/>
    </xf>
    <xf numFmtId="0" fontId="57" fillId="6" borderId="1" xfId="0" applyFont="1" applyFill="1" applyBorder="1" applyAlignment="1">
      <alignment horizontal="center" vertical="center" wrapText="1"/>
    </xf>
    <xf numFmtId="176" fontId="59" fillId="6" borderId="1" xfId="51" applyNumberFormat="1" applyFont="1" applyFill="1" applyBorder="1" applyAlignment="1">
      <alignment horizontal="left" vertical="center" wrapText="1"/>
    </xf>
    <xf numFmtId="177" fontId="57" fillId="6" borderId="1" xfId="0" applyNumberFormat="1" applyFont="1" applyFill="1" applyBorder="1" applyAlignment="1" applyProtection="1">
      <alignment horizontal="center" vertical="center" wrapText="1"/>
    </xf>
    <xf numFmtId="176" fontId="23" fillId="0" borderId="1" xfId="51" applyNumberFormat="1" applyFont="1" applyFill="1" applyBorder="1" applyAlignment="1">
      <alignment horizontal="left" vertical="center" wrapText="1"/>
    </xf>
    <xf numFmtId="182" fontId="58" fillId="0" borderId="1" xfId="51" applyNumberFormat="1" applyFont="1" applyFill="1" applyBorder="1" applyAlignment="1">
      <alignment horizontal="left" vertical="center" wrapText="1"/>
    </xf>
    <xf numFmtId="0" fontId="57" fillId="0" borderId="1" xfId="0" applyFont="1" applyFill="1" applyBorder="1" applyAlignment="1">
      <alignment horizontal="left" vertical="center" wrapText="1"/>
    </xf>
    <xf numFmtId="0" fontId="57" fillId="0" borderId="1" xfId="0" applyFont="1" applyFill="1" applyBorder="1" applyAlignment="1">
      <alignment vertical="center" wrapText="1"/>
    </xf>
    <xf numFmtId="0" fontId="57" fillId="2" borderId="1" xfId="0" applyFont="1" applyFill="1" applyBorder="1" applyAlignment="1">
      <alignment horizontal="center" vertical="center" wrapText="1"/>
    </xf>
    <xf numFmtId="0" fontId="60" fillId="0" borderId="1" xfId="0" applyFont="1" applyFill="1" applyBorder="1" applyAlignment="1">
      <alignment horizontal="center" vertical="center" wrapText="1"/>
    </xf>
    <xf numFmtId="0" fontId="57" fillId="0" borderId="1" xfId="0" applyFont="1" applyFill="1" applyBorder="1" applyAlignment="1">
      <alignment vertical="center"/>
    </xf>
    <xf numFmtId="0" fontId="57" fillId="0"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justify" vertical="center" wrapText="1"/>
    </xf>
    <xf numFmtId="0" fontId="57" fillId="0" borderId="1" xfId="0" applyNumberFormat="1" applyFont="1" applyFill="1" applyBorder="1" applyAlignment="1" applyProtection="1">
      <alignment horizontal="center" vertical="center" wrapText="1"/>
    </xf>
    <xf numFmtId="176" fontId="59" fillId="0" borderId="1" xfId="51" applyNumberFormat="1" applyFont="1" applyFill="1" applyBorder="1" applyAlignment="1">
      <alignment horizontal="center" vertical="center" wrapText="1"/>
    </xf>
    <xf numFmtId="176" fontId="59" fillId="2" borderId="1" xfId="51" applyNumberFormat="1" applyFont="1" applyFill="1" applyBorder="1" applyAlignment="1">
      <alignment horizontal="center" vertical="center" wrapText="1"/>
    </xf>
    <xf numFmtId="176" fontId="59" fillId="0" borderId="1" xfId="51" applyNumberFormat="1" applyFont="1" applyFill="1" applyBorder="1" applyAlignment="1">
      <alignment horizontal="left" vertical="center" wrapText="1"/>
    </xf>
    <xf numFmtId="0" fontId="34" fillId="0" borderId="2"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61" fillId="0" borderId="1" xfId="0" applyFont="1" applyFill="1" applyBorder="1" applyAlignment="1">
      <alignment horizontal="center" vertical="center" wrapText="1"/>
    </xf>
    <xf numFmtId="0" fontId="57" fillId="0" borderId="1" xfId="0" applyFont="1" applyFill="1" applyBorder="1" applyAlignment="1">
      <alignment horizontal="center" vertical="center"/>
    </xf>
    <xf numFmtId="0" fontId="61" fillId="6" borderId="1" xfId="0" applyFont="1" applyFill="1" applyBorder="1" applyAlignment="1">
      <alignment horizontal="center" vertical="center" wrapText="1"/>
    </xf>
    <xf numFmtId="0" fontId="57" fillId="0" borderId="1" xfId="0" applyNumberFormat="1" applyFont="1" applyFill="1" applyBorder="1" applyAlignment="1" applyProtection="1">
      <alignment vertical="center" wrapText="1"/>
    </xf>
    <xf numFmtId="0" fontId="57" fillId="2" borderId="1" xfId="0" applyFont="1" applyFill="1" applyBorder="1" applyAlignment="1">
      <alignment vertical="center" wrapText="1"/>
    </xf>
    <xf numFmtId="0" fontId="60" fillId="0" borderId="1" xfId="0" applyFont="1" applyFill="1" applyBorder="1" applyAlignment="1">
      <alignment vertical="center" wrapText="1"/>
    </xf>
    <xf numFmtId="177" fontId="57" fillId="0" borderId="1" xfId="0" applyNumberFormat="1" applyFont="1" applyFill="1" applyBorder="1" applyAlignment="1" applyProtection="1">
      <alignment horizontal="justify" vertical="center" wrapText="1"/>
    </xf>
    <xf numFmtId="177" fontId="60" fillId="0" borderId="1" xfId="0" applyNumberFormat="1" applyFont="1" applyFill="1" applyBorder="1" applyAlignment="1" applyProtection="1">
      <alignment horizontal="justify" vertical="center" wrapText="1"/>
    </xf>
    <xf numFmtId="177" fontId="57" fillId="2" borderId="1" xfId="0" applyNumberFormat="1" applyFont="1" applyFill="1" applyBorder="1" applyAlignment="1" applyProtection="1">
      <alignment horizontal="justify" vertical="center" wrapText="1"/>
    </xf>
    <xf numFmtId="0" fontId="7" fillId="0" borderId="0" xfId="0" applyFont="1" applyFill="1" applyAlignment="1">
      <alignment horizontal="left" vertical="center" wrapText="1"/>
    </xf>
    <xf numFmtId="0" fontId="7" fillId="0" borderId="0" xfId="0" applyFont="1" applyFill="1" applyAlignment="1">
      <alignment horizontal="left" vertical="center"/>
    </xf>
    <xf numFmtId="0" fontId="57" fillId="6" borderId="1" xfId="0" applyFont="1" applyFill="1" applyBorder="1" applyAlignment="1">
      <alignment horizontal="center" vertical="center"/>
    </xf>
    <xf numFmtId="177" fontId="59" fillId="0" borderId="1" xfId="51" applyNumberFormat="1" applyFont="1" applyFill="1" applyBorder="1" applyAlignment="1">
      <alignment horizontal="center" vertical="center" wrapText="1"/>
    </xf>
    <xf numFmtId="176" fontId="59" fillId="6" borderId="1" xfId="51" applyNumberFormat="1" applyFont="1" applyFill="1" applyBorder="1" applyAlignment="1">
      <alignment horizontal="center" vertical="center" wrapText="1"/>
    </xf>
    <xf numFmtId="177" fontId="57" fillId="0" borderId="1" xfId="0" applyNumberFormat="1" applyFont="1" applyFill="1" applyBorder="1" applyAlignment="1" applyProtection="1">
      <alignment horizontal="justify" vertical="center"/>
    </xf>
    <xf numFmtId="0" fontId="34" fillId="2" borderId="1" xfId="0" applyNumberFormat="1" applyFont="1" applyFill="1" applyBorder="1" applyAlignment="1">
      <alignment horizontal="center" vertical="center" wrapText="1"/>
    </xf>
    <xf numFmtId="0" fontId="57" fillId="0" borderId="1" xfId="0" applyNumberFormat="1" applyFont="1" applyFill="1" applyBorder="1" applyAlignment="1">
      <alignment horizontal="center" vertical="center" wrapText="1"/>
    </xf>
    <xf numFmtId="176" fontId="59" fillId="6" borderId="1" xfId="51" applyNumberFormat="1" applyFont="1" applyFill="1" applyBorder="1" applyAlignment="1" applyProtection="1">
      <alignment horizontal="center" vertical="center" wrapText="1"/>
    </xf>
    <xf numFmtId="177" fontId="58" fillId="6" borderId="1" xfId="51" applyNumberFormat="1" applyFont="1" applyFill="1" applyBorder="1" applyAlignment="1">
      <alignment horizontal="center" vertical="center" wrapText="1"/>
    </xf>
    <xf numFmtId="177" fontId="59" fillId="6" borderId="1" xfId="51" applyNumberFormat="1" applyFont="1" applyFill="1" applyBorder="1" applyAlignment="1">
      <alignment horizontal="center" vertical="center" wrapText="1"/>
    </xf>
    <xf numFmtId="176" fontId="62" fillId="6" borderId="1" xfId="51" applyNumberFormat="1" applyFont="1" applyFill="1" applyBorder="1" applyAlignment="1">
      <alignment horizontal="center" vertical="center" wrapText="1"/>
    </xf>
    <xf numFmtId="0" fontId="57" fillId="6" borderId="1" xfId="0" applyNumberFormat="1" applyFont="1" applyFill="1" applyBorder="1" applyAlignment="1">
      <alignment horizontal="center" vertical="center" wrapText="1"/>
    </xf>
    <xf numFmtId="177" fontId="59" fillId="6" borderId="1" xfId="50" applyNumberFormat="1" applyFont="1" applyFill="1" applyBorder="1" applyAlignment="1">
      <alignment horizontal="center" vertical="center" wrapText="1"/>
    </xf>
    <xf numFmtId="0" fontId="60" fillId="0" borderId="1" xfId="0" applyFont="1" applyFill="1" applyBorder="1" applyAlignment="1">
      <alignment horizontal="center" vertical="center"/>
    </xf>
    <xf numFmtId="176" fontId="63" fillId="0" borderId="1" xfId="51" applyNumberFormat="1" applyFont="1" applyFill="1" applyBorder="1" applyAlignment="1">
      <alignment horizontal="center" vertical="center" wrapText="1"/>
    </xf>
    <xf numFmtId="0" fontId="61" fillId="0" borderId="1" xfId="0" applyFont="1" applyFill="1" applyBorder="1" applyAlignment="1">
      <alignment horizontal="justify" vertical="center" wrapText="1"/>
    </xf>
    <xf numFmtId="0" fontId="34" fillId="0" borderId="5" xfId="0" applyNumberFormat="1" applyFont="1" applyFill="1" applyBorder="1" applyAlignment="1">
      <alignment horizontal="center" vertical="center" wrapText="1"/>
    </xf>
    <xf numFmtId="0" fontId="34" fillId="0" borderId="5" xfId="0" applyFont="1" applyFill="1" applyBorder="1" applyAlignment="1">
      <alignment horizontal="center" vertical="center" wrapText="1"/>
    </xf>
    <xf numFmtId="0" fontId="34" fillId="0" borderId="7" xfId="0" applyNumberFormat="1" applyFont="1" applyFill="1" applyBorder="1" applyAlignment="1">
      <alignment horizontal="center" vertical="center" wrapText="1"/>
    </xf>
    <xf numFmtId="0" fontId="34" fillId="0" borderId="7" xfId="0" applyFont="1" applyFill="1" applyBorder="1" applyAlignment="1">
      <alignment horizontal="center" vertical="center" wrapText="1"/>
    </xf>
    <xf numFmtId="0" fontId="57" fillId="6" borderId="1" xfId="0" applyFont="1" applyFill="1" applyBorder="1" applyAlignment="1">
      <alignment vertical="center" wrapText="1"/>
    </xf>
    <xf numFmtId="176" fontId="59" fillId="0" borderId="1" xfId="51" applyNumberFormat="1" applyFont="1" applyFill="1" applyBorder="1" applyAlignment="1" applyProtection="1">
      <alignment horizontal="left" vertical="center" wrapText="1"/>
    </xf>
    <xf numFmtId="177" fontId="57" fillId="0" borderId="1" xfId="49" applyNumberFormat="1" applyFont="1" applyFill="1" applyBorder="1" applyAlignment="1">
      <alignment horizontal="left" vertical="center" wrapText="1"/>
    </xf>
    <xf numFmtId="0" fontId="57" fillId="6" borderId="1" xfId="0" applyFont="1" applyFill="1" applyBorder="1" applyAlignment="1">
      <alignment vertical="center"/>
    </xf>
    <xf numFmtId="0" fontId="61" fillId="0" borderId="1" xfId="0" applyFont="1" applyFill="1" applyBorder="1" applyAlignment="1">
      <alignment horizontal="left" vertical="center" wrapText="1"/>
    </xf>
    <xf numFmtId="0" fontId="24" fillId="0" borderId="0" xfId="0" applyFont="1" applyFill="1" applyAlignment="1">
      <alignment horizontal="center" vertical="center"/>
    </xf>
    <xf numFmtId="0" fontId="56" fillId="0" borderId="0" xfId="0" applyFont="1" applyFill="1" applyAlignment="1">
      <alignment horizontal="left" vertical="center"/>
    </xf>
    <xf numFmtId="177" fontId="33" fillId="0" borderId="1" xfId="0" applyNumberFormat="1" applyFont="1" applyFill="1" applyBorder="1" applyAlignment="1" applyProtection="1">
      <alignment horizontal="center" vertical="center" wrapText="1"/>
    </xf>
    <xf numFmtId="176" fontId="64" fillId="0" borderId="1" xfId="51" applyNumberFormat="1" applyFont="1" applyFill="1" applyBorder="1" applyAlignment="1" applyProtection="1">
      <alignment horizontal="left" vertical="center" wrapText="1"/>
    </xf>
    <xf numFmtId="183" fontId="33" fillId="0" borderId="1" xfId="51" applyNumberFormat="1" applyFont="1" applyFill="1" applyBorder="1" applyAlignment="1" applyProtection="1">
      <alignment horizontal="center" vertical="center" wrapText="1"/>
    </xf>
    <xf numFmtId="0" fontId="64" fillId="0" borderId="1" xfId="51" applyNumberFormat="1" applyFont="1" applyFill="1" applyBorder="1" applyAlignment="1">
      <alignment horizontal="left" vertical="center" wrapText="1"/>
    </xf>
    <xf numFmtId="176" fontId="64" fillId="0" borderId="1" xfId="51" applyNumberFormat="1" applyFont="1" applyFill="1" applyBorder="1" applyAlignment="1">
      <alignment horizontal="left" vertical="center" wrapText="1"/>
    </xf>
    <xf numFmtId="176" fontId="33" fillId="0" borderId="1" xfId="51" applyNumberFormat="1" applyFont="1" applyFill="1" applyBorder="1" applyAlignment="1">
      <alignment horizontal="left" vertical="center" wrapText="1"/>
    </xf>
    <xf numFmtId="182" fontId="64" fillId="0" borderId="1" xfId="51" applyNumberFormat="1" applyFont="1" applyFill="1" applyBorder="1" applyAlignment="1">
      <alignment horizontal="left" vertical="center" wrapText="1"/>
    </xf>
    <xf numFmtId="0" fontId="33" fillId="0" borderId="1" xfId="0" applyFont="1" applyFill="1" applyBorder="1" applyAlignment="1">
      <alignment horizontal="left" vertical="center" wrapText="1"/>
    </xf>
    <xf numFmtId="183" fontId="23" fillId="0" borderId="1" xfId="51"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xf>
    <xf numFmtId="0" fontId="34" fillId="0" borderId="1" xfId="0" applyNumberFormat="1" applyFont="1" applyFill="1" applyBorder="1" applyAlignment="1" applyProtection="1">
      <alignment horizontal="left" vertical="center" wrapText="1"/>
    </xf>
    <xf numFmtId="0" fontId="65" fillId="0" borderId="1" xfId="0" applyFont="1" applyFill="1" applyBorder="1" applyAlignment="1">
      <alignment horizontal="center" vertical="center" wrapText="1"/>
    </xf>
    <xf numFmtId="49" fontId="33" fillId="0" borderId="1" xfId="0" applyNumberFormat="1" applyFont="1" applyFill="1" applyBorder="1" applyAlignment="1" applyProtection="1">
      <alignment horizontal="center" vertical="center"/>
    </xf>
    <xf numFmtId="0" fontId="34" fillId="0" borderId="1" xfId="0" applyNumberFormat="1" applyFont="1" applyFill="1" applyBorder="1" applyAlignment="1" applyProtection="1">
      <alignment horizontal="justify" vertical="center" wrapText="1"/>
    </xf>
    <xf numFmtId="49" fontId="33" fillId="0" borderId="1"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justify" vertical="center" wrapText="1"/>
    </xf>
    <xf numFmtId="0" fontId="33" fillId="0" borderId="1" xfId="0" applyFont="1" applyFill="1" applyBorder="1" applyAlignment="1">
      <alignment horizontal="justify" vertical="center" wrapText="1"/>
    </xf>
    <xf numFmtId="0" fontId="33" fillId="0" borderId="1" xfId="0" applyNumberFormat="1" applyFont="1" applyFill="1" applyBorder="1" applyAlignment="1" applyProtection="1">
      <alignment horizontal="center" vertical="center" wrapText="1"/>
    </xf>
    <xf numFmtId="176" fontId="64" fillId="0" borderId="1" xfId="51" applyNumberFormat="1" applyFont="1" applyFill="1" applyBorder="1" applyAlignment="1">
      <alignment horizontal="center" vertical="center" wrapText="1"/>
    </xf>
    <xf numFmtId="177" fontId="64" fillId="0" borderId="1" xfId="51" applyNumberFormat="1" applyFont="1" applyFill="1" applyBorder="1" applyAlignment="1">
      <alignment horizontal="center" vertical="center" wrapText="1"/>
    </xf>
    <xf numFmtId="0" fontId="56" fillId="0" borderId="1" xfId="0" applyFont="1" applyFill="1" applyBorder="1" applyAlignment="1">
      <alignment horizontal="center" vertical="center" wrapText="1"/>
    </xf>
    <xf numFmtId="176" fontId="58" fillId="0" borderId="1" xfId="51" applyNumberFormat="1" applyFont="1" applyFill="1" applyBorder="1" applyAlignment="1">
      <alignment horizontal="center" vertical="center" wrapText="1"/>
    </xf>
    <xf numFmtId="176" fontId="64" fillId="0" borderId="1" xfId="51" applyNumberFormat="1" applyFont="1" applyFill="1" applyBorder="1" applyAlignment="1" applyProtection="1">
      <alignment horizontal="center" vertical="center" wrapText="1"/>
    </xf>
    <xf numFmtId="0" fontId="65" fillId="0" borderId="1" xfId="0" applyFont="1" applyFill="1" applyBorder="1" applyAlignment="1">
      <alignment horizontal="center" vertical="center"/>
    </xf>
    <xf numFmtId="176" fontId="66" fillId="0" borderId="1" xfId="51" applyNumberFormat="1" applyFont="1" applyFill="1" applyBorder="1" applyAlignment="1">
      <alignment horizontal="center" vertical="center" wrapText="1"/>
    </xf>
    <xf numFmtId="177" fontId="64" fillId="0" borderId="1" xfId="50" applyNumberFormat="1" applyFont="1" applyFill="1" applyBorder="1" applyAlignment="1">
      <alignment horizontal="center" vertical="center" wrapText="1"/>
    </xf>
    <xf numFmtId="0" fontId="65" fillId="0" borderId="1" xfId="0" applyFont="1" applyFill="1" applyBorder="1" applyAlignment="1">
      <alignment vertical="center" wrapText="1"/>
    </xf>
    <xf numFmtId="177" fontId="33" fillId="0" borderId="1" xfId="49" applyNumberFormat="1" applyFont="1" applyFill="1" applyBorder="1" applyAlignment="1">
      <alignment horizontal="left" vertical="center" wrapText="1"/>
    </xf>
    <xf numFmtId="0" fontId="67" fillId="0" borderId="1" xfId="0" applyFont="1" applyFill="1" applyBorder="1" applyAlignment="1">
      <alignment vertical="center" wrapText="1"/>
    </xf>
    <xf numFmtId="0" fontId="34" fillId="0" borderId="1"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xf>
    <xf numFmtId="0" fontId="34" fillId="0" borderId="1" xfId="0" applyNumberFormat="1" applyFont="1" applyFill="1" applyBorder="1" applyAlignment="1" applyProtection="1">
      <alignment vertical="center" wrapText="1"/>
    </xf>
    <xf numFmtId="0" fontId="33" fillId="0" borderId="1" xfId="0" applyNumberFormat="1" applyFont="1" applyFill="1" applyBorder="1" applyAlignment="1" applyProtection="1">
      <alignment vertical="center"/>
    </xf>
    <xf numFmtId="0" fontId="33" fillId="0" borderId="1" xfId="0" applyNumberFormat="1" applyFont="1" applyFill="1" applyBorder="1" applyAlignment="1" applyProtection="1">
      <alignment vertical="center" wrapText="1"/>
    </xf>
    <xf numFmtId="0" fontId="33" fillId="0" borderId="1" xfId="0" applyNumberFormat="1" applyFont="1" applyFill="1" applyBorder="1" applyAlignment="1" applyProtection="1">
      <alignment horizontal="left" vertical="center" wrapText="1"/>
    </xf>
    <xf numFmtId="176" fontId="68" fillId="0" borderId="1" xfId="51" applyNumberFormat="1" applyFont="1" applyFill="1" applyBorder="1" applyAlignment="1">
      <alignment horizontal="center" vertical="center" wrapText="1"/>
    </xf>
    <xf numFmtId="177" fontId="33" fillId="0" borderId="1" xfId="0" applyNumberFormat="1" applyFont="1" applyFill="1" applyBorder="1" applyAlignment="1" applyProtection="1">
      <alignment horizontal="left" vertical="center" wrapText="1"/>
    </xf>
    <xf numFmtId="0" fontId="34" fillId="0" borderId="1" xfId="0" applyFont="1" applyFill="1" applyBorder="1" applyAlignment="1">
      <alignment horizontal="left" vertical="center" wrapText="1"/>
    </xf>
    <xf numFmtId="0" fontId="56" fillId="0" borderId="1" xfId="0" applyFont="1" applyFill="1" applyBorder="1" applyAlignment="1">
      <alignment horizontal="left" vertical="center" wrapText="1"/>
    </xf>
    <xf numFmtId="177" fontId="33" fillId="0" borderId="1" xfId="0" applyNumberFormat="1" applyFont="1" applyFill="1" applyBorder="1" applyAlignment="1" applyProtection="1">
      <alignment horizontal="justify" vertical="center" wrapText="1"/>
    </xf>
    <xf numFmtId="177" fontId="65" fillId="0" borderId="1" xfId="0" applyNumberFormat="1" applyFont="1" applyFill="1" applyBorder="1" applyAlignment="1" applyProtection="1">
      <alignment horizontal="justify" vertical="center" wrapText="1"/>
    </xf>
    <xf numFmtId="177" fontId="33" fillId="0" borderId="1" xfId="0" applyNumberFormat="1" applyFont="1" applyFill="1" applyBorder="1" applyAlignment="1" applyProtection="1">
      <alignment horizontal="justify" vertical="center"/>
    </xf>
    <xf numFmtId="0" fontId="34" fillId="0" borderId="1" xfId="0" applyNumberFormat="1" applyFont="1" applyFill="1" applyBorder="1" applyAlignment="1">
      <alignment horizontal="left" vertical="center" wrapText="1"/>
    </xf>
    <xf numFmtId="0" fontId="56" fillId="0" borderId="1" xfId="0" applyFont="1" applyFill="1" applyBorder="1" applyAlignment="1">
      <alignment horizontal="justify" vertical="center" wrapText="1"/>
    </xf>
    <xf numFmtId="0" fontId="65" fillId="0" borderId="1" xfId="0" applyFont="1" applyFill="1" applyBorder="1" applyAlignment="1">
      <alignment horizontal="justify" vertical="center" wrapText="1"/>
    </xf>
    <xf numFmtId="0" fontId="0" fillId="9" borderId="0" xfId="0" applyFill="1">
      <alignment vertical="center"/>
    </xf>
    <xf numFmtId="0" fontId="6" fillId="9" borderId="0" xfId="0" applyFont="1" applyFill="1" applyAlignment="1">
      <alignment vertical="center"/>
    </xf>
    <xf numFmtId="0" fontId="33" fillId="0" borderId="0" xfId="0" applyFont="1" applyFill="1" applyAlignment="1">
      <alignment horizontal="left" vertical="center"/>
    </xf>
    <xf numFmtId="0" fontId="69" fillId="0" borderId="0" xfId="0" applyFont="1" applyFill="1" applyAlignment="1">
      <alignment vertical="center"/>
    </xf>
    <xf numFmtId="0" fontId="70" fillId="9" borderId="1" xfId="0" applyNumberFormat="1" applyFont="1" applyFill="1" applyBorder="1" applyAlignment="1" applyProtection="1">
      <alignment horizontal="center" vertical="center"/>
    </xf>
    <xf numFmtId="177" fontId="70" fillId="9" borderId="1" xfId="0" applyNumberFormat="1" applyFont="1" applyFill="1" applyBorder="1" applyAlignment="1" applyProtection="1">
      <alignment horizontal="center" vertical="center" wrapText="1"/>
    </xf>
    <xf numFmtId="176" fontId="58" fillId="9" borderId="1" xfId="51" applyNumberFormat="1" applyFont="1" applyFill="1" applyBorder="1" applyAlignment="1" applyProtection="1">
      <alignment horizontal="left" vertical="center" wrapText="1"/>
    </xf>
    <xf numFmtId="183" fontId="23" fillId="9" borderId="1" xfId="51" applyNumberFormat="1" applyFont="1" applyFill="1" applyBorder="1" applyAlignment="1" applyProtection="1">
      <alignment horizontal="center" vertical="center" wrapText="1"/>
    </xf>
    <xf numFmtId="176" fontId="58" fillId="9" borderId="1" xfId="51" applyNumberFormat="1" applyFont="1" applyFill="1" applyBorder="1" applyAlignment="1">
      <alignment horizontal="center" vertical="center" wrapText="1"/>
    </xf>
    <xf numFmtId="0" fontId="59" fillId="9" borderId="1" xfId="51" applyNumberFormat="1" applyFont="1" applyFill="1" applyBorder="1" applyAlignment="1">
      <alignment horizontal="left" vertical="center" wrapText="1"/>
    </xf>
    <xf numFmtId="177" fontId="59" fillId="9" borderId="1" xfId="51" applyNumberFormat="1" applyFont="1" applyFill="1" applyBorder="1" applyAlignment="1">
      <alignment horizontal="center" vertical="center" wrapText="1"/>
    </xf>
    <xf numFmtId="0" fontId="61" fillId="9" borderId="1" xfId="0" applyFont="1" applyFill="1" applyBorder="1" applyAlignment="1">
      <alignment horizontal="center" vertical="center" wrapText="1"/>
    </xf>
    <xf numFmtId="0" fontId="23" fillId="9" borderId="1" xfId="0" applyFont="1" applyFill="1" applyBorder="1" applyAlignment="1">
      <alignment horizontal="center" vertical="center" wrapText="1"/>
    </xf>
    <xf numFmtId="176" fontId="58" fillId="9" borderId="1" xfId="51" applyNumberFormat="1" applyFont="1" applyFill="1" applyBorder="1" applyAlignment="1">
      <alignment horizontal="left" vertical="center" wrapText="1"/>
    </xf>
    <xf numFmtId="176" fontId="23" fillId="9" borderId="1" xfId="51" applyNumberFormat="1" applyFont="1" applyFill="1" applyBorder="1" applyAlignment="1">
      <alignment horizontal="left" vertical="center" wrapText="1"/>
    </xf>
    <xf numFmtId="0" fontId="70" fillId="9" borderId="1" xfId="0" applyFont="1" applyFill="1" applyBorder="1" applyAlignment="1">
      <alignment horizontal="center" vertical="center" wrapText="1"/>
    </xf>
    <xf numFmtId="182" fontId="58" fillId="9" borderId="1" xfId="51" applyNumberFormat="1" applyFont="1" applyFill="1" applyBorder="1" applyAlignment="1">
      <alignment horizontal="left" vertical="center" wrapText="1"/>
    </xf>
    <xf numFmtId="0" fontId="70" fillId="2" borderId="1" xfId="0" applyFont="1" applyFill="1" applyBorder="1" applyAlignment="1">
      <alignment horizontal="center" vertical="center" wrapText="1"/>
    </xf>
    <xf numFmtId="0" fontId="23" fillId="2" borderId="1" xfId="0" applyFont="1" applyFill="1" applyBorder="1" applyAlignment="1">
      <alignment horizontal="left" vertical="center" wrapText="1"/>
    </xf>
    <xf numFmtId="183" fontId="23" fillId="2" borderId="1" xfId="51" applyNumberFormat="1" applyFont="1" applyFill="1" applyBorder="1" applyAlignment="1" applyProtection="1">
      <alignment horizontal="center" vertical="center" wrapText="1"/>
    </xf>
    <xf numFmtId="176" fontId="58" fillId="2" borderId="1" xfId="51" applyNumberFormat="1" applyFont="1" applyFill="1" applyBorder="1" applyAlignment="1">
      <alignment horizontal="center" vertical="center" wrapText="1"/>
    </xf>
    <xf numFmtId="0" fontId="70" fillId="0" borderId="1" xfId="0" applyNumberFormat="1" applyFont="1" applyFill="1" applyBorder="1" applyAlignment="1" applyProtection="1">
      <alignment horizontal="center" vertical="center"/>
    </xf>
    <xf numFmtId="0" fontId="70" fillId="0" borderId="1" xfId="0" applyFont="1" applyFill="1" applyBorder="1" applyAlignment="1">
      <alignment horizontal="center" vertical="center" wrapText="1"/>
    </xf>
    <xf numFmtId="0" fontId="70" fillId="0" borderId="1" xfId="0" applyNumberFormat="1" applyFont="1" applyFill="1" applyBorder="1" applyAlignment="1" applyProtection="1">
      <alignment horizontal="center" vertical="center" wrapText="1"/>
    </xf>
    <xf numFmtId="0" fontId="71" fillId="0" borderId="0" xfId="0" applyFont="1" applyFill="1" applyAlignment="1">
      <alignment horizontal="center" vertical="center" wrapText="1"/>
    </xf>
    <xf numFmtId="0" fontId="20" fillId="0" borderId="1" xfId="0" applyNumberFormat="1" applyFont="1" applyFill="1" applyBorder="1" applyAlignment="1">
      <alignment horizontal="center" vertical="center" wrapText="1"/>
    </xf>
    <xf numFmtId="0" fontId="20" fillId="0" borderId="2" xfId="0" applyNumberFormat="1" applyFont="1" applyFill="1" applyBorder="1" applyAlignment="1">
      <alignment horizontal="center" vertical="center" wrapText="1"/>
    </xf>
    <xf numFmtId="177" fontId="70" fillId="9" borderId="2" xfId="0" applyNumberFormat="1" applyFont="1" applyFill="1" applyBorder="1" applyAlignment="1" applyProtection="1">
      <alignment horizontal="center" vertical="center" wrapText="1"/>
    </xf>
    <xf numFmtId="0" fontId="69" fillId="9" borderId="1" xfId="0" applyFont="1" applyFill="1" applyBorder="1" applyAlignment="1">
      <alignment vertical="center"/>
    </xf>
    <xf numFmtId="0" fontId="6" fillId="9" borderId="1" xfId="0" applyFont="1" applyFill="1" applyBorder="1" applyAlignment="1">
      <alignment vertical="center"/>
    </xf>
    <xf numFmtId="176" fontId="58" fillId="9" borderId="1" xfId="51" applyNumberFormat="1" applyFont="1" applyFill="1" applyBorder="1" applyAlignment="1" applyProtection="1">
      <alignment horizontal="center" vertical="center" wrapText="1"/>
    </xf>
    <xf numFmtId="0" fontId="23" fillId="9" borderId="1" xfId="0" applyFont="1" applyFill="1" applyBorder="1" applyAlignment="1">
      <alignment horizontal="center" vertical="center"/>
    </xf>
    <xf numFmtId="0" fontId="23" fillId="9" borderId="2" xfId="0" applyFont="1" applyFill="1" applyBorder="1" applyAlignment="1">
      <alignment horizontal="center" vertical="center"/>
    </xf>
    <xf numFmtId="177" fontId="58" fillId="9" borderId="1" xfId="50" applyNumberFormat="1" applyFont="1" applyFill="1" applyBorder="1" applyAlignment="1">
      <alignment horizontal="center" vertical="center" wrapText="1"/>
    </xf>
    <xf numFmtId="0" fontId="70" fillId="2" borderId="2" xfId="0" applyFont="1" applyFill="1" applyBorder="1" applyAlignment="1">
      <alignment horizontal="center" vertical="center" wrapText="1"/>
    </xf>
    <xf numFmtId="0" fontId="69" fillId="2" borderId="1" xfId="0" applyFont="1" applyFill="1" applyBorder="1" applyAlignment="1">
      <alignment vertical="center"/>
    </xf>
    <xf numFmtId="0" fontId="6" fillId="2" borderId="1" xfId="0" applyFont="1" applyFill="1" applyBorder="1" applyAlignment="1">
      <alignment vertical="center"/>
    </xf>
    <xf numFmtId="0" fontId="23" fillId="2" borderId="1" xfId="0" applyFont="1" applyFill="1" applyBorder="1" applyAlignment="1">
      <alignment horizontal="center" vertical="center" wrapText="1"/>
    </xf>
    <xf numFmtId="0" fontId="70" fillId="0" borderId="2" xfId="0" applyFont="1" applyFill="1" applyBorder="1" applyAlignment="1">
      <alignment horizontal="center" vertical="center" wrapText="1"/>
    </xf>
    <xf numFmtId="0" fontId="69" fillId="0" borderId="1" xfId="0" applyFont="1" applyFill="1" applyBorder="1" applyAlignment="1">
      <alignment vertical="center"/>
    </xf>
    <xf numFmtId="0" fontId="70" fillId="0" borderId="2" xfId="0" applyFont="1" applyFill="1" applyBorder="1" applyAlignment="1">
      <alignment horizontal="center" vertical="center"/>
    </xf>
    <xf numFmtId="0" fontId="20" fillId="0" borderId="1" xfId="0" applyFont="1" applyFill="1" applyBorder="1" applyAlignment="1">
      <alignment vertical="center"/>
    </xf>
    <xf numFmtId="0" fontId="69" fillId="0" borderId="1" xfId="0" applyFont="1" applyFill="1" applyBorder="1" applyAlignment="1">
      <alignment vertical="center" wrapText="1"/>
    </xf>
    <xf numFmtId="0" fontId="6" fillId="0" borderId="1" xfId="0" applyFont="1" applyFill="1" applyBorder="1" applyAlignment="1">
      <alignment vertical="center" wrapText="1"/>
    </xf>
    <xf numFmtId="0" fontId="70" fillId="0" borderId="2" xfId="0" applyNumberFormat="1" applyFont="1" applyFill="1" applyBorder="1" applyAlignment="1" applyProtection="1">
      <alignment horizontal="center" vertical="center" wrapText="1"/>
    </xf>
    <xf numFmtId="0" fontId="70" fillId="0" borderId="1" xfId="0" applyFont="1" applyFill="1" applyBorder="1" applyAlignment="1">
      <alignment horizontal="center" vertical="center"/>
    </xf>
    <xf numFmtId="176" fontId="72" fillId="0" borderId="1" xfId="51" applyNumberFormat="1" applyFont="1" applyFill="1" applyBorder="1" applyAlignment="1">
      <alignment horizontal="center" vertical="center" wrapText="1"/>
    </xf>
    <xf numFmtId="0" fontId="69" fillId="0" borderId="1" xfId="0" applyFont="1" applyFill="1" applyBorder="1" applyAlignment="1">
      <alignment horizontal="center" vertical="center"/>
    </xf>
    <xf numFmtId="0" fontId="69" fillId="0" borderId="1" xfId="0" applyFont="1" applyFill="1" applyBorder="1" applyAlignment="1">
      <alignment horizontal="center" vertical="center" wrapText="1"/>
    </xf>
    <xf numFmtId="176" fontId="72" fillId="0" borderId="2" xfId="51" applyNumberFormat="1" applyFont="1" applyFill="1" applyBorder="1" applyAlignment="1">
      <alignment horizontal="center" vertical="center" wrapText="1"/>
    </xf>
    <xf numFmtId="0" fontId="20" fillId="0" borderId="1" xfId="0" applyFont="1" applyFill="1" applyBorder="1" applyAlignment="1">
      <alignment horizontal="center" vertical="center"/>
    </xf>
    <xf numFmtId="0" fontId="24" fillId="0" borderId="1" xfId="0" applyFont="1" applyFill="1" applyBorder="1" applyAlignment="1">
      <alignment horizontal="center" vertical="center"/>
    </xf>
    <xf numFmtId="0" fontId="69" fillId="0" borderId="1" xfId="0" applyFont="1" applyFill="1" applyBorder="1">
      <alignment vertical="center"/>
    </xf>
    <xf numFmtId="0" fontId="6" fillId="0" borderId="1" xfId="0" applyFont="1" applyFill="1" applyBorder="1">
      <alignment vertical="center"/>
    </xf>
    <xf numFmtId="177" fontId="70" fillId="0" borderId="1" xfId="0" applyNumberFormat="1" applyFont="1" applyFill="1" applyBorder="1" applyAlignment="1" applyProtection="1">
      <alignment horizontal="center" vertical="center" wrapText="1"/>
    </xf>
    <xf numFmtId="0" fontId="33" fillId="0" borderId="1" xfId="0" applyFont="1" applyFill="1" applyBorder="1">
      <alignment vertical="center"/>
    </xf>
    <xf numFmtId="0" fontId="69" fillId="0" borderId="1" xfId="0" applyFont="1" applyFill="1" applyBorder="1" applyAlignment="1">
      <alignment horizontal="left" vertical="center"/>
    </xf>
    <xf numFmtId="0" fontId="33" fillId="0" borderId="1" xfId="0" applyFont="1" applyFill="1" applyBorder="1" applyAlignment="1">
      <alignment horizontal="left" vertical="center"/>
    </xf>
    <xf numFmtId="177" fontId="70" fillId="0" borderId="2" xfId="0" applyNumberFormat="1" applyFont="1" applyFill="1" applyBorder="1" applyAlignment="1" applyProtection="1">
      <alignment horizontal="center" vertical="center" wrapText="1"/>
    </xf>
    <xf numFmtId="0" fontId="32" fillId="0" borderId="1" xfId="0" applyFont="1" applyFill="1" applyBorder="1" applyAlignment="1">
      <alignment horizontal="center" vertical="center" wrapText="1"/>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2016年乌恰县重点项目计划表（加州住建局棚户区改造项目）2015.12.3" xfId="49"/>
    <cellStyle name="常规 61" xfId="50"/>
    <cellStyle name="常规 2" xfId="51"/>
  </cellStyles>
  <dxfs count="2">
    <dxf>
      <fill>
        <patternFill patternType="solid">
          <bgColor rgb="FFFF9900"/>
        </patternFill>
      </fill>
    </dxf>
    <dxf>
      <fill>
        <patternFill patternType="solid">
          <bgColor rgb="FFFF9900"/>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8" Type="http://schemas.openxmlformats.org/officeDocument/2006/relationships/styles" Target="styles.xml"/><Relationship Id="rId67" Type="http://schemas.openxmlformats.org/officeDocument/2006/relationships/sharedStrings" Target="sharedStrings.xml"/><Relationship Id="rId66" Type="http://schemas.openxmlformats.org/officeDocument/2006/relationships/theme" Target="theme/theme1.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34</xdr:row>
      <xdr:rowOff>0</xdr:rowOff>
    </xdr:from>
    <xdr:to>
      <xdr:col>0</xdr:col>
      <xdr:colOff>228600</xdr:colOff>
      <xdr:row>34</xdr:row>
      <xdr:rowOff>228600</xdr:rowOff>
    </xdr:to>
    <xdr:pic>
      <xdr:nvPicPr>
        <xdr:cNvPr id="2" name="图片 1"/>
        <xdr:cNvPicPr>
          <a:picLocks noChangeAspect="1"/>
        </xdr:cNvPicPr>
      </xdr:nvPicPr>
      <xdr:blipFill>
        <a:blip r:embed="rId1"/>
        <a:stretch>
          <a:fillRect/>
        </a:stretch>
      </xdr:blipFill>
      <xdr:spPr>
        <a:xfrm>
          <a:off x="0" y="116763800"/>
          <a:ext cx="228600" cy="228600"/>
        </a:xfrm>
        <a:prstGeom prst="rect">
          <a:avLst/>
        </a:prstGeom>
        <a:noFill/>
        <a:ln>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6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P130"/>
  <sheetViews>
    <sheetView zoomScale="78" zoomScaleNormal="78" workbookViewId="0">
      <selection activeCell="H103" sqref="H103"/>
    </sheetView>
  </sheetViews>
  <sheetFormatPr defaultColWidth="8.88888888888889" defaultRowHeight="14.4"/>
  <cols>
    <col min="1" max="1" width="8.12962962962963" style="9" customWidth="1"/>
    <col min="2" max="2" width="13.75" style="12" customWidth="1"/>
    <col min="3" max="3" width="8.12962962962963" style="12" customWidth="1"/>
    <col min="4" max="4" width="17.9722222222222" style="12" customWidth="1"/>
    <col min="5" max="5" width="16.3518518518519" style="12" customWidth="1"/>
    <col min="6" max="6" width="15.1296296296296" style="12" customWidth="1"/>
    <col min="7" max="7" width="36" style="12" customWidth="1"/>
    <col min="8" max="8" width="44.6296296296296"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1" width="15.6018518518519" style="9" customWidth="1"/>
    <col min="22" max="22" width="13.1296296296296" style="9" customWidth="1"/>
    <col min="23" max="27" width="18.6296296296296" style="14" customWidth="1"/>
    <col min="28" max="28" width="15.3796296296296" style="9" customWidth="1"/>
    <col min="29" max="29" width="22" style="9" customWidth="1"/>
    <col min="30" max="32" width="11.6296296296296" style="9" customWidth="1"/>
    <col min="33" max="39" width="15.1296296296296" style="9" customWidth="1"/>
    <col min="40" max="40" width="12.1296296296296" style="9" customWidth="1"/>
    <col min="41" max="41" width="41.6296296296296" style="12" customWidth="1"/>
    <col min="42" max="42" width="36.6296296296296" style="12" customWidth="1"/>
    <col min="43" max="43" width="11.5" style="12" customWidth="1"/>
    <col min="44" max="44" width="2.37962962962963" style="12" customWidth="1"/>
    <col min="45" max="16382" width="8.88888888888889" style="12"/>
    <col min="16383" max="16383" width="8.88888888888889" style="8"/>
    <col min="16384" max="16384" width="8.88888888888889" style="272"/>
  </cols>
  <sheetData>
    <row r="1" s="5" customFormat="1" ht="39" customHeight="1" spans="1:42">
      <c r="A1" s="15" t="s">
        <v>0</v>
      </c>
      <c r="B1" s="15"/>
      <c r="C1" s="15"/>
      <c r="D1" s="15"/>
      <c r="H1" s="15"/>
      <c r="I1" s="16"/>
      <c r="J1" s="16"/>
      <c r="K1" s="16"/>
      <c r="L1" s="16"/>
      <c r="AB1" s="53"/>
      <c r="AO1" s="63"/>
      <c r="AP1" s="63"/>
    </row>
    <row r="2" s="6" customFormat="1" ht="63"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70" customHeight="1" spans="1:42">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20"/>
      <c r="V3" s="20"/>
      <c r="W3" s="19" t="s">
        <v>14</v>
      </c>
      <c r="X3" s="20"/>
      <c r="Y3" s="20"/>
      <c r="Z3" s="20"/>
      <c r="AA3" s="21"/>
      <c r="AB3" s="54" t="s">
        <v>15</v>
      </c>
      <c r="AC3" s="55"/>
      <c r="AD3" s="55"/>
      <c r="AE3" s="55"/>
      <c r="AF3" s="55"/>
      <c r="AG3" s="55"/>
      <c r="AH3" s="55"/>
      <c r="AI3" s="55"/>
      <c r="AJ3" s="55"/>
      <c r="AK3" s="55"/>
      <c r="AL3" s="55"/>
      <c r="AM3" s="55"/>
      <c r="AN3" s="64"/>
      <c r="AO3" s="18" t="s">
        <v>16</v>
      </c>
      <c r="AP3" s="18" t="s">
        <v>17</v>
      </c>
    </row>
    <row r="4" s="7" customFormat="1" ht="90" customHeight="1" spans="1:42">
      <c r="A4" s="18"/>
      <c r="B4" s="80"/>
      <c r="C4" s="18"/>
      <c r="D4" s="18"/>
      <c r="E4" s="18"/>
      <c r="F4" s="18"/>
      <c r="G4" s="18"/>
      <c r="H4" s="18"/>
      <c r="I4" s="18"/>
      <c r="J4" s="18"/>
      <c r="K4" s="80" t="s">
        <v>18</v>
      </c>
      <c r="L4" s="80" t="s">
        <v>19</v>
      </c>
      <c r="M4" s="80" t="s">
        <v>20</v>
      </c>
      <c r="N4" s="80" t="s">
        <v>21</v>
      </c>
      <c r="O4" s="80" t="s">
        <v>22</v>
      </c>
      <c r="P4" s="80" t="s">
        <v>23</v>
      </c>
      <c r="Q4" s="80" t="s">
        <v>24</v>
      </c>
      <c r="R4" s="80" t="s">
        <v>25</v>
      </c>
      <c r="S4" s="45" t="s">
        <v>26</v>
      </c>
      <c r="T4" s="45" t="s">
        <v>27</v>
      </c>
      <c r="U4" s="45" t="s">
        <v>28</v>
      </c>
      <c r="V4" s="45" t="s">
        <v>29</v>
      </c>
      <c r="W4" s="45" t="s">
        <v>30</v>
      </c>
      <c r="X4" s="45" t="s">
        <v>31</v>
      </c>
      <c r="Y4" s="45" t="s">
        <v>32</v>
      </c>
      <c r="Z4" s="45" t="s">
        <v>33</v>
      </c>
      <c r="AA4" s="89" t="s">
        <v>34</v>
      </c>
      <c r="AB4" s="56" t="s">
        <v>35</v>
      </c>
      <c r="AC4" s="80" t="s">
        <v>36</v>
      </c>
      <c r="AD4" s="99" t="s">
        <v>37</v>
      </c>
      <c r="AE4" s="99"/>
      <c r="AF4" s="99"/>
      <c r="AG4" s="99"/>
      <c r="AH4" s="80" t="s">
        <v>38</v>
      </c>
      <c r="AI4" s="80" t="s">
        <v>39</v>
      </c>
      <c r="AJ4" s="80" t="s">
        <v>40</v>
      </c>
      <c r="AK4" s="80" t="s">
        <v>41</v>
      </c>
      <c r="AL4" s="80" t="s">
        <v>42</v>
      </c>
      <c r="AM4" s="80" t="s">
        <v>43</v>
      </c>
      <c r="AN4" s="89" t="s">
        <v>44</v>
      </c>
      <c r="AO4" s="18"/>
      <c r="AP4" s="18"/>
    </row>
    <row r="5" s="7" customFormat="1" ht="118" customHeight="1" spans="1:42">
      <c r="A5" s="18"/>
      <c r="B5" s="80"/>
      <c r="C5" s="18"/>
      <c r="D5" s="18"/>
      <c r="E5" s="18"/>
      <c r="F5" s="18"/>
      <c r="G5" s="18"/>
      <c r="H5" s="18"/>
      <c r="I5" s="18"/>
      <c r="J5" s="18"/>
      <c r="K5" s="80"/>
      <c r="L5" s="80"/>
      <c r="M5" s="80"/>
      <c r="N5" s="80"/>
      <c r="O5" s="80"/>
      <c r="P5" s="80"/>
      <c r="Q5" s="80"/>
      <c r="R5" s="80"/>
      <c r="S5" s="46"/>
      <c r="T5" s="46"/>
      <c r="U5" s="46"/>
      <c r="V5" s="46"/>
      <c r="W5" s="46"/>
      <c r="X5" s="46"/>
      <c r="Y5" s="46"/>
      <c r="Z5" s="46"/>
      <c r="AA5" s="90"/>
      <c r="AB5" s="56"/>
      <c r="AC5" s="80"/>
      <c r="AD5" s="99" t="s">
        <v>45</v>
      </c>
      <c r="AE5" s="99" t="s">
        <v>46</v>
      </c>
      <c r="AF5" s="99" t="s">
        <v>47</v>
      </c>
      <c r="AG5" s="99" t="s">
        <v>48</v>
      </c>
      <c r="AH5" s="80"/>
      <c r="AI5" s="80"/>
      <c r="AJ5" s="80"/>
      <c r="AK5" s="80"/>
      <c r="AL5" s="80"/>
      <c r="AM5" s="80"/>
      <c r="AN5" s="90"/>
      <c r="AO5" s="18"/>
      <c r="AP5" s="18"/>
    </row>
    <row r="6" s="79" customFormat="1" ht="30" customHeight="1" spans="1:42">
      <c r="A6" s="81"/>
      <c r="B6" s="82" t="s">
        <v>49</v>
      </c>
      <c r="C6" s="82"/>
      <c r="D6" s="82"/>
      <c r="E6" s="82"/>
      <c r="F6" s="82"/>
      <c r="G6" s="82"/>
      <c r="H6" s="82"/>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1"/>
      <c r="AP6" s="81"/>
    </row>
    <row r="7" s="178" customFormat="1" ht="30" customHeight="1" spans="1:42">
      <c r="A7" s="180" t="s">
        <v>50</v>
      </c>
      <c r="B7" s="181" t="s">
        <v>51</v>
      </c>
      <c r="C7" s="182"/>
      <c r="D7" s="182"/>
      <c r="E7" s="181"/>
      <c r="F7" s="182"/>
      <c r="G7" s="182"/>
      <c r="H7" s="181"/>
      <c r="I7" s="189"/>
      <c r="J7" s="189"/>
      <c r="K7" s="189"/>
      <c r="L7" s="189"/>
      <c r="M7" s="189"/>
      <c r="N7" s="189"/>
      <c r="O7" s="189"/>
      <c r="P7" s="189"/>
      <c r="Q7" s="189"/>
      <c r="R7" s="189"/>
      <c r="S7" s="189"/>
      <c r="T7" s="189"/>
      <c r="U7" s="189"/>
      <c r="V7" s="189"/>
      <c r="W7" s="83"/>
      <c r="X7" s="83"/>
      <c r="Y7" s="83"/>
      <c r="Z7" s="83"/>
      <c r="AA7" s="83"/>
      <c r="AB7" s="189"/>
      <c r="AC7" s="189"/>
      <c r="AD7" s="189"/>
      <c r="AE7" s="189"/>
      <c r="AF7" s="189"/>
      <c r="AG7" s="189"/>
      <c r="AH7" s="189"/>
      <c r="AI7" s="189"/>
      <c r="AJ7" s="189"/>
      <c r="AK7" s="189"/>
      <c r="AL7" s="189"/>
      <c r="AM7" s="189"/>
      <c r="AN7" s="189"/>
      <c r="AO7" s="195"/>
      <c r="AP7" s="195"/>
    </row>
    <row r="8" s="178" customFormat="1" ht="30" customHeight="1" spans="1:42">
      <c r="A8" s="183" t="s">
        <v>52</v>
      </c>
      <c r="B8" s="181" t="s">
        <v>53</v>
      </c>
      <c r="C8" s="182"/>
      <c r="D8" s="182"/>
      <c r="E8" s="181"/>
      <c r="F8" s="182"/>
      <c r="G8" s="182"/>
      <c r="H8" s="181"/>
      <c r="I8" s="190"/>
      <c r="J8" s="190"/>
      <c r="K8" s="190"/>
      <c r="L8" s="190"/>
      <c r="M8" s="190"/>
      <c r="N8" s="190"/>
      <c r="O8" s="190"/>
      <c r="P8" s="190"/>
      <c r="Q8" s="190"/>
      <c r="R8" s="190"/>
      <c r="S8" s="190"/>
      <c r="T8" s="190"/>
      <c r="U8" s="190"/>
      <c r="V8" s="190"/>
      <c r="W8" s="660"/>
      <c r="X8" s="660"/>
      <c r="Y8" s="660"/>
      <c r="Z8" s="660"/>
      <c r="AA8" s="660"/>
      <c r="AB8" s="190"/>
      <c r="AC8" s="190"/>
      <c r="AD8" s="190"/>
      <c r="AE8" s="190"/>
      <c r="AF8" s="190"/>
      <c r="AG8" s="190"/>
      <c r="AH8" s="190"/>
      <c r="AI8" s="190"/>
      <c r="AJ8" s="190"/>
      <c r="AK8" s="190"/>
      <c r="AL8" s="190"/>
      <c r="AM8" s="190"/>
      <c r="AN8" s="190"/>
      <c r="AO8" s="195"/>
      <c r="AP8" s="195"/>
    </row>
    <row r="9" s="12" customFormat="1" ht="30" customHeight="1" spans="1:42">
      <c r="A9" s="183" t="s">
        <v>54</v>
      </c>
      <c r="B9" s="181" t="s">
        <v>55</v>
      </c>
      <c r="C9" s="182"/>
      <c r="D9" s="182"/>
      <c r="E9" s="181"/>
      <c r="F9" s="182"/>
      <c r="G9" s="182"/>
      <c r="H9" s="181"/>
      <c r="I9" s="191"/>
      <c r="J9" s="191"/>
      <c r="K9" s="191"/>
      <c r="L9" s="191"/>
      <c r="M9" s="191"/>
      <c r="N9" s="191"/>
      <c r="O9" s="191"/>
      <c r="P9" s="191"/>
      <c r="Q9" s="191"/>
      <c r="R9" s="191"/>
      <c r="S9" s="191"/>
      <c r="T9" s="191"/>
      <c r="U9" s="191"/>
      <c r="V9" s="191"/>
      <c r="W9" s="193"/>
      <c r="X9" s="193"/>
      <c r="Y9" s="193"/>
      <c r="Z9" s="193"/>
      <c r="AA9" s="193"/>
      <c r="AB9" s="191"/>
      <c r="AC9" s="191"/>
      <c r="AD9" s="191"/>
      <c r="AE9" s="191"/>
      <c r="AF9" s="191"/>
      <c r="AG9" s="191"/>
      <c r="AH9" s="191"/>
      <c r="AI9" s="191"/>
      <c r="AJ9" s="191"/>
      <c r="AK9" s="191"/>
      <c r="AL9" s="191"/>
      <c r="AM9" s="191"/>
      <c r="AN9" s="191"/>
      <c r="AO9" s="196"/>
      <c r="AP9" s="196"/>
    </row>
    <row r="10" s="12" customFormat="1" ht="30" customHeight="1" spans="1:42">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3"/>
      <c r="X10" s="193"/>
      <c r="Y10" s="193"/>
      <c r="Z10" s="193"/>
      <c r="AA10" s="193"/>
      <c r="AB10" s="191"/>
      <c r="AC10" s="191"/>
      <c r="AD10" s="191"/>
      <c r="AE10" s="191"/>
      <c r="AF10" s="191"/>
      <c r="AG10" s="191"/>
      <c r="AH10" s="191"/>
      <c r="AI10" s="191"/>
      <c r="AJ10" s="191"/>
      <c r="AK10" s="191"/>
      <c r="AL10" s="191"/>
      <c r="AM10" s="191"/>
      <c r="AN10" s="191"/>
      <c r="AO10" s="196"/>
      <c r="AP10" s="196"/>
    </row>
    <row r="11" s="12" customFormat="1" ht="30" customHeight="1" spans="1:42">
      <c r="A11" s="184" t="s">
        <v>56</v>
      </c>
      <c r="B11" s="181" t="s">
        <v>58</v>
      </c>
      <c r="C11" s="182"/>
      <c r="D11" s="182"/>
      <c r="E11" s="185"/>
      <c r="F11" s="185"/>
      <c r="G11" s="185"/>
      <c r="H11" s="185"/>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6"/>
      <c r="AP11" s="196"/>
    </row>
    <row r="12" s="12" customFormat="1" ht="30" customHeight="1" spans="1:42">
      <c r="A12" s="183" t="s">
        <v>54</v>
      </c>
      <c r="B12" s="181" t="s">
        <v>59</v>
      </c>
      <c r="C12" s="182"/>
      <c r="D12" s="182"/>
      <c r="E12" s="185"/>
      <c r="F12" s="185"/>
      <c r="G12" s="185"/>
      <c r="H12" s="185"/>
      <c r="I12" s="191"/>
      <c r="J12" s="191"/>
      <c r="K12" s="191"/>
      <c r="L12" s="191"/>
      <c r="M12" s="191"/>
      <c r="N12" s="191"/>
      <c r="O12" s="191"/>
      <c r="P12" s="191"/>
      <c r="Q12" s="191"/>
      <c r="R12" s="191"/>
      <c r="S12" s="191"/>
      <c r="T12" s="191"/>
      <c r="U12" s="191"/>
      <c r="V12" s="191"/>
      <c r="W12" s="193"/>
      <c r="X12" s="193"/>
      <c r="Y12" s="193"/>
      <c r="Z12" s="193"/>
      <c r="AA12" s="193"/>
      <c r="AB12" s="191"/>
      <c r="AC12" s="191"/>
      <c r="AD12" s="191"/>
      <c r="AE12" s="191"/>
      <c r="AF12" s="191"/>
      <c r="AG12" s="191"/>
      <c r="AH12" s="191"/>
      <c r="AI12" s="191"/>
      <c r="AJ12" s="191"/>
      <c r="AK12" s="191"/>
      <c r="AL12" s="191"/>
      <c r="AM12" s="191"/>
      <c r="AN12" s="191"/>
      <c r="AO12" s="196"/>
      <c r="AP12" s="196"/>
    </row>
    <row r="13" s="12" customFormat="1" ht="30" customHeight="1" spans="1:42">
      <c r="A13" s="184" t="s">
        <v>56</v>
      </c>
      <c r="B13" s="181" t="s">
        <v>60</v>
      </c>
      <c r="C13" s="182"/>
      <c r="D13" s="182"/>
      <c r="E13" s="185"/>
      <c r="F13" s="185"/>
      <c r="G13" s="185"/>
      <c r="H13" s="185"/>
      <c r="I13" s="191"/>
      <c r="J13" s="191"/>
      <c r="K13" s="191"/>
      <c r="L13" s="191"/>
      <c r="M13" s="191"/>
      <c r="N13" s="191"/>
      <c r="O13" s="191"/>
      <c r="P13" s="191"/>
      <c r="Q13" s="191"/>
      <c r="R13" s="191"/>
      <c r="S13" s="191"/>
      <c r="T13" s="191"/>
      <c r="U13" s="191"/>
      <c r="V13" s="191"/>
      <c r="W13" s="193"/>
      <c r="X13" s="193"/>
      <c r="Y13" s="193"/>
      <c r="Z13" s="193"/>
      <c r="AA13" s="193"/>
      <c r="AB13" s="191"/>
      <c r="AC13" s="191"/>
      <c r="AD13" s="191"/>
      <c r="AE13" s="191"/>
      <c r="AF13" s="191"/>
      <c r="AG13" s="191"/>
      <c r="AH13" s="191"/>
      <c r="AI13" s="191"/>
      <c r="AJ13" s="191"/>
      <c r="AK13" s="191"/>
      <c r="AL13" s="191"/>
      <c r="AM13" s="191"/>
      <c r="AN13" s="191"/>
      <c r="AO13" s="196"/>
      <c r="AP13" s="196"/>
    </row>
    <row r="14" s="12" customFormat="1" ht="30" customHeight="1" spans="1:42">
      <c r="A14" s="184" t="s">
        <v>56</v>
      </c>
      <c r="B14" s="188" t="s">
        <v>61</v>
      </c>
      <c r="C14" s="188"/>
      <c r="D14" s="188"/>
      <c r="E14" s="185"/>
      <c r="F14" s="185"/>
      <c r="G14" s="185"/>
      <c r="H14" s="185"/>
      <c r="I14" s="191"/>
      <c r="J14" s="191"/>
      <c r="K14" s="191"/>
      <c r="L14" s="191"/>
      <c r="M14" s="191"/>
      <c r="N14" s="191"/>
      <c r="O14" s="191"/>
      <c r="P14" s="191"/>
      <c r="Q14" s="191"/>
      <c r="R14" s="191"/>
      <c r="S14" s="191"/>
      <c r="T14" s="191"/>
      <c r="U14" s="191"/>
      <c r="V14" s="191"/>
      <c r="W14" s="193"/>
      <c r="X14" s="193"/>
      <c r="Y14" s="193"/>
      <c r="Z14" s="193"/>
      <c r="AA14" s="193"/>
      <c r="AB14" s="191"/>
      <c r="AC14" s="191"/>
      <c r="AD14" s="191"/>
      <c r="AE14" s="191"/>
      <c r="AF14" s="191"/>
      <c r="AG14" s="191"/>
      <c r="AH14" s="191"/>
      <c r="AI14" s="191"/>
      <c r="AJ14" s="191"/>
      <c r="AK14" s="191"/>
      <c r="AL14" s="191"/>
      <c r="AM14" s="191"/>
      <c r="AN14" s="191"/>
      <c r="AO14" s="196"/>
      <c r="AP14" s="196"/>
    </row>
    <row r="15" s="12" customFormat="1" ht="30" customHeight="1" spans="1:42">
      <c r="A15" s="184" t="s">
        <v>56</v>
      </c>
      <c r="B15" s="188" t="s">
        <v>62</v>
      </c>
      <c r="C15" s="188"/>
      <c r="D15" s="188"/>
      <c r="E15" s="185"/>
      <c r="F15" s="185"/>
      <c r="G15" s="185"/>
      <c r="H15" s="185"/>
      <c r="I15" s="191"/>
      <c r="J15" s="191"/>
      <c r="K15" s="191"/>
      <c r="L15" s="191"/>
      <c r="M15" s="191"/>
      <c r="N15" s="191"/>
      <c r="O15" s="191"/>
      <c r="P15" s="191"/>
      <c r="Q15" s="191"/>
      <c r="R15" s="191"/>
      <c r="S15" s="191"/>
      <c r="T15" s="191"/>
      <c r="U15" s="191"/>
      <c r="V15" s="191"/>
      <c r="W15" s="193"/>
      <c r="X15" s="193"/>
      <c r="Y15" s="193"/>
      <c r="Z15" s="193"/>
      <c r="AA15" s="193"/>
      <c r="AB15" s="191"/>
      <c r="AC15" s="191"/>
      <c r="AD15" s="191"/>
      <c r="AE15" s="191"/>
      <c r="AF15" s="191"/>
      <c r="AG15" s="191"/>
      <c r="AH15" s="191"/>
      <c r="AI15" s="191"/>
      <c r="AJ15" s="191"/>
      <c r="AK15" s="191"/>
      <c r="AL15" s="191"/>
      <c r="AM15" s="191"/>
      <c r="AN15" s="191"/>
      <c r="AO15" s="196"/>
      <c r="AP15" s="196"/>
    </row>
    <row r="16" s="12" customFormat="1" ht="30" customHeight="1" spans="1:42">
      <c r="A16" s="184" t="s">
        <v>56</v>
      </c>
      <c r="B16" s="188" t="s">
        <v>63</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6"/>
      <c r="AP16" s="196"/>
    </row>
    <row r="17" s="12" customFormat="1" ht="30" customHeight="1" spans="1:42">
      <c r="A17" s="183" t="s">
        <v>54</v>
      </c>
      <c r="B17" s="188" t="s">
        <v>64</v>
      </c>
      <c r="C17" s="188"/>
      <c r="D17" s="188"/>
      <c r="E17" s="185"/>
      <c r="F17" s="185"/>
      <c r="G17" s="185"/>
      <c r="H17" s="185"/>
      <c r="I17" s="191"/>
      <c r="J17" s="191"/>
      <c r="K17" s="191"/>
      <c r="L17" s="191"/>
      <c r="M17" s="191"/>
      <c r="N17" s="191"/>
      <c r="O17" s="191"/>
      <c r="P17" s="191"/>
      <c r="Q17" s="191"/>
      <c r="R17" s="191"/>
      <c r="S17" s="191"/>
      <c r="T17" s="191"/>
      <c r="U17" s="191"/>
      <c r="V17" s="191"/>
      <c r="W17" s="193"/>
      <c r="X17" s="193"/>
      <c r="Y17" s="193"/>
      <c r="Z17" s="193"/>
      <c r="AA17" s="193"/>
      <c r="AB17" s="191"/>
      <c r="AC17" s="191"/>
      <c r="AD17" s="191"/>
      <c r="AE17" s="191"/>
      <c r="AF17" s="191"/>
      <c r="AG17" s="191"/>
      <c r="AH17" s="191"/>
      <c r="AI17" s="191"/>
      <c r="AJ17" s="191"/>
      <c r="AK17" s="191"/>
      <c r="AL17" s="191"/>
      <c r="AM17" s="191"/>
      <c r="AN17" s="191"/>
      <c r="AO17" s="196"/>
      <c r="AP17" s="196"/>
    </row>
    <row r="18" s="12" customFormat="1" ht="30" customHeight="1" spans="1:42">
      <c r="A18" s="183" t="s">
        <v>54</v>
      </c>
      <c r="B18" s="188" t="s">
        <v>65</v>
      </c>
      <c r="C18" s="188"/>
      <c r="D18" s="188"/>
      <c r="E18" s="185"/>
      <c r="F18" s="185"/>
      <c r="G18" s="185"/>
      <c r="H18" s="185"/>
      <c r="I18" s="191"/>
      <c r="J18" s="191"/>
      <c r="K18" s="191"/>
      <c r="L18" s="191"/>
      <c r="M18" s="191"/>
      <c r="N18" s="191"/>
      <c r="O18" s="191"/>
      <c r="P18" s="191"/>
      <c r="Q18" s="191"/>
      <c r="R18" s="191"/>
      <c r="S18" s="191"/>
      <c r="T18" s="191"/>
      <c r="U18" s="191"/>
      <c r="V18" s="191"/>
      <c r="W18" s="193"/>
      <c r="X18" s="193"/>
      <c r="Y18" s="193"/>
      <c r="Z18" s="193"/>
      <c r="AA18" s="193"/>
      <c r="AB18" s="191"/>
      <c r="AC18" s="191"/>
      <c r="AD18" s="191"/>
      <c r="AE18" s="191"/>
      <c r="AF18" s="191"/>
      <c r="AG18" s="191"/>
      <c r="AH18" s="191"/>
      <c r="AI18" s="191"/>
      <c r="AJ18" s="191"/>
      <c r="AK18" s="191"/>
      <c r="AL18" s="191"/>
      <c r="AM18" s="191"/>
      <c r="AN18" s="191"/>
      <c r="AO18" s="196"/>
      <c r="AP18" s="196"/>
    </row>
    <row r="19" s="12" customFormat="1" ht="30" customHeight="1" spans="1:42">
      <c r="A19" s="184" t="s">
        <v>56</v>
      </c>
      <c r="B19" s="188" t="s">
        <v>66</v>
      </c>
      <c r="C19" s="188"/>
      <c r="D19" s="188"/>
      <c r="E19" s="185"/>
      <c r="F19" s="185"/>
      <c r="G19" s="185"/>
      <c r="H19" s="185"/>
      <c r="I19" s="191"/>
      <c r="J19" s="191"/>
      <c r="K19" s="191"/>
      <c r="L19" s="191"/>
      <c r="M19" s="191"/>
      <c r="N19" s="191"/>
      <c r="O19" s="191"/>
      <c r="P19" s="191"/>
      <c r="Q19" s="191"/>
      <c r="R19" s="191"/>
      <c r="S19" s="191"/>
      <c r="T19" s="191"/>
      <c r="U19" s="191"/>
      <c r="V19" s="191"/>
      <c r="W19" s="193"/>
      <c r="X19" s="193"/>
      <c r="Y19" s="193"/>
      <c r="Z19" s="193"/>
      <c r="AA19" s="193"/>
      <c r="AB19" s="191"/>
      <c r="AC19" s="191"/>
      <c r="AD19" s="191"/>
      <c r="AE19" s="191"/>
      <c r="AF19" s="191"/>
      <c r="AG19" s="191"/>
      <c r="AH19" s="191"/>
      <c r="AI19" s="191"/>
      <c r="AJ19" s="191"/>
      <c r="AK19" s="191"/>
      <c r="AL19" s="191"/>
      <c r="AM19" s="191"/>
      <c r="AN19" s="191"/>
      <c r="AO19" s="196"/>
      <c r="AP19" s="196"/>
    </row>
    <row r="20" s="12" customFormat="1" ht="30" customHeight="1" spans="1:42">
      <c r="A20" s="184" t="s">
        <v>56</v>
      </c>
      <c r="B20" s="188" t="s">
        <v>67</v>
      </c>
      <c r="C20" s="188"/>
      <c r="D20" s="188"/>
      <c r="E20" s="185"/>
      <c r="F20" s="185"/>
      <c r="G20" s="185"/>
      <c r="H20" s="185"/>
      <c r="I20" s="191"/>
      <c r="J20" s="191"/>
      <c r="K20" s="191"/>
      <c r="L20" s="191"/>
      <c r="M20" s="191"/>
      <c r="N20" s="191"/>
      <c r="O20" s="191"/>
      <c r="P20" s="191"/>
      <c r="Q20" s="191"/>
      <c r="R20" s="191"/>
      <c r="S20" s="191"/>
      <c r="T20" s="191"/>
      <c r="U20" s="191"/>
      <c r="V20" s="191"/>
      <c r="W20" s="193"/>
      <c r="X20" s="193"/>
      <c r="Y20" s="193"/>
      <c r="Z20" s="193"/>
      <c r="AA20" s="193"/>
      <c r="AB20" s="191"/>
      <c r="AC20" s="191"/>
      <c r="AD20" s="191"/>
      <c r="AE20" s="191"/>
      <c r="AF20" s="191"/>
      <c r="AG20" s="191"/>
      <c r="AH20" s="191"/>
      <c r="AI20" s="191"/>
      <c r="AJ20" s="191"/>
      <c r="AK20" s="191"/>
      <c r="AL20" s="191"/>
      <c r="AM20" s="191"/>
      <c r="AN20" s="191"/>
      <c r="AO20" s="196"/>
      <c r="AP20" s="196"/>
    </row>
    <row r="21" s="12" customFormat="1" ht="30" customHeight="1" spans="1:42">
      <c r="A21" s="184" t="s">
        <v>56</v>
      </c>
      <c r="B21" s="188" t="s">
        <v>68</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6"/>
      <c r="AP21" s="196"/>
    </row>
    <row r="22" s="12" customFormat="1" ht="51" customHeight="1" spans="1:42">
      <c r="A22" s="184" t="s">
        <v>56</v>
      </c>
      <c r="B22" s="188" t="s">
        <v>69</v>
      </c>
      <c r="C22" s="188"/>
      <c r="D22" s="188"/>
      <c r="E22" s="185"/>
      <c r="F22" s="185"/>
      <c r="G22" s="185"/>
      <c r="H22" s="185"/>
      <c r="I22" s="191"/>
      <c r="J22" s="191"/>
      <c r="K22" s="191"/>
      <c r="L22" s="191"/>
      <c r="M22" s="191"/>
      <c r="N22" s="191"/>
      <c r="O22" s="191"/>
      <c r="P22" s="191"/>
      <c r="Q22" s="191"/>
      <c r="R22" s="191"/>
      <c r="S22" s="191"/>
      <c r="T22" s="191"/>
      <c r="U22" s="191"/>
      <c r="V22" s="191"/>
      <c r="W22" s="193"/>
      <c r="X22" s="193"/>
      <c r="Y22" s="193"/>
      <c r="Z22" s="193"/>
      <c r="AA22" s="193"/>
      <c r="AB22" s="191"/>
      <c r="AC22" s="191"/>
      <c r="AD22" s="191"/>
      <c r="AE22" s="191"/>
      <c r="AF22" s="191"/>
      <c r="AG22" s="191"/>
      <c r="AH22" s="191"/>
      <c r="AI22" s="191"/>
      <c r="AJ22" s="191"/>
      <c r="AK22" s="191"/>
      <c r="AL22" s="191"/>
      <c r="AM22" s="191"/>
      <c r="AN22" s="191"/>
      <c r="AO22" s="196"/>
      <c r="AP22" s="196"/>
    </row>
    <row r="23" s="12" customFormat="1" ht="30" customHeight="1" spans="1:42">
      <c r="A23" s="183" t="s">
        <v>54</v>
      </c>
      <c r="B23" s="188" t="s">
        <v>70</v>
      </c>
      <c r="C23" s="188"/>
      <c r="D23" s="188"/>
      <c r="E23" s="185"/>
      <c r="F23" s="185"/>
      <c r="G23" s="185"/>
      <c r="H23" s="185"/>
      <c r="I23" s="191"/>
      <c r="J23" s="191"/>
      <c r="K23" s="191"/>
      <c r="L23" s="191"/>
      <c r="M23" s="191"/>
      <c r="N23" s="191"/>
      <c r="O23" s="191"/>
      <c r="P23" s="191"/>
      <c r="Q23" s="191"/>
      <c r="R23" s="191"/>
      <c r="S23" s="191"/>
      <c r="T23" s="191"/>
      <c r="U23" s="191"/>
      <c r="V23" s="191"/>
      <c r="W23" s="193"/>
      <c r="X23" s="193"/>
      <c r="Y23" s="193"/>
      <c r="Z23" s="193"/>
      <c r="AA23" s="193"/>
      <c r="AB23" s="191"/>
      <c r="AC23" s="191"/>
      <c r="AD23" s="191"/>
      <c r="AE23" s="191"/>
      <c r="AF23" s="191"/>
      <c r="AG23" s="191"/>
      <c r="AH23" s="191"/>
      <c r="AI23" s="191"/>
      <c r="AJ23" s="191"/>
      <c r="AK23" s="191"/>
      <c r="AL23" s="191"/>
      <c r="AM23" s="191"/>
      <c r="AN23" s="191"/>
      <c r="AO23" s="196"/>
      <c r="AP23" s="196"/>
    </row>
    <row r="24" s="12" customFormat="1" ht="30" customHeight="1" spans="1:42">
      <c r="A24" s="183" t="s">
        <v>54</v>
      </c>
      <c r="B24" s="188" t="s">
        <v>71</v>
      </c>
      <c r="C24" s="188"/>
      <c r="D24" s="188"/>
      <c r="E24" s="185"/>
      <c r="F24" s="185"/>
      <c r="G24" s="185"/>
      <c r="H24" s="185"/>
      <c r="I24" s="191"/>
      <c r="J24" s="191"/>
      <c r="K24" s="191"/>
      <c r="L24" s="191"/>
      <c r="M24" s="191"/>
      <c r="N24" s="191"/>
      <c r="O24" s="191"/>
      <c r="P24" s="191"/>
      <c r="Q24" s="191"/>
      <c r="R24" s="191"/>
      <c r="S24" s="191"/>
      <c r="T24" s="191"/>
      <c r="U24" s="191"/>
      <c r="V24" s="191"/>
      <c r="W24" s="193"/>
      <c r="X24" s="193"/>
      <c r="Y24" s="193"/>
      <c r="Z24" s="193"/>
      <c r="AA24" s="193"/>
      <c r="AB24" s="191"/>
      <c r="AC24" s="191"/>
      <c r="AD24" s="191"/>
      <c r="AE24" s="191"/>
      <c r="AF24" s="191"/>
      <c r="AG24" s="191"/>
      <c r="AH24" s="191"/>
      <c r="AI24" s="191"/>
      <c r="AJ24" s="191"/>
      <c r="AK24" s="191"/>
      <c r="AL24" s="191"/>
      <c r="AM24" s="191"/>
      <c r="AN24" s="191"/>
      <c r="AO24" s="196"/>
      <c r="AP24" s="196"/>
    </row>
    <row r="25" s="12" customFormat="1" ht="51" customHeight="1" spans="1:42">
      <c r="A25" s="183" t="s">
        <v>54</v>
      </c>
      <c r="B25" s="188" t="s">
        <v>72</v>
      </c>
      <c r="C25" s="188"/>
      <c r="D25" s="188"/>
      <c r="E25" s="185"/>
      <c r="F25" s="185"/>
      <c r="G25" s="185"/>
      <c r="H25" s="185"/>
      <c r="I25" s="191"/>
      <c r="J25" s="191"/>
      <c r="K25" s="191"/>
      <c r="L25" s="191"/>
      <c r="M25" s="191"/>
      <c r="N25" s="191"/>
      <c r="O25" s="191"/>
      <c r="P25" s="191"/>
      <c r="Q25" s="191"/>
      <c r="R25" s="191"/>
      <c r="S25" s="191"/>
      <c r="T25" s="191"/>
      <c r="U25" s="191"/>
      <c r="V25" s="191"/>
      <c r="W25" s="193"/>
      <c r="X25" s="193"/>
      <c r="Y25" s="193"/>
      <c r="Z25" s="193"/>
      <c r="AA25" s="193"/>
      <c r="AB25" s="191"/>
      <c r="AC25" s="191"/>
      <c r="AD25" s="191"/>
      <c r="AE25" s="191"/>
      <c r="AF25" s="191"/>
      <c r="AG25" s="191"/>
      <c r="AH25" s="191"/>
      <c r="AI25" s="191"/>
      <c r="AJ25" s="191"/>
      <c r="AK25" s="191"/>
      <c r="AL25" s="191"/>
      <c r="AM25" s="191"/>
      <c r="AN25" s="191"/>
      <c r="AO25" s="196"/>
      <c r="AP25" s="196"/>
    </row>
    <row r="26" s="12" customFormat="1" ht="30" customHeight="1" spans="1:42">
      <c r="A26" s="183" t="s">
        <v>52</v>
      </c>
      <c r="B26" s="188" t="s">
        <v>73</v>
      </c>
      <c r="C26" s="188"/>
      <c r="D26" s="188"/>
      <c r="E26" s="185"/>
      <c r="F26" s="185"/>
      <c r="G26" s="185"/>
      <c r="H26" s="185"/>
      <c r="I26" s="191"/>
      <c r="J26" s="191"/>
      <c r="K26" s="191"/>
      <c r="L26" s="191"/>
      <c r="M26" s="191"/>
      <c r="N26" s="191"/>
      <c r="O26" s="191"/>
      <c r="P26" s="191"/>
      <c r="Q26" s="191"/>
      <c r="R26" s="191"/>
      <c r="S26" s="191"/>
      <c r="T26" s="191"/>
      <c r="U26" s="191"/>
      <c r="V26" s="191"/>
      <c r="W26" s="193"/>
      <c r="X26" s="193"/>
      <c r="Y26" s="193"/>
      <c r="Z26" s="193"/>
      <c r="AA26" s="193"/>
      <c r="AB26" s="191"/>
      <c r="AC26" s="191"/>
      <c r="AD26" s="191"/>
      <c r="AE26" s="191"/>
      <c r="AF26" s="191"/>
      <c r="AG26" s="191"/>
      <c r="AH26" s="191"/>
      <c r="AI26" s="191"/>
      <c r="AJ26" s="191"/>
      <c r="AK26" s="191"/>
      <c r="AL26" s="191"/>
      <c r="AM26" s="191"/>
      <c r="AN26" s="191"/>
      <c r="AO26" s="196"/>
      <c r="AP26" s="196"/>
    </row>
    <row r="27" s="12" customFormat="1" ht="47" customHeight="1" spans="1:42">
      <c r="A27" s="183" t="s">
        <v>54</v>
      </c>
      <c r="B27" s="188" t="s">
        <v>74</v>
      </c>
      <c r="C27" s="188"/>
      <c r="D27" s="188"/>
      <c r="E27" s="185"/>
      <c r="F27" s="185"/>
      <c r="G27" s="185"/>
      <c r="H27" s="185"/>
      <c r="I27" s="191"/>
      <c r="J27" s="191"/>
      <c r="K27" s="191"/>
      <c r="L27" s="191"/>
      <c r="M27" s="191"/>
      <c r="N27" s="191"/>
      <c r="O27" s="191"/>
      <c r="P27" s="191"/>
      <c r="Q27" s="191"/>
      <c r="R27" s="191"/>
      <c r="S27" s="191"/>
      <c r="T27" s="191"/>
      <c r="U27" s="191"/>
      <c r="V27" s="191"/>
      <c r="W27" s="193"/>
      <c r="X27" s="193"/>
      <c r="Y27" s="193"/>
      <c r="Z27" s="193"/>
      <c r="AA27" s="193"/>
      <c r="AB27" s="191"/>
      <c r="AC27" s="191"/>
      <c r="AD27" s="191"/>
      <c r="AE27" s="191"/>
      <c r="AF27" s="191"/>
      <c r="AG27" s="191"/>
      <c r="AH27" s="191"/>
      <c r="AI27" s="191"/>
      <c r="AJ27" s="191"/>
      <c r="AK27" s="191"/>
      <c r="AL27" s="191"/>
      <c r="AM27" s="191"/>
      <c r="AN27" s="191"/>
      <c r="AO27" s="196"/>
      <c r="AP27" s="196"/>
    </row>
    <row r="28" s="12" customFormat="1" ht="30" customHeight="1" spans="1:42">
      <c r="A28" s="183" t="s">
        <v>54</v>
      </c>
      <c r="B28" s="188" t="s">
        <v>75</v>
      </c>
      <c r="C28" s="188"/>
      <c r="D28" s="188"/>
      <c r="E28" s="185"/>
      <c r="F28" s="185"/>
      <c r="G28" s="185"/>
      <c r="H28" s="185"/>
      <c r="I28" s="191"/>
      <c r="J28" s="191"/>
      <c r="K28" s="191"/>
      <c r="L28" s="191"/>
      <c r="M28" s="191"/>
      <c r="N28" s="191"/>
      <c r="O28" s="191"/>
      <c r="P28" s="191"/>
      <c r="Q28" s="191"/>
      <c r="R28" s="191"/>
      <c r="S28" s="191"/>
      <c r="T28" s="191"/>
      <c r="U28" s="191"/>
      <c r="V28" s="191"/>
      <c r="W28" s="193"/>
      <c r="X28" s="193"/>
      <c r="Y28" s="193"/>
      <c r="Z28" s="193"/>
      <c r="AA28" s="193"/>
      <c r="AB28" s="191"/>
      <c r="AC28" s="191"/>
      <c r="AD28" s="191"/>
      <c r="AE28" s="191"/>
      <c r="AF28" s="191"/>
      <c r="AG28" s="191"/>
      <c r="AH28" s="191"/>
      <c r="AI28" s="191"/>
      <c r="AJ28" s="191"/>
      <c r="AK28" s="191"/>
      <c r="AL28" s="191"/>
      <c r="AM28" s="191"/>
      <c r="AN28" s="191"/>
      <c r="AO28" s="196"/>
      <c r="AP28" s="196"/>
    </row>
    <row r="29" s="12" customFormat="1" ht="30" customHeight="1" spans="1:42">
      <c r="A29" s="183" t="s">
        <v>54</v>
      </c>
      <c r="B29" s="188" t="s">
        <v>76</v>
      </c>
      <c r="C29" s="188"/>
      <c r="D29" s="188"/>
      <c r="E29" s="185"/>
      <c r="F29" s="185"/>
      <c r="G29" s="185"/>
      <c r="H29" s="185"/>
      <c r="I29" s="191"/>
      <c r="J29" s="191"/>
      <c r="K29" s="191"/>
      <c r="L29" s="191"/>
      <c r="M29" s="191"/>
      <c r="N29" s="191"/>
      <c r="O29" s="191"/>
      <c r="P29" s="191"/>
      <c r="Q29" s="191"/>
      <c r="R29" s="191"/>
      <c r="S29" s="191"/>
      <c r="T29" s="191"/>
      <c r="U29" s="191"/>
      <c r="V29" s="191"/>
      <c r="W29" s="193"/>
      <c r="X29" s="193"/>
      <c r="Y29" s="193"/>
      <c r="Z29" s="193"/>
      <c r="AA29" s="193"/>
      <c r="AB29" s="191"/>
      <c r="AC29" s="191"/>
      <c r="AD29" s="191"/>
      <c r="AE29" s="191"/>
      <c r="AF29" s="191"/>
      <c r="AG29" s="191"/>
      <c r="AH29" s="191"/>
      <c r="AI29" s="191"/>
      <c r="AJ29" s="191"/>
      <c r="AK29" s="191"/>
      <c r="AL29" s="191"/>
      <c r="AM29" s="191"/>
      <c r="AN29" s="191"/>
      <c r="AO29" s="196"/>
      <c r="AP29" s="196"/>
    </row>
    <row r="30" s="12" customFormat="1" ht="30" customHeight="1" spans="1:42">
      <c r="A30" s="183" t="s">
        <v>54</v>
      </c>
      <c r="B30" s="188" t="s">
        <v>77</v>
      </c>
      <c r="C30" s="188"/>
      <c r="D30" s="188"/>
      <c r="E30" s="185"/>
      <c r="F30" s="185"/>
      <c r="G30" s="185"/>
      <c r="H30" s="185"/>
      <c r="I30" s="191"/>
      <c r="J30" s="191"/>
      <c r="K30" s="191"/>
      <c r="L30" s="191"/>
      <c r="M30" s="191"/>
      <c r="N30" s="191"/>
      <c r="O30" s="191"/>
      <c r="P30" s="191"/>
      <c r="Q30" s="191"/>
      <c r="R30" s="191"/>
      <c r="S30" s="191"/>
      <c r="T30" s="191"/>
      <c r="U30" s="191"/>
      <c r="V30" s="191"/>
      <c r="W30" s="193"/>
      <c r="X30" s="193"/>
      <c r="Y30" s="193"/>
      <c r="Z30" s="193"/>
      <c r="AA30" s="193"/>
      <c r="AB30" s="191"/>
      <c r="AC30" s="191"/>
      <c r="AD30" s="191"/>
      <c r="AE30" s="191"/>
      <c r="AF30" s="191"/>
      <c r="AG30" s="191"/>
      <c r="AH30" s="191"/>
      <c r="AI30" s="191"/>
      <c r="AJ30" s="191"/>
      <c r="AK30" s="191"/>
      <c r="AL30" s="191"/>
      <c r="AM30" s="191"/>
      <c r="AN30" s="191"/>
      <c r="AO30" s="196"/>
      <c r="AP30" s="196"/>
    </row>
    <row r="31" s="12" customFormat="1" ht="30" customHeight="1" spans="1:42">
      <c r="A31" s="183" t="s">
        <v>52</v>
      </c>
      <c r="B31" s="188" t="s">
        <v>78</v>
      </c>
      <c r="C31" s="188"/>
      <c r="D31" s="188"/>
      <c r="E31" s="185"/>
      <c r="F31" s="185"/>
      <c r="G31" s="185"/>
      <c r="H31" s="185"/>
      <c r="I31" s="191"/>
      <c r="J31" s="191"/>
      <c r="K31" s="191"/>
      <c r="L31" s="191"/>
      <c r="M31" s="191"/>
      <c r="N31" s="191"/>
      <c r="O31" s="191"/>
      <c r="P31" s="191"/>
      <c r="Q31" s="191"/>
      <c r="R31" s="191"/>
      <c r="S31" s="191"/>
      <c r="T31" s="191"/>
      <c r="U31" s="191"/>
      <c r="V31" s="191"/>
      <c r="W31" s="193"/>
      <c r="X31" s="193"/>
      <c r="Y31" s="193"/>
      <c r="Z31" s="193"/>
      <c r="AA31" s="193"/>
      <c r="AB31" s="191"/>
      <c r="AC31" s="191"/>
      <c r="AD31" s="191"/>
      <c r="AE31" s="191"/>
      <c r="AF31" s="191"/>
      <c r="AG31" s="191"/>
      <c r="AH31" s="191"/>
      <c r="AI31" s="191"/>
      <c r="AJ31" s="191"/>
      <c r="AK31" s="191"/>
      <c r="AL31" s="191"/>
      <c r="AM31" s="191"/>
      <c r="AN31" s="191"/>
      <c r="AO31" s="196"/>
      <c r="AP31" s="196"/>
    </row>
    <row r="32" s="12" customFormat="1" ht="30" customHeight="1" spans="1:42">
      <c r="A32" s="183" t="s">
        <v>54</v>
      </c>
      <c r="B32" s="188" t="s">
        <v>79</v>
      </c>
      <c r="C32" s="188"/>
      <c r="D32" s="188"/>
      <c r="E32" s="185"/>
      <c r="F32" s="185"/>
      <c r="G32" s="185"/>
      <c r="H32" s="185"/>
      <c r="I32" s="191"/>
      <c r="J32" s="191"/>
      <c r="K32" s="191"/>
      <c r="L32" s="191"/>
      <c r="M32" s="191"/>
      <c r="N32" s="191"/>
      <c r="O32" s="191"/>
      <c r="P32" s="191"/>
      <c r="Q32" s="191"/>
      <c r="R32" s="191"/>
      <c r="S32" s="191"/>
      <c r="T32" s="191"/>
      <c r="U32" s="191"/>
      <c r="V32" s="191"/>
      <c r="W32" s="193"/>
      <c r="X32" s="193"/>
      <c r="Y32" s="193"/>
      <c r="Z32" s="193"/>
      <c r="AA32" s="193"/>
      <c r="AB32" s="191"/>
      <c r="AC32" s="191"/>
      <c r="AD32" s="191"/>
      <c r="AE32" s="191"/>
      <c r="AF32" s="191"/>
      <c r="AG32" s="191"/>
      <c r="AH32" s="191"/>
      <c r="AI32" s="191"/>
      <c r="AJ32" s="191"/>
      <c r="AK32" s="191"/>
      <c r="AL32" s="191"/>
      <c r="AM32" s="191"/>
      <c r="AN32" s="191"/>
      <c r="AO32" s="196"/>
      <c r="AP32" s="196"/>
    </row>
    <row r="33" s="12" customFormat="1" ht="30" customHeight="1" spans="1:42">
      <c r="A33" s="184" t="s">
        <v>56</v>
      </c>
      <c r="B33" s="188" t="s">
        <v>80</v>
      </c>
      <c r="C33" s="188"/>
      <c r="D33" s="188"/>
      <c r="E33" s="185"/>
      <c r="F33" s="185"/>
      <c r="G33" s="185"/>
      <c r="H33" s="185"/>
      <c r="I33" s="191"/>
      <c r="J33" s="191"/>
      <c r="K33" s="191"/>
      <c r="L33" s="191"/>
      <c r="M33" s="191"/>
      <c r="N33" s="191"/>
      <c r="O33" s="191"/>
      <c r="P33" s="191"/>
      <c r="Q33" s="191"/>
      <c r="R33" s="191"/>
      <c r="S33" s="191"/>
      <c r="T33" s="191"/>
      <c r="U33" s="191"/>
      <c r="V33" s="191"/>
      <c r="W33" s="193"/>
      <c r="X33" s="193"/>
      <c r="Y33" s="193"/>
      <c r="Z33" s="193"/>
      <c r="AA33" s="193"/>
      <c r="AB33" s="191"/>
      <c r="AC33" s="191"/>
      <c r="AD33" s="191"/>
      <c r="AE33" s="191"/>
      <c r="AF33" s="191"/>
      <c r="AG33" s="191"/>
      <c r="AH33" s="191"/>
      <c r="AI33" s="191"/>
      <c r="AJ33" s="191"/>
      <c r="AK33" s="191"/>
      <c r="AL33" s="191"/>
      <c r="AM33" s="191"/>
      <c r="AN33" s="191"/>
      <c r="AO33" s="196"/>
      <c r="AP33" s="196"/>
    </row>
    <row r="34" s="12" customFormat="1" ht="30" customHeight="1" spans="1:42">
      <c r="A34" s="184" t="s">
        <v>56</v>
      </c>
      <c r="B34" s="188" t="s">
        <v>81</v>
      </c>
      <c r="C34" s="188"/>
      <c r="D34" s="188"/>
      <c r="E34" s="185"/>
      <c r="F34" s="185"/>
      <c r="G34" s="185"/>
      <c r="H34" s="185"/>
      <c r="I34" s="191"/>
      <c r="J34" s="191"/>
      <c r="K34" s="191"/>
      <c r="L34" s="191"/>
      <c r="M34" s="191"/>
      <c r="N34" s="191"/>
      <c r="O34" s="191"/>
      <c r="P34" s="191"/>
      <c r="Q34" s="191"/>
      <c r="R34" s="191"/>
      <c r="S34" s="191"/>
      <c r="T34" s="191"/>
      <c r="U34" s="191"/>
      <c r="V34" s="191"/>
      <c r="W34" s="193"/>
      <c r="X34" s="193"/>
      <c r="Y34" s="193"/>
      <c r="Z34" s="193"/>
      <c r="AA34" s="193"/>
      <c r="AB34" s="191"/>
      <c r="AC34" s="191"/>
      <c r="AD34" s="191"/>
      <c r="AE34" s="191"/>
      <c r="AF34" s="191"/>
      <c r="AG34" s="191"/>
      <c r="AH34" s="191"/>
      <c r="AI34" s="191"/>
      <c r="AJ34" s="191"/>
      <c r="AK34" s="191"/>
      <c r="AL34" s="191"/>
      <c r="AM34" s="191"/>
      <c r="AN34" s="191"/>
      <c r="AO34" s="196"/>
      <c r="AP34" s="196"/>
    </row>
    <row r="35" s="12" customFormat="1" ht="30" customHeight="1" spans="1:42">
      <c r="A35" s="184" t="s">
        <v>56</v>
      </c>
      <c r="B35" s="188" t="s">
        <v>82</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6"/>
      <c r="AP35" s="196"/>
    </row>
    <row r="36" s="12" customFormat="1" ht="50" customHeight="1" spans="1:42">
      <c r="A36" s="184" t="s">
        <v>56</v>
      </c>
      <c r="B36" s="188" t="s">
        <v>83</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1"/>
      <c r="AO36" s="196"/>
      <c r="AP36" s="196"/>
    </row>
    <row r="37" s="12" customFormat="1" ht="30" customHeight="1" spans="1:42">
      <c r="A37" s="183" t="s">
        <v>54</v>
      </c>
      <c r="B37" s="188" t="s">
        <v>84</v>
      </c>
      <c r="C37" s="188"/>
      <c r="D37" s="188"/>
      <c r="E37" s="185"/>
      <c r="F37" s="185"/>
      <c r="G37" s="185"/>
      <c r="H37" s="185"/>
      <c r="I37" s="191"/>
      <c r="J37" s="191"/>
      <c r="K37" s="191"/>
      <c r="L37" s="191"/>
      <c r="M37" s="191"/>
      <c r="N37" s="191"/>
      <c r="O37" s="191"/>
      <c r="P37" s="191"/>
      <c r="Q37" s="191"/>
      <c r="R37" s="191"/>
      <c r="S37" s="191"/>
      <c r="T37" s="191"/>
      <c r="U37" s="191"/>
      <c r="V37" s="191"/>
      <c r="W37" s="193"/>
      <c r="X37" s="193"/>
      <c r="Y37" s="193"/>
      <c r="Z37" s="193"/>
      <c r="AA37" s="193"/>
      <c r="AB37" s="191"/>
      <c r="AC37" s="191"/>
      <c r="AD37" s="191"/>
      <c r="AE37" s="191"/>
      <c r="AF37" s="191"/>
      <c r="AG37" s="191"/>
      <c r="AH37" s="191"/>
      <c r="AI37" s="191"/>
      <c r="AJ37" s="191"/>
      <c r="AK37" s="191"/>
      <c r="AL37" s="191"/>
      <c r="AM37" s="191"/>
      <c r="AN37" s="191"/>
      <c r="AO37" s="196"/>
      <c r="AP37" s="196"/>
    </row>
    <row r="38" s="12" customFormat="1" ht="30" customHeight="1" spans="1:42">
      <c r="A38" s="183" t="s">
        <v>52</v>
      </c>
      <c r="B38" s="188" t="s">
        <v>85</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6"/>
      <c r="AP38" s="196"/>
    </row>
    <row r="39" s="12" customFormat="1" ht="30" customHeight="1" spans="1:42">
      <c r="A39" s="183" t="s">
        <v>54</v>
      </c>
      <c r="B39" s="188" t="s">
        <v>86</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6"/>
    </row>
    <row r="40" s="12" customFormat="1" ht="30" customHeight="1" spans="1:42">
      <c r="A40" s="183" t="s">
        <v>54</v>
      </c>
      <c r="B40" s="188" t="s">
        <v>87</v>
      </c>
      <c r="C40" s="188"/>
      <c r="D40" s="188"/>
      <c r="E40" s="185"/>
      <c r="F40" s="185"/>
      <c r="G40" s="185"/>
      <c r="H40" s="185"/>
      <c r="I40" s="191"/>
      <c r="J40" s="191"/>
      <c r="K40" s="191"/>
      <c r="L40" s="191"/>
      <c r="M40" s="191"/>
      <c r="N40" s="191"/>
      <c r="O40" s="191"/>
      <c r="P40" s="191"/>
      <c r="Q40" s="191"/>
      <c r="R40" s="191"/>
      <c r="S40" s="191"/>
      <c r="T40" s="191"/>
      <c r="U40" s="191"/>
      <c r="V40" s="191"/>
      <c r="W40" s="193"/>
      <c r="X40" s="193"/>
      <c r="Y40" s="193"/>
      <c r="Z40" s="193"/>
      <c r="AA40" s="193"/>
      <c r="AB40" s="191"/>
      <c r="AC40" s="191"/>
      <c r="AD40" s="191"/>
      <c r="AE40" s="191"/>
      <c r="AF40" s="191"/>
      <c r="AG40" s="191"/>
      <c r="AH40" s="191"/>
      <c r="AI40" s="191"/>
      <c r="AJ40" s="191"/>
      <c r="AK40" s="191"/>
      <c r="AL40" s="191"/>
      <c r="AM40" s="191"/>
      <c r="AN40" s="191"/>
      <c r="AO40" s="196"/>
      <c r="AP40" s="196"/>
    </row>
    <row r="41" s="12" customFormat="1" ht="30" customHeight="1" spans="1:42">
      <c r="A41" s="183" t="s">
        <v>54</v>
      </c>
      <c r="B41" s="188" t="s">
        <v>88</v>
      </c>
      <c r="C41" s="188"/>
      <c r="D41" s="188"/>
      <c r="E41" s="185"/>
      <c r="F41" s="185"/>
      <c r="G41" s="185"/>
      <c r="H41" s="185"/>
      <c r="I41" s="191"/>
      <c r="J41" s="191"/>
      <c r="K41" s="191"/>
      <c r="L41" s="191"/>
      <c r="M41" s="191"/>
      <c r="N41" s="191"/>
      <c r="O41" s="191"/>
      <c r="P41" s="191"/>
      <c r="Q41" s="191"/>
      <c r="R41" s="191"/>
      <c r="S41" s="191"/>
      <c r="T41" s="191"/>
      <c r="U41" s="191"/>
      <c r="V41" s="191"/>
      <c r="W41" s="193"/>
      <c r="X41" s="193"/>
      <c r="Y41" s="193"/>
      <c r="Z41" s="193"/>
      <c r="AA41" s="193"/>
      <c r="AB41" s="191"/>
      <c r="AC41" s="191"/>
      <c r="AD41" s="191"/>
      <c r="AE41" s="191"/>
      <c r="AF41" s="191"/>
      <c r="AG41" s="191"/>
      <c r="AH41" s="191"/>
      <c r="AI41" s="191"/>
      <c r="AJ41" s="191"/>
      <c r="AK41" s="191"/>
      <c r="AL41" s="191"/>
      <c r="AM41" s="191"/>
      <c r="AN41" s="191"/>
      <c r="AO41" s="196"/>
      <c r="AP41" s="196"/>
    </row>
    <row r="42" s="12" customFormat="1" ht="30" customHeight="1" spans="1:42">
      <c r="A42" s="183" t="s">
        <v>54</v>
      </c>
      <c r="B42" s="188" t="s">
        <v>89</v>
      </c>
      <c r="C42" s="188"/>
      <c r="D42" s="188"/>
      <c r="E42" s="185"/>
      <c r="F42" s="185"/>
      <c r="G42" s="185"/>
      <c r="H42" s="185"/>
      <c r="I42" s="191"/>
      <c r="J42" s="191"/>
      <c r="K42" s="191"/>
      <c r="L42" s="191"/>
      <c r="M42" s="191"/>
      <c r="N42" s="191"/>
      <c r="O42" s="191"/>
      <c r="P42" s="191"/>
      <c r="Q42" s="191"/>
      <c r="R42" s="191"/>
      <c r="S42" s="191"/>
      <c r="T42" s="191"/>
      <c r="U42" s="191"/>
      <c r="V42" s="191"/>
      <c r="W42" s="193"/>
      <c r="X42" s="193"/>
      <c r="Y42" s="193"/>
      <c r="Z42" s="193"/>
      <c r="AA42" s="193"/>
      <c r="AB42" s="191"/>
      <c r="AC42" s="191"/>
      <c r="AD42" s="191"/>
      <c r="AE42" s="191"/>
      <c r="AF42" s="191"/>
      <c r="AG42" s="191"/>
      <c r="AH42" s="191"/>
      <c r="AI42" s="191"/>
      <c r="AJ42" s="191"/>
      <c r="AK42" s="191"/>
      <c r="AL42" s="191"/>
      <c r="AM42" s="191"/>
      <c r="AN42" s="191"/>
      <c r="AO42" s="196"/>
      <c r="AP42" s="196"/>
    </row>
    <row r="43" s="12" customFormat="1" ht="30" customHeight="1" spans="1:42">
      <c r="A43" s="183" t="s">
        <v>52</v>
      </c>
      <c r="B43" s="188" t="s">
        <v>90</v>
      </c>
      <c r="C43" s="188"/>
      <c r="D43" s="188"/>
      <c r="E43" s="185"/>
      <c r="F43" s="185"/>
      <c r="G43" s="185"/>
      <c r="H43" s="185"/>
      <c r="I43" s="191"/>
      <c r="J43" s="191"/>
      <c r="K43" s="191"/>
      <c r="L43" s="191"/>
      <c r="M43" s="191"/>
      <c r="N43" s="191"/>
      <c r="O43" s="191"/>
      <c r="P43" s="191"/>
      <c r="Q43" s="191"/>
      <c r="R43" s="191"/>
      <c r="S43" s="191"/>
      <c r="T43" s="191"/>
      <c r="U43" s="191"/>
      <c r="V43" s="191"/>
      <c r="W43" s="193"/>
      <c r="X43" s="193"/>
      <c r="Y43" s="193"/>
      <c r="Z43" s="193"/>
      <c r="AA43" s="193"/>
      <c r="AB43" s="191"/>
      <c r="AC43" s="191"/>
      <c r="AD43" s="191"/>
      <c r="AE43" s="191"/>
      <c r="AF43" s="191"/>
      <c r="AG43" s="191"/>
      <c r="AH43" s="191"/>
      <c r="AI43" s="191"/>
      <c r="AJ43" s="191"/>
      <c r="AK43" s="191"/>
      <c r="AL43" s="191"/>
      <c r="AM43" s="191"/>
      <c r="AN43" s="191"/>
      <c r="AO43" s="196"/>
      <c r="AP43" s="196"/>
    </row>
    <row r="44" s="12" customFormat="1" ht="30" customHeight="1" spans="1:42">
      <c r="A44" s="183" t="s">
        <v>54</v>
      </c>
      <c r="B44" s="188" t="s">
        <v>91</v>
      </c>
      <c r="C44" s="188"/>
      <c r="D44" s="188"/>
      <c r="E44" s="185"/>
      <c r="F44" s="185"/>
      <c r="G44" s="185"/>
      <c r="H44" s="185"/>
      <c r="I44" s="191"/>
      <c r="J44" s="191"/>
      <c r="K44" s="191"/>
      <c r="L44" s="191"/>
      <c r="M44" s="191"/>
      <c r="N44" s="191"/>
      <c r="O44" s="191"/>
      <c r="P44" s="191"/>
      <c r="Q44" s="191"/>
      <c r="R44" s="191"/>
      <c r="S44" s="191"/>
      <c r="T44" s="191"/>
      <c r="U44" s="191"/>
      <c r="V44" s="191"/>
      <c r="W44" s="193"/>
      <c r="X44" s="193"/>
      <c r="Y44" s="193"/>
      <c r="Z44" s="193"/>
      <c r="AA44" s="193"/>
      <c r="AB44" s="191"/>
      <c r="AC44" s="191"/>
      <c r="AD44" s="191"/>
      <c r="AE44" s="191"/>
      <c r="AF44" s="191"/>
      <c r="AG44" s="191"/>
      <c r="AH44" s="191"/>
      <c r="AI44" s="191"/>
      <c r="AJ44" s="191"/>
      <c r="AK44" s="191"/>
      <c r="AL44" s="191"/>
      <c r="AM44" s="191"/>
      <c r="AN44" s="191"/>
      <c r="AO44" s="196"/>
      <c r="AP44" s="196"/>
    </row>
    <row r="45" s="12" customFormat="1" ht="30" customHeight="1" spans="1:42">
      <c r="A45" s="183" t="s">
        <v>54</v>
      </c>
      <c r="B45" s="188" t="s">
        <v>92</v>
      </c>
      <c r="C45" s="188"/>
      <c r="D45" s="188"/>
      <c r="E45" s="185"/>
      <c r="F45" s="185"/>
      <c r="G45" s="185"/>
      <c r="H45" s="185"/>
      <c r="I45" s="191"/>
      <c r="J45" s="191"/>
      <c r="K45" s="191"/>
      <c r="L45" s="191"/>
      <c r="M45" s="191"/>
      <c r="N45" s="191"/>
      <c r="O45" s="191"/>
      <c r="P45" s="191"/>
      <c r="Q45" s="191"/>
      <c r="R45" s="191"/>
      <c r="S45" s="191"/>
      <c r="T45" s="191"/>
      <c r="U45" s="191"/>
      <c r="V45" s="191"/>
      <c r="W45" s="193"/>
      <c r="X45" s="193"/>
      <c r="Y45" s="193"/>
      <c r="Z45" s="193"/>
      <c r="AA45" s="193"/>
      <c r="AB45" s="191"/>
      <c r="AC45" s="191"/>
      <c r="AD45" s="191"/>
      <c r="AE45" s="191"/>
      <c r="AF45" s="191"/>
      <c r="AG45" s="191"/>
      <c r="AH45" s="191"/>
      <c r="AI45" s="191"/>
      <c r="AJ45" s="191"/>
      <c r="AK45" s="191"/>
      <c r="AL45" s="191"/>
      <c r="AM45" s="191"/>
      <c r="AN45" s="191"/>
      <c r="AO45" s="196"/>
      <c r="AP45" s="196"/>
    </row>
    <row r="46" s="12" customFormat="1" ht="30" customHeight="1" spans="1:42">
      <c r="A46" s="183" t="s">
        <v>54</v>
      </c>
      <c r="B46" s="188" t="s">
        <v>93</v>
      </c>
      <c r="C46" s="188"/>
      <c r="D46" s="188"/>
      <c r="E46" s="185"/>
      <c r="F46" s="185"/>
      <c r="G46" s="185"/>
      <c r="H46" s="185"/>
      <c r="I46" s="191"/>
      <c r="J46" s="191"/>
      <c r="K46" s="191"/>
      <c r="L46" s="191"/>
      <c r="M46" s="191"/>
      <c r="N46" s="191"/>
      <c r="O46" s="191"/>
      <c r="P46" s="191"/>
      <c r="Q46" s="191"/>
      <c r="R46" s="191"/>
      <c r="S46" s="191"/>
      <c r="T46" s="191"/>
      <c r="U46" s="191"/>
      <c r="V46" s="191"/>
      <c r="W46" s="193"/>
      <c r="X46" s="193"/>
      <c r="Y46" s="193"/>
      <c r="Z46" s="193"/>
      <c r="AA46" s="193"/>
      <c r="AB46" s="191"/>
      <c r="AC46" s="191"/>
      <c r="AD46" s="191"/>
      <c r="AE46" s="191"/>
      <c r="AF46" s="191"/>
      <c r="AG46" s="191"/>
      <c r="AH46" s="191"/>
      <c r="AI46" s="191"/>
      <c r="AJ46" s="191"/>
      <c r="AK46" s="191"/>
      <c r="AL46" s="191"/>
      <c r="AM46" s="191"/>
      <c r="AN46" s="191"/>
      <c r="AO46" s="196"/>
      <c r="AP46" s="196"/>
    </row>
    <row r="47" s="12" customFormat="1" ht="30" customHeight="1" spans="1:42">
      <c r="A47" s="183" t="s">
        <v>54</v>
      </c>
      <c r="B47" s="188" t="s">
        <v>94</v>
      </c>
      <c r="C47" s="188"/>
      <c r="D47" s="188"/>
      <c r="E47" s="185"/>
      <c r="F47" s="185"/>
      <c r="G47" s="185"/>
      <c r="H47" s="185"/>
      <c r="I47" s="191"/>
      <c r="J47" s="191"/>
      <c r="K47" s="191"/>
      <c r="L47" s="191"/>
      <c r="M47" s="191"/>
      <c r="N47" s="191"/>
      <c r="O47" s="191"/>
      <c r="P47" s="191"/>
      <c r="Q47" s="191"/>
      <c r="R47" s="191"/>
      <c r="S47" s="191"/>
      <c r="T47" s="191"/>
      <c r="U47" s="191"/>
      <c r="V47" s="191"/>
      <c r="W47" s="193"/>
      <c r="X47" s="193"/>
      <c r="Y47" s="193"/>
      <c r="Z47" s="193"/>
      <c r="AA47" s="193"/>
      <c r="AB47" s="191"/>
      <c r="AC47" s="191"/>
      <c r="AD47" s="191"/>
      <c r="AE47" s="191"/>
      <c r="AF47" s="191"/>
      <c r="AG47" s="191"/>
      <c r="AH47" s="191"/>
      <c r="AI47" s="191"/>
      <c r="AJ47" s="191"/>
      <c r="AK47" s="191"/>
      <c r="AL47" s="191"/>
      <c r="AM47" s="191"/>
      <c r="AN47" s="191"/>
      <c r="AO47" s="196"/>
      <c r="AP47" s="196"/>
    </row>
    <row r="48" s="12" customFormat="1" ht="30" customHeight="1" spans="1:42">
      <c r="A48" s="183" t="s">
        <v>54</v>
      </c>
      <c r="B48" s="188" t="s">
        <v>95</v>
      </c>
      <c r="C48" s="188"/>
      <c r="D48" s="188"/>
      <c r="E48" s="185"/>
      <c r="F48" s="185"/>
      <c r="G48" s="185"/>
      <c r="H48" s="185"/>
      <c r="I48" s="191"/>
      <c r="J48" s="191"/>
      <c r="K48" s="191"/>
      <c r="L48" s="191"/>
      <c r="M48" s="191"/>
      <c r="N48" s="191"/>
      <c r="O48" s="191"/>
      <c r="P48" s="191"/>
      <c r="Q48" s="191"/>
      <c r="R48" s="191"/>
      <c r="S48" s="191"/>
      <c r="T48" s="191"/>
      <c r="U48" s="191"/>
      <c r="V48" s="191"/>
      <c r="W48" s="193"/>
      <c r="X48" s="193"/>
      <c r="Y48" s="193"/>
      <c r="Z48" s="193"/>
      <c r="AA48" s="193"/>
      <c r="AB48" s="191"/>
      <c r="AC48" s="191"/>
      <c r="AD48" s="191"/>
      <c r="AE48" s="191"/>
      <c r="AF48" s="191"/>
      <c r="AG48" s="191"/>
      <c r="AH48" s="191"/>
      <c r="AI48" s="191"/>
      <c r="AJ48" s="191"/>
      <c r="AK48" s="191"/>
      <c r="AL48" s="191"/>
      <c r="AM48" s="191"/>
      <c r="AN48" s="191"/>
      <c r="AO48" s="196"/>
      <c r="AP48" s="196"/>
    </row>
    <row r="49" s="12" customFormat="1" ht="30" customHeight="1" spans="1:42">
      <c r="A49" s="183" t="s">
        <v>54</v>
      </c>
      <c r="B49" s="188" t="s">
        <v>96</v>
      </c>
      <c r="C49" s="188"/>
      <c r="D49" s="188"/>
      <c r="E49" s="185"/>
      <c r="F49" s="185"/>
      <c r="G49" s="185"/>
      <c r="H49" s="185"/>
      <c r="I49" s="191"/>
      <c r="J49" s="191"/>
      <c r="K49" s="191"/>
      <c r="L49" s="191"/>
      <c r="M49" s="191"/>
      <c r="N49" s="191"/>
      <c r="O49" s="191"/>
      <c r="P49" s="191"/>
      <c r="Q49" s="191"/>
      <c r="R49" s="191"/>
      <c r="S49" s="191"/>
      <c r="T49" s="191"/>
      <c r="U49" s="191"/>
      <c r="V49" s="191"/>
      <c r="W49" s="193"/>
      <c r="X49" s="193"/>
      <c r="Y49" s="193"/>
      <c r="Z49" s="193"/>
      <c r="AA49" s="193"/>
      <c r="AB49" s="191"/>
      <c r="AC49" s="191"/>
      <c r="AD49" s="191"/>
      <c r="AE49" s="191"/>
      <c r="AF49" s="191"/>
      <c r="AG49" s="191"/>
      <c r="AH49" s="191"/>
      <c r="AI49" s="191"/>
      <c r="AJ49" s="191"/>
      <c r="AK49" s="191"/>
      <c r="AL49" s="191"/>
      <c r="AM49" s="191"/>
      <c r="AN49" s="191"/>
      <c r="AO49" s="196"/>
      <c r="AP49" s="196"/>
    </row>
    <row r="50" s="12" customFormat="1" ht="30" customHeight="1" spans="1:42">
      <c r="A50" s="180" t="s">
        <v>50</v>
      </c>
      <c r="B50" s="188" t="s">
        <v>97</v>
      </c>
      <c r="C50" s="188"/>
      <c r="D50" s="188"/>
      <c r="E50" s="185"/>
      <c r="F50" s="185"/>
      <c r="G50" s="185"/>
      <c r="H50" s="185"/>
      <c r="I50" s="192"/>
      <c r="J50" s="192"/>
      <c r="K50" s="192"/>
      <c r="L50" s="192"/>
      <c r="M50" s="192"/>
      <c r="N50" s="192"/>
      <c r="O50" s="192"/>
      <c r="P50" s="192"/>
      <c r="Q50" s="192"/>
      <c r="R50" s="192"/>
      <c r="S50" s="192"/>
      <c r="T50" s="192"/>
      <c r="U50" s="192"/>
      <c r="V50" s="192"/>
      <c r="W50" s="426"/>
      <c r="X50" s="426"/>
      <c r="Y50" s="426"/>
      <c r="Z50" s="426"/>
      <c r="AA50" s="426"/>
      <c r="AB50" s="192"/>
      <c r="AC50" s="192"/>
      <c r="AD50" s="192"/>
      <c r="AE50" s="192"/>
      <c r="AF50" s="192"/>
      <c r="AG50" s="192"/>
      <c r="AH50" s="192"/>
      <c r="AI50" s="192"/>
      <c r="AJ50" s="192"/>
      <c r="AK50" s="192"/>
      <c r="AL50" s="192"/>
      <c r="AM50" s="192"/>
      <c r="AN50" s="192"/>
      <c r="AO50" s="196"/>
      <c r="AP50" s="196"/>
    </row>
    <row r="51" s="12" customFormat="1" ht="30" customHeight="1" spans="1:42">
      <c r="A51" s="180" t="s">
        <v>52</v>
      </c>
      <c r="B51" s="188" t="s">
        <v>98</v>
      </c>
      <c r="C51" s="188"/>
      <c r="D51" s="188"/>
      <c r="E51" s="185"/>
      <c r="F51" s="185"/>
      <c r="G51" s="185"/>
      <c r="H51" s="185"/>
      <c r="I51" s="191"/>
      <c r="J51" s="191"/>
      <c r="K51" s="191"/>
      <c r="L51" s="191"/>
      <c r="M51" s="191"/>
      <c r="N51" s="191"/>
      <c r="O51" s="191"/>
      <c r="P51" s="191"/>
      <c r="Q51" s="191"/>
      <c r="R51" s="191"/>
      <c r="S51" s="191"/>
      <c r="T51" s="191"/>
      <c r="U51" s="191"/>
      <c r="V51" s="191"/>
      <c r="W51" s="193"/>
      <c r="X51" s="193"/>
      <c r="Y51" s="193"/>
      <c r="Z51" s="193"/>
      <c r="AA51" s="193"/>
      <c r="AB51" s="191"/>
      <c r="AC51" s="191"/>
      <c r="AD51" s="191"/>
      <c r="AE51" s="191"/>
      <c r="AF51" s="191"/>
      <c r="AG51" s="191"/>
      <c r="AH51" s="191"/>
      <c r="AI51" s="191"/>
      <c r="AJ51" s="191"/>
      <c r="AK51" s="191"/>
      <c r="AL51" s="191"/>
      <c r="AM51" s="191"/>
      <c r="AN51" s="191"/>
      <c r="AO51" s="196"/>
      <c r="AP51" s="196"/>
    </row>
    <row r="52" s="12" customFormat="1" ht="30" customHeight="1" spans="1:42">
      <c r="A52" s="183" t="s">
        <v>54</v>
      </c>
      <c r="B52" s="188" t="s">
        <v>99</v>
      </c>
      <c r="C52" s="188"/>
      <c r="D52" s="188"/>
      <c r="E52" s="185"/>
      <c r="F52" s="185"/>
      <c r="G52" s="185"/>
      <c r="H52" s="185"/>
      <c r="I52" s="191"/>
      <c r="J52" s="191"/>
      <c r="K52" s="191"/>
      <c r="L52" s="191"/>
      <c r="M52" s="191"/>
      <c r="N52" s="191"/>
      <c r="O52" s="191"/>
      <c r="P52" s="191"/>
      <c r="Q52" s="191"/>
      <c r="R52" s="191"/>
      <c r="S52" s="191"/>
      <c r="T52" s="191"/>
      <c r="U52" s="191"/>
      <c r="V52" s="191"/>
      <c r="W52" s="193"/>
      <c r="X52" s="193"/>
      <c r="Y52" s="193"/>
      <c r="Z52" s="193"/>
      <c r="AA52" s="193"/>
      <c r="AB52" s="191"/>
      <c r="AC52" s="191"/>
      <c r="AD52" s="191"/>
      <c r="AE52" s="191"/>
      <c r="AF52" s="191"/>
      <c r="AG52" s="191"/>
      <c r="AH52" s="191"/>
      <c r="AI52" s="191"/>
      <c r="AJ52" s="191"/>
      <c r="AK52" s="191"/>
      <c r="AL52" s="191"/>
      <c r="AM52" s="191"/>
      <c r="AN52" s="191"/>
      <c r="AO52" s="196"/>
      <c r="AP52" s="196"/>
    </row>
    <row r="53" s="12" customFormat="1" ht="30" customHeight="1" spans="1:42">
      <c r="A53" s="183" t="s">
        <v>54</v>
      </c>
      <c r="B53" s="188" t="s">
        <v>100</v>
      </c>
      <c r="C53" s="188"/>
      <c r="D53" s="188"/>
      <c r="E53" s="185"/>
      <c r="F53" s="185"/>
      <c r="G53" s="185"/>
      <c r="H53" s="185"/>
      <c r="I53" s="191"/>
      <c r="J53" s="191"/>
      <c r="K53" s="191"/>
      <c r="L53" s="191"/>
      <c r="M53" s="191"/>
      <c r="N53" s="191"/>
      <c r="O53" s="191"/>
      <c r="P53" s="191"/>
      <c r="Q53" s="191"/>
      <c r="R53" s="191"/>
      <c r="S53" s="191"/>
      <c r="T53" s="191"/>
      <c r="U53" s="191"/>
      <c r="V53" s="191"/>
      <c r="W53" s="193"/>
      <c r="X53" s="193"/>
      <c r="Y53" s="193"/>
      <c r="Z53" s="193"/>
      <c r="AA53" s="193"/>
      <c r="AB53" s="191"/>
      <c r="AC53" s="191"/>
      <c r="AD53" s="191"/>
      <c r="AE53" s="191"/>
      <c r="AF53" s="191"/>
      <c r="AG53" s="191"/>
      <c r="AH53" s="191"/>
      <c r="AI53" s="191"/>
      <c r="AJ53" s="191"/>
      <c r="AK53" s="191"/>
      <c r="AL53" s="191"/>
      <c r="AM53" s="191"/>
      <c r="AN53" s="191"/>
      <c r="AO53" s="196"/>
      <c r="AP53" s="196"/>
    </row>
    <row r="54" s="12" customFormat="1" ht="30" customHeight="1" spans="1:42">
      <c r="A54" s="183" t="s">
        <v>52</v>
      </c>
      <c r="B54" s="188" t="s">
        <v>101</v>
      </c>
      <c r="C54" s="188"/>
      <c r="D54" s="188"/>
      <c r="E54" s="185"/>
      <c r="F54" s="185"/>
      <c r="G54" s="185"/>
      <c r="H54" s="185"/>
      <c r="I54" s="191"/>
      <c r="J54" s="191"/>
      <c r="K54" s="191"/>
      <c r="L54" s="191"/>
      <c r="M54" s="191"/>
      <c r="N54" s="191"/>
      <c r="O54" s="191"/>
      <c r="P54" s="191"/>
      <c r="Q54" s="191"/>
      <c r="R54" s="191"/>
      <c r="S54" s="191"/>
      <c r="T54" s="191"/>
      <c r="U54" s="191"/>
      <c r="V54" s="191"/>
      <c r="W54" s="193"/>
      <c r="X54" s="193"/>
      <c r="Y54" s="193"/>
      <c r="Z54" s="193"/>
      <c r="AA54" s="193"/>
      <c r="AB54" s="191"/>
      <c r="AC54" s="191"/>
      <c r="AD54" s="191"/>
      <c r="AE54" s="191"/>
      <c r="AF54" s="191"/>
      <c r="AG54" s="191"/>
      <c r="AH54" s="191"/>
      <c r="AI54" s="191"/>
      <c r="AJ54" s="191"/>
      <c r="AK54" s="191"/>
      <c r="AL54" s="191"/>
      <c r="AM54" s="191"/>
      <c r="AN54" s="191"/>
      <c r="AO54" s="196"/>
      <c r="AP54" s="196"/>
    </row>
    <row r="55" s="12" customFormat="1" ht="30" customHeight="1" spans="1:42">
      <c r="A55" s="183" t="s">
        <v>54</v>
      </c>
      <c r="B55" s="188" t="s">
        <v>102</v>
      </c>
      <c r="C55" s="188"/>
      <c r="D55" s="188"/>
      <c r="E55" s="185"/>
      <c r="F55" s="185"/>
      <c r="G55" s="185"/>
      <c r="H55" s="185"/>
      <c r="I55" s="191"/>
      <c r="J55" s="191"/>
      <c r="K55" s="191"/>
      <c r="L55" s="191"/>
      <c r="M55" s="191"/>
      <c r="N55" s="191"/>
      <c r="O55" s="191"/>
      <c r="P55" s="191"/>
      <c r="Q55" s="191"/>
      <c r="R55" s="191"/>
      <c r="S55" s="191"/>
      <c r="T55" s="191"/>
      <c r="U55" s="191"/>
      <c r="V55" s="191"/>
      <c r="W55" s="193"/>
      <c r="X55" s="193"/>
      <c r="Y55" s="193"/>
      <c r="Z55" s="193"/>
      <c r="AA55" s="193"/>
      <c r="AB55" s="191"/>
      <c r="AC55" s="191"/>
      <c r="AD55" s="191"/>
      <c r="AE55" s="191"/>
      <c r="AF55" s="191"/>
      <c r="AG55" s="191"/>
      <c r="AH55" s="191"/>
      <c r="AI55" s="191"/>
      <c r="AJ55" s="191"/>
      <c r="AK55" s="191"/>
      <c r="AL55" s="191"/>
      <c r="AM55" s="191"/>
      <c r="AN55" s="191"/>
      <c r="AO55" s="196"/>
      <c r="AP55" s="196"/>
    </row>
    <row r="56" s="12" customFormat="1" ht="30" customHeight="1" spans="1:42">
      <c r="A56" s="183" t="s">
        <v>54</v>
      </c>
      <c r="B56" s="188" t="s">
        <v>103</v>
      </c>
      <c r="C56" s="188"/>
      <c r="D56" s="188"/>
      <c r="E56" s="185"/>
      <c r="F56" s="185"/>
      <c r="G56" s="185"/>
      <c r="H56" s="185"/>
      <c r="I56" s="191"/>
      <c r="J56" s="191"/>
      <c r="K56" s="191"/>
      <c r="L56" s="191"/>
      <c r="M56" s="191"/>
      <c r="N56" s="191"/>
      <c r="O56" s="191"/>
      <c r="P56" s="191"/>
      <c r="Q56" s="191"/>
      <c r="R56" s="191"/>
      <c r="S56" s="191"/>
      <c r="T56" s="191"/>
      <c r="U56" s="191"/>
      <c r="V56" s="191"/>
      <c r="W56" s="193"/>
      <c r="X56" s="193"/>
      <c r="Y56" s="193"/>
      <c r="Z56" s="193"/>
      <c r="AA56" s="193"/>
      <c r="AB56" s="191"/>
      <c r="AC56" s="191"/>
      <c r="AD56" s="191"/>
      <c r="AE56" s="191"/>
      <c r="AF56" s="191"/>
      <c r="AG56" s="191"/>
      <c r="AH56" s="191"/>
      <c r="AI56" s="191"/>
      <c r="AJ56" s="191"/>
      <c r="AK56" s="191"/>
      <c r="AL56" s="191"/>
      <c r="AM56" s="191"/>
      <c r="AN56" s="191"/>
      <c r="AO56" s="196"/>
      <c r="AP56" s="196"/>
    </row>
    <row r="57" s="12" customFormat="1" ht="30" customHeight="1" spans="1:42">
      <c r="A57" s="183" t="s">
        <v>52</v>
      </c>
      <c r="B57" s="188" t="s">
        <v>104</v>
      </c>
      <c r="C57" s="188"/>
      <c r="D57" s="188"/>
      <c r="E57" s="185"/>
      <c r="F57" s="185"/>
      <c r="G57" s="185"/>
      <c r="H57" s="185"/>
      <c r="I57" s="191"/>
      <c r="J57" s="191"/>
      <c r="K57" s="191"/>
      <c r="L57" s="191"/>
      <c r="M57" s="191"/>
      <c r="N57" s="191"/>
      <c r="O57" s="191"/>
      <c r="P57" s="191"/>
      <c r="Q57" s="191"/>
      <c r="R57" s="191"/>
      <c r="S57" s="191"/>
      <c r="T57" s="191"/>
      <c r="U57" s="191"/>
      <c r="V57" s="191"/>
      <c r="W57" s="193"/>
      <c r="X57" s="193"/>
      <c r="Y57" s="193"/>
      <c r="Z57" s="193"/>
      <c r="AA57" s="193"/>
      <c r="AB57" s="191"/>
      <c r="AC57" s="191"/>
      <c r="AD57" s="191"/>
      <c r="AE57" s="191"/>
      <c r="AF57" s="191"/>
      <c r="AG57" s="191"/>
      <c r="AH57" s="191"/>
      <c r="AI57" s="191"/>
      <c r="AJ57" s="191"/>
      <c r="AK57" s="191"/>
      <c r="AL57" s="191"/>
      <c r="AM57" s="191"/>
      <c r="AN57" s="191"/>
      <c r="AO57" s="196"/>
      <c r="AP57" s="196"/>
    </row>
    <row r="58" s="12" customFormat="1" ht="30" customHeight="1" spans="1:42">
      <c r="A58" s="183" t="s">
        <v>54</v>
      </c>
      <c r="B58" s="188" t="s">
        <v>105</v>
      </c>
      <c r="C58" s="188"/>
      <c r="D58" s="188"/>
      <c r="E58" s="185"/>
      <c r="F58" s="185"/>
      <c r="G58" s="185"/>
      <c r="H58" s="185"/>
      <c r="I58" s="191"/>
      <c r="J58" s="191"/>
      <c r="K58" s="191"/>
      <c r="L58" s="191"/>
      <c r="M58" s="191"/>
      <c r="N58" s="191"/>
      <c r="O58" s="191"/>
      <c r="P58" s="191"/>
      <c r="Q58" s="191"/>
      <c r="R58" s="191"/>
      <c r="S58" s="191"/>
      <c r="T58" s="191"/>
      <c r="U58" s="191"/>
      <c r="V58" s="191"/>
      <c r="W58" s="193"/>
      <c r="X58" s="193"/>
      <c r="Y58" s="193"/>
      <c r="Z58" s="193"/>
      <c r="AA58" s="193"/>
      <c r="AB58" s="191"/>
      <c r="AC58" s="191"/>
      <c r="AD58" s="191"/>
      <c r="AE58" s="191"/>
      <c r="AF58" s="191"/>
      <c r="AG58" s="191"/>
      <c r="AH58" s="191"/>
      <c r="AI58" s="191"/>
      <c r="AJ58" s="191"/>
      <c r="AK58" s="191"/>
      <c r="AL58" s="191"/>
      <c r="AM58" s="191"/>
      <c r="AN58" s="191"/>
      <c r="AO58" s="196"/>
      <c r="AP58" s="196"/>
    </row>
    <row r="59" s="12" customFormat="1" ht="30" customHeight="1" spans="1:42">
      <c r="A59" s="183" t="s">
        <v>54</v>
      </c>
      <c r="B59" s="188" t="s">
        <v>106</v>
      </c>
      <c r="C59" s="188"/>
      <c r="D59" s="188"/>
      <c r="E59" s="185"/>
      <c r="F59" s="185"/>
      <c r="G59" s="185"/>
      <c r="H59" s="185"/>
      <c r="I59" s="191"/>
      <c r="J59" s="191"/>
      <c r="K59" s="191"/>
      <c r="L59" s="191"/>
      <c r="M59" s="191"/>
      <c r="N59" s="191"/>
      <c r="O59" s="191"/>
      <c r="P59" s="191"/>
      <c r="Q59" s="191"/>
      <c r="R59" s="191"/>
      <c r="S59" s="191"/>
      <c r="T59" s="191"/>
      <c r="U59" s="191"/>
      <c r="V59" s="191"/>
      <c r="W59" s="193"/>
      <c r="X59" s="193"/>
      <c r="Y59" s="193"/>
      <c r="Z59" s="193"/>
      <c r="AA59" s="193"/>
      <c r="AB59" s="191"/>
      <c r="AC59" s="191"/>
      <c r="AD59" s="191"/>
      <c r="AE59" s="191"/>
      <c r="AF59" s="191"/>
      <c r="AG59" s="191"/>
      <c r="AH59" s="191"/>
      <c r="AI59" s="191"/>
      <c r="AJ59" s="191"/>
      <c r="AK59" s="191"/>
      <c r="AL59" s="191"/>
      <c r="AM59" s="191"/>
      <c r="AN59" s="191"/>
      <c r="AO59" s="196"/>
      <c r="AP59" s="196"/>
    </row>
    <row r="60" s="12" customFormat="1" ht="30" customHeight="1" spans="1:42">
      <c r="A60" s="183" t="s">
        <v>52</v>
      </c>
      <c r="B60" s="188" t="s">
        <v>107</v>
      </c>
      <c r="C60" s="188"/>
      <c r="D60" s="188"/>
      <c r="E60" s="185"/>
      <c r="F60" s="185"/>
      <c r="G60" s="185"/>
      <c r="H60" s="185"/>
      <c r="I60" s="191"/>
      <c r="J60" s="191"/>
      <c r="K60" s="191"/>
      <c r="L60" s="191"/>
      <c r="M60" s="191"/>
      <c r="N60" s="191"/>
      <c r="O60" s="191"/>
      <c r="P60" s="191"/>
      <c r="Q60" s="191"/>
      <c r="R60" s="191"/>
      <c r="S60" s="191"/>
      <c r="T60" s="191"/>
      <c r="U60" s="191"/>
      <c r="V60" s="191"/>
      <c r="W60" s="193"/>
      <c r="X60" s="193"/>
      <c r="Y60" s="193"/>
      <c r="Z60" s="193"/>
      <c r="AA60" s="193"/>
      <c r="AB60" s="191"/>
      <c r="AC60" s="191"/>
      <c r="AD60" s="191"/>
      <c r="AE60" s="191"/>
      <c r="AF60" s="191"/>
      <c r="AG60" s="191"/>
      <c r="AH60" s="191"/>
      <c r="AI60" s="191"/>
      <c r="AJ60" s="191"/>
      <c r="AK60" s="191"/>
      <c r="AL60" s="191"/>
      <c r="AM60" s="191"/>
      <c r="AN60" s="191"/>
      <c r="AO60" s="196"/>
      <c r="AP60" s="196"/>
    </row>
    <row r="61" s="12" customFormat="1" ht="30" customHeight="1" spans="1:42">
      <c r="A61" s="183" t="s">
        <v>54</v>
      </c>
      <c r="B61" s="188" t="s">
        <v>108</v>
      </c>
      <c r="C61" s="188"/>
      <c r="D61" s="188"/>
      <c r="E61" s="185"/>
      <c r="F61" s="185"/>
      <c r="G61" s="185"/>
      <c r="H61" s="185"/>
      <c r="I61" s="191"/>
      <c r="J61" s="191"/>
      <c r="K61" s="191"/>
      <c r="L61" s="191"/>
      <c r="M61" s="191"/>
      <c r="N61" s="191"/>
      <c r="O61" s="191"/>
      <c r="P61" s="191"/>
      <c r="Q61" s="191"/>
      <c r="R61" s="191"/>
      <c r="S61" s="191"/>
      <c r="T61" s="191"/>
      <c r="U61" s="191"/>
      <c r="V61" s="191"/>
      <c r="W61" s="193"/>
      <c r="X61" s="193"/>
      <c r="Y61" s="193"/>
      <c r="Z61" s="193"/>
      <c r="AA61" s="193"/>
      <c r="AB61" s="191"/>
      <c r="AC61" s="191"/>
      <c r="AD61" s="191"/>
      <c r="AE61" s="191"/>
      <c r="AF61" s="191"/>
      <c r="AG61" s="191"/>
      <c r="AH61" s="191"/>
      <c r="AI61" s="191"/>
      <c r="AJ61" s="191"/>
      <c r="AK61" s="191"/>
      <c r="AL61" s="191"/>
      <c r="AM61" s="191"/>
      <c r="AN61" s="191"/>
      <c r="AO61" s="196"/>
      <c r="AP61" s="196"/>
    </row>
    <row r="62" s="12" customFormat="1" ht="30" customHeight="1" spans="1:42">
      <c r="A62" s="183" t="s">
        <v>54</v>
      </c>
      <c r="B62" s="188" t="s">
        <v>109</v>
      </c>
      <c r="C62" s="188"/>
      <c r="D62" s="188"/>
      <c r="E62" s="185"/>
      <c r="F62" s="185"/>
      <c r="G62" s="185"/>
      <c r="H62" s="185"/>
      <c r="I62" s="191"/>
      <c r="J62" s="191"/>
      <c r="K62" s="191"/>
      <c r="L62" s="191"/>
      <c r="M62" s="191"/>
      <c r="N62" s="191"/>
      <c r="O62" s="191"/>
      <c r="P62" s="191"/>
      <c r="Q62" s="191"/>
      <c r="R62" s="191"/>
      <c r="S62" s="191"/>
      <c r="T62" s="191"/>
      <c r="U62" s="191"/>
      <c r="V62" s="191"/>
      <c r="W62" s="193"/>
      <c r="X62" s="193"/>
      <c r="Y62" s="193"/>
      <c r="Z62" s="193"/>
      <c r="AA62" s="193"/>
      <c r="AB62" s="191"/>
      <c r="AC62" s="191"/>
      <c r="AD62" s="191"/>
      <c r="AE62" s="191"/>
      <c r="AF62" s="191"/>
      <c r="AG62" s="191"/>
      <c r="AH62" s="191"/>
      <c r="AI62" s="191"/>
      <c r="AJ62" s="191"/>
      <c r="AK62" s="191"/>
      <c r="AL62" s="191"/>
      <c r="AM62" s="191"/>
      <c r="AN62" s="191"/>
      <c r="AO62" s="196"/>
      <c r="AP62" s="196"/>
    </row>
    <row r="63" s="12" customFormat="1" ht="30" customHeight="1" spans="1:42">
      <c r="A63" s="183" t="s">
        <v>54</v>
      </c>
      <c r="B63" s="188" t="s">
        <v>110</v>
      </c>
      <c r="C63" s="188"/>
      <c r="D63" s="188"/>
      <c r="E63" s="185"/>
      <c r="F63" s="185"/>
      <c r="G63" s="185"/>
      <c r="H63" s="185"/>
      <c r="I63" s="191"/>
      <c r="J63" s="191"/>
      <c r="K63" s="191"/>
      <c r="L63" s="191"/>
      <c r="M63" s="191"/>
      <c r="N63" s="191"/>
      <c r="O63" s="191"/>
      <c r="P63" s="191"/>
      <c r="Q63" s="191"/>
      <c r="R63" s="191"/>
      <c r="S63" s="191"/>
      <c r="T63" s="191"/>
      <c r="U63" s="191"/>
      <c r="V63" s="191"/>
      <c r="W63" s="193"/>
      <c r="X63" s="193"/>
      <c r="Y63" s="193"/>
      <c r="Z63" s="193"/>
      <c r="AA63" s="193"/>
      <c r="AB63" s="191"/>
      <c r="AC63" s="191"/>
      <c r="AD63" s="191"/>
      <c r="AE63" s="191"/>
      <c r="AF63" s="191"/>
      <c r="AG63" s="191"/>
      <c r="AH63" s="191"/>
      <c r="AI63" s="191"/>
      <c r="AJ63" s="191"/>
      <c r="AK63" s="191"/>
      <c r="AL63" s="191"/>
      <c r="AM63" s="191"/>
      <c r="AN63" s="191"/>
      <c r="AO63" s="196"/>
      <c r="AP63" s="196"/>
    </row>
    <row r="64" s="12" customFormat="1" ht="30" customHeight="1" spans="1:42">
      <c r="A64" s="183" t="s">
        <v>52</v>
      </c>
      <c r="B64" s="188" t="s">
        <v>111</v>
      </c>
      <c r="C64" s="188"/>
      <c r="D64" s="188"/>
      <c r="E64" s="185"/>
      <c r="F64" s="185"/>
      <c r="G64" s="185"/>
      <c r="H64" s="185"/>
      <c r="I64" s="191"/>
      <c r="J64" s="191"/>
      <c r="K64" s="191"/>
      <c r="L64" s="191"/>
      <c r="M64" s="191"/>
      <c r="N64" s="191"/>
      <c r="O64" s="191"/>
      <c r="P64" s="191"/>
      <c r="Q64" s="191"/>
      <c r="R64" s="191"/>
      <c r="S64" s="191"/>
      <c r="T64" s="191"/>
      <c r="U64" s="191"/>
      <c r="V64" s="191"/>
      <c r="W64" s="193"/>
      <c r="X64" s="193"/>
      <c r="Y64" s="193"/>
      <c r="Z64" s="193"/>
      <c r="AA64" s="193"/>
      <c r="AB64" s="191"/>
      <c r="AC64" s="191"/>
      <c r="AD64" s="191"/>
      <c r="AE64" s="191"/>
      <c r="AF64" s="191"/>
      <c r="AG64" s="191"/>
      <c r="AH64" s="191"/>
      <c r="AI64" s="191"/>
      <c r="AJ64" s="191"/>
      <c r="AK64" s="191"/>
      <c r="AL64" s="191"/>
      <c r="AM64" s="191"/>
      <c r="AN64" s="191"/>
      <c r="AO64" s="196"/>
      <c r="AP64" s="196"/>
    </row>
    <row r="65" s="12" customFormat="1" ht="30" customHeight="1" spans="1:42">
      <c r="A65" s="183" t="s">
        <v>54</v>
      </c>
      <c r="B65" s="188" t="s">
        <v>111</v>
      </c>
      <c r="C65" s="188"/>
      <c r="D65" s="188"/>
      <c r="E65" s="185"/>
      <c r="F65" s="185"/>
      <c r="G65" s="185"/>
      <c r="H65" s="185"/>
      <c r="I65" s="191"/>
      <c r="J65" s="191"/>
      <c r="K65" s="191"/>
      <c r="L65" s="191"/>
      <c r="M65" s="191"/>
      <c r="N65" s="191"/>
      <c r="O65" s="191"/>
      <c r="P65" s="191"/>
      <c r="Q65" s="191"/>
      <c r="R65" s="191"/>
      <c r="S65" s="191"/>
      <c r="T65" s="191"/>
      <c r="U65" s="191"/>
      <c r="V65" s="191"/>
      <c r="W65" s="193"/>
      <c r="X65" s="193"/>
      <c r="Y65" s="193"/>
      <c r="Z65" s="193"/>
      <c r="AA65" s="193"/>
      <c r="AB65" s="191"/>
      <c r="AC65" s="191"/>
      <c r="AD65" s="191"/>
      <c r="AE65" s="191"/>
      <c r="AF65" s="191"/>
      <c r="AG65" s="191"/>
      <c r="AH65" s="191"/>
      <c r="AI65" s="191"/>
      <c r="AJ65" s="191"/>
      <c r="AK65" s="191"/>
      <c r="AL65" s="191"/>
      <c r="AM65" s="191"/>
      <c r="AN65" s="191"/>
      <c r="AO65" s="196"/>
      <c r="AP65" s="196"/>
    </row>
    <row r="66" s="12" customFormat="1" ht="30" customHeight="1" spans="1:42">
      <c r="A66" s="180" t="s">
        <v>50</v>
      </c>
      <c r="B66" s="188" t="s">
        <v>112</v>
      </c>
      <c r="C66" s="188"/>
      <c r="D66" s="188"/>
      <c r="E66" s="185"/>
      <c r="F66" s="185"/>
      <c r="G66" s="185"/>
      <c r="H66" s="185"/>
      <c r="I66" s="192"/>
      <c r="J66" s="192"/>
      <c r="K66" s="192"/>
      <c r="L66" s="192"/>
      <c r="M66" s="192"/>
      <c r="N66" s="192"/>
      <c r="O66" s="192"/>
      <c r="P66" s="192"/>
      <c r="Q66" s="192"/>
      <c r="R66" s="192"/>
      <c r="S66" s="192"/>
      <c r="T66" s="192"/>
      <c r="U66" s="192"/>
      <c r="V66" s="192"/>
      <c r="W66" s="426"/>
      <c r="X66" s="426"/>
      <c r="Y66" s="426"/>
      <c r="Z66" s="426"/>
      <c r="AA66" s="426"/>
      <c r="AB66" s="192"/>
      <c r="AC66" s="192"/>
      <c r="AD66" s="192"/>
      <c r="AE66" s="192"/>
      <c r="AF66" s="192"/>
      <c r="AG66" s="192"/>
      <c r="AH66" s="192"/>
      <c r="AI66" s="192"/>
      <c r="AJ66" s="192"/>
      <c r="AK66" s="192"/>
      <c r="AL66" s="192"/>
      <c r="AM66" s="192"/>
      <c r="AN66" s="192"/>
      <c r="AO66" s="196"/>
      <c r="AP66" s="196"/>
    </row>
    <row r="67" s="12" customFormat="1" ht="30" customHeight="1" spans="1:42">
      <c r="A67" s="180" t="s">
        <v>52</v>
      </c>
      <c r="B67" s="188" t="s">
        <v>113</v>
      </c>
      <c r="C67" s="188"/>
      <c r="D67" s="188"/>
      <c r="E67" s="185"/>
      <c r="F67" s="185"/>
      <c r="G67" s="185"/>
      <c r="H67" s="185"/>
      <c r="I67" s="191"/>
      <c r="J67" s="191"/>
      <c r="K67" s="191"/>
      <c r="L67" s="191"/>
      <c r="M67" s="191"/>
      <c r="N67" s="191"/>
      <c r="O67" s="191"/>
      <c r="P67" s="191"/>
      <c r="Q67" s="191"/>
      <c r="R67" s="191"/>
      <c r="S67" s="191"/>
      <c r="T67" s="191"/>
      <c r="U67" s="191"/>
      <c r="V67" s="191"/>
      <c r="W67" s="193"/>
      <c r="X67" s="193"/>
      <c r="Y67" s="193"/>
      <c r="Z67" s="193"/>
      <c r="AA67" s="193"/>
      <c r="AB67" s="191"/>
      <c r="AC67" s="191"/>
      <c r="AD67" s="191"/>
      <c r="AE67" s="191"/>
      <c r="AF67" s="191"/>
      <c r="AG67" s="191"/>
      <c r="AH67" s="191"/>
      <c r="AI67" s="191"/>
      <c r="AJ67" s="191"/>
      <c r="AK67" s="191"/>
      <c r="AL67" s="191"/>
      <c r="AM67" s="191"/>
      <c r="AN67" s="191"/>
      <c r="AO67" s="196"/>
      <c r="AP67" s="196"/>
    </row>
    <row r="68" s="12" customFormat="1" ht="43" customHeight="1" spans="1:42">
      <c r="A68" s="183" t="s">
        <v>54</v>
      </c>
      <c r="B68" s="188" t="s">
        <v>114</v>
      </c>
      <c r="C68" s="188"/>
      <c r="D68" s="188"/>
      <c r="E68" s="185"/>
      <c r="F68" s="185"/>
      <c r="G68" s="185"/>
      <c r="H68" s="185"/>
      <c r="I68" s="191"/>
      <c r="J68" s="191"/>
      <c r="K68" s="191"/>
      <c r="L68" s="191"/>
      <c r="M68" s="191"/>
      <c r="N68" s="191"/>
      <c r="O68" s="191"/>
      <c r="P68" s="191"/>
      <c r="Q68" s="191"/>
      <c r="R68" s="191"/>
      <c r="S68" s="191"/>
      <c r="T68" s="191"/>
      <c r="U68" s="191"/>
      <c r="V68" s="191"/>
      <c r="W68" s="193"/>
      <c r="X68" s="193"/>
      <c r="Y68" s="193"/>
      <c r="Z68" s="193"/>
      <c r="AA68" s="193"/>
      <c r="AB68" s="191"/>
      <c r="AC68" s="191"/>
      <c r="AD68" s="191"/>
      <c r="AE68" s="191"/>
      <c r="AF68" s="191"/>
      <c r="AG68" s="191"/>
      <c r="AH68" s="191"/>
      <c r="AI68" s="191"/>
      <c r="AJ68" s="191"/>
      <c r="AK68" s="191"/>
      <c r="AL68" s="191"/>
      <c r="AM68" s="191"/>
      <c r="AN68" s="191"/>
      <c r="AO68" s="196"/>
      <c r="AP68" s="196"/>
    </row>
    <row r="69" s="12" customFormat="1" ht="43" customHeight="1" spans="1:42">
      <c r="A69" s="183" t="s">
        <v>54</v>
      </c>
      <c r="B69" s="188" t="s">
        <v>115</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6"/>
      <c r="AP69" s="196"/>
    </row>
    <row r="70" s="12" customFormat="1" ht="43" customHeight="1" spans="1:42">
      <c r="A70" s="183" t="s">
        <v>54</v>
      </c>
      <c r="B70" s="188" t="s">
        <v>116</v>
      </c>
      <c r="C70" s="188"/>
      <c r="D70" s="188"/>
      <c r="E70" s="185"/>
      <c r="F70" s="185"/>
      <c r="G70" s="185"/>
      <c r="H70" s="185"/>
      <c r="I70" s="191"/>
      <c r="J70" s="191"/>
      <c r="K70" s="191"/>
      <c r="L70" s="191"/>
      <c r="M70" s="191"/>
      <c r="N70" s="191"/>
      <c r="O70" s="191"/>
      <c r="P70" s="191"/>
      <c r="Q70" s="191"/>
      <c r="R70" s="191"/>
      <c r="S70" s="191"/>
      <c r="T70" s="191"/>
      <c r="U70" s="191"/>
      <c r="V70" s="191"/>
      <c r="W70" s="193"/>
      <c r="X70" s="193"/>
      <c r="Y70" s="193"/>
      <c r="Z70" s="193"/>
      <c r="AA70" s="193"/>
      <c r="AB70" s="191"/>
      <c r="AC70" s="191"/>
      <c r="AD70" s="191"/>
      <c r="AE70" s="191"/>
      <c r="AF70" s="191"/>
      <c r="AG70" s="191"/>
      <c r="AH70" s="191"/>
      <c r="AI70" s="191"/>
      <c r="AJ70" s="191"/>
      <c r="AK70" s="191"/>
      <c r="AL70" s="191"/>
      <c r="AM70" s="191"/>
      <c r="AN70" s="191"/>
      <c r="AO70" s="196"/>
      <c r="AP70" s="196"/>
    </row>
    <row r="71" s="12" customFormat="1" ht="30" customHeight="1" spans="1:42">
      <c r="A71" s="183" t="s">
        <v>54</v>
      </c>
      <c r="B71" s="188" t="s">
        <v>117</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1"/>
      <c r="AN71" s="191"/>
      <c r="AO71" s="196"/>
      <c r="AP71" s="196"/>
    </row>
    <row r="72" s="12" customFormat="1" ht="70" customHeight="1" spans="1:42">
      <c r="A72" s="183" t="s">
        <v>54</v>
      </c>
      <c r="B72" s="188" t="s">
        <v>118</v>
      </c>
      <c r="C72" s="188"/>
      <c r="D72" s="188"/>
      <c r="E72" s="185"/>
      <c r="F72" s="185"/>
      <c r="G72" s="185"/>
      <c r="H72" s="185"/>
      <c r="I72" s="191"/>
      <c r="J72" s="191"/>
      <c r="K72" s="191"/>
      <c r="L72" s="191"/>
      <c r="M72" s="191"/>
      <c r="N72" s="191"/>
      <c r="O72" s="191"/>
      <c r="P72" s="191"/>
      <c r="Q72" s="191"/>
      <c r="R72" s="191"/>
      <c r="S72" s="191"/>
      <c r="T72" s="191"/>
      <c r="U72" s="191"/>
      <c r="V72" s="191"/>
      <c r="W72" s="193"/>
      <c r="X72" s="193"/>
      <c r="Y72" s="193"/>
      <c r="Z72" s="193"/>
      <c r="AA72" s="193"/>
      <c r="AB72" s="191"/>
      <c r="AC72" s="191"/>
      <c r="AD72" s="191"/>
      <c r="AE72" s="191"/>
      <c r="AF72" s="191"/>
      <c r="AG72" s="191"/>
      <c r="AH72" s="191"/>
      <c r="AI72" s="191"/>
      <c r="AJ72" s="191"/>
      <c r="AK72" s="191"/>
      <c r="AL72" s="191"/>
      <c r="AM72" s="191"/>
      <c r="AN72" s="191"/>
      <c r="AO72" s="196"/>
      <c r="AP72" s="196"/>
    </row>
    <row r="73" s="12" customFormat="1" ht="77" customHeight="1" spans="1:42">
      <c r="A73" s="183" t="s">
        <v>54</v>
      </c>
      <c r="B73" s="188" t="s">
        <v>119</v>
      </c>
      <c r="C73" s="188"/>
      <c r="D73" s="188"/>
      <c r="E73" s="185"/>
      <c r="F73" s="185"/>
      <c r="G73" s="185"/>
      <c r="H73" s="185"/>
      <c r="I73" s="191"/>
      <c r="J73" s="191"/>
      <c r="K73" s="191"/>
      <c r="L73" s="191"/>
      <c r="M73" s="191"/>
      <c r="N73" s="191"/>
      <c r="O73" s="191"/>
      <c r="P73" s="191"/>
      <c r="Q73" s="191"/>
      <c r="R73" s="191"/>
      <c r="S73" s="191"/>
      <c r="T73" s="191"/>
      <c r="U73" s="191"/>
      <c r="V73" s="191"/>
      <c r="W73" s="193"/>
      <c r="X73" s="193"/>
      <c r="Y73" s="193"/>
      <c r="Z73" s="193"/>
      <c r="AA73" s="193"/>
      <c r="AB73" s="191"/>
      <c r="AC73" s="191"/>
      <c r="AD73" s="191"/>
      <c r="AE73" s="191"/>
      <c r="AF73" s="191"/>
      <c r="AG73" s="191"/>
      <c r="AH73" s="191"/>
      <c r="AI73" s="191"/>
      <c r="AJ73" s="191"/>
      <c r="AK73" s="191"/>
      <c r="AL73" s="191"/>
      <c r="AM73" s="191"/>
      <c r="AN73" s="191"/>
      <c r="AO73" s="196"/>
      <c r="AP73" s="196"/>
    </row>
    <row r="74" s="12" customFormat="1" ht="77" customHeight="1" spans="1:42">
      <c r="A74" s="183" t="s">
        <v>54</v>
      </c>
      <c r="B74" s="188" t="s">
        <v>120</v>
      </c>
      <c r="C74" s="188"/>
      <c r="D74" s="188"/>
      <c r="E74" s="185"/>
      <c r="F74" s="185"/>
      <c r="G74" s="185"/>
      <c r="H74" s="185"/>
      <c r="I74" s="191"/>
      <c r="J74" s="191"/>
      <c r="K74" s="191"/>
      <c r="L74" s="191"/>
      <c r="M74" s="191"/>
      <c r="N74" s="191"/>
      <c r="O74" s="191"/>
      <c r="P74" s="191"/>
      <c r="Q74" s="191"/>
      <c r="R74" s="191"/>
      <c r="S74" s="191"/>
      <c r="T74" s="191"/>
      <c r="U74" s="191"/>
      <c r="V74" s="191"/>
      <c r="W74" s="193"/>
      <c r="X74" s="193"/>
      <c r="Y74" s="193"/>
      <c r="Z74" s="193"/>
      <c r="AA74" s="193"/>
      <c r="AB74" s="191"/>
      <c r="AC74" s="191"/>
      <c r="AD74" s="191"/>
      <c r="AE74" s="191"/>
      <c r="AF74" s="191"/>
      <c r="AG74" s="191"/>
      <c r="AH74" s="191"/>
      <c r="AI74" s="191"/>
      <c r="AJ74" s="191"/>
      <c r="AK74" s="191"/>
      <c r="AL74" s="191"/>
      <c r="AM74" s="191"/>
      <c r="AN74" s="191"/>
      <c r="AO74" s="196"/>
      <c r="AP74" s="196"/>
    </row>
    <row r="75" s="12" customFormat="1" ht="50" customHeight="1" spans="1:42">
      <c r="A75" s="183" t="s">
        <v>54</v>
      </c>
      <c r="B75" s="188" t="s">
        <v>121</v>
      </c>
      <c r="C75" s="188"/>
      <c r="D75" s="188"/>
      <c r="E75" s="185"/>
      <c r="F75" s="185"/>
      <c r="G75" s="185"/>
      <c r="H75" s="185"/>
      <c r="I75" s="191"/>
      <c r="J75" s="191"/>
      <c r="K75" s="191"/>
      <c r="L75" s="191"/>
      <c r="M75" s="191"/>
      <c r="N75" s="191"/>
      <c r="O75" s="191"/>
      <c r="P75" s="191"/>
      <c r="Q75" s="191"/>
      <c r="R75" s="191"/>
      <c r="S75" s="191"/>
      <c r="T75" s="191"/>
      <c r="U75" s="191"/>
      <c r="V75" s="191"/>
      <c r="W75" s="193"/>
      <c r="X75" s="193"/>
      <c r="Y75" s="193"/>
      <c r="Z75" s="193"/>
      <c r="AA75" s="193"/>
      <c r="AB75" s="191"/>
      <c r="AC75" s="191"/>
      <c r="AD75" s="191"/>
      <c r="AE75" s="191"/>
      <c r="AF75" s="191"/>
      <c r="AG75" s="191"/>
      <c r="AH75" s="191"/>
      <c r="AI75" s="191"/>
      <c r="AJ75" s="191"/>
      <c r="AK75" s="191"/>
      <c r="AL75" s="191"/>
      <c r="AM75" s="191"/>
      <c r="AN75" s="191"/>
      <c r="AO75" s="196"/>
      <c r="AP75" s="196"/>
    </row>
    <row r="76" s="12" customFormat="1" ht="30" customHeight="1" spans="1:42">
      <c r="A76" s="183" t="s">
        <v>54</v>
      </c>
      <c r="B76" s="188" t="s">
        <v>96</v>
      </c>
      <c r="C76" s="188"/>
      <c r="D76" s="188"/>
      <c r="E76" s="185"/>
      <c r="F76" s="185"/>
      <c r="G76" s="185"/>
      <c r="H76" s="185"/>
      <c r="I76" s="191"/>
      <c r="J76" s="191"/>
      <c r="K76" s="191"/>
      <c r="L76" s="191"/>
      <c r="M76" s="191"/>
      <c r="N76" s="191"/>
      <c r="O76" s="191"/>
      <c r="P76" s="191"/>
      <c r="Q76" s="191"/>
      <c r="R76" s="191"/>
      <c r="S76" s="191"/>
      <c r="T76" s="191"/>
      <c r="U76" s="191"/>
      <c r="V76" s="191"/>
      <c r="W76" s="193"/>
      <c r="X76" s="193"/>
      <c r="Y76" s="193"/>
      <c r="Z76" s="193"/>
      <c r="AA76" s="193"/>
      <c r="AB76" s="191"/>
      <c r="AC76" s="191"/>
      <c r="AD76" s="191"/>
      <c r="AE76" s="191"/>
      <c r="AF76" s="191"/>
      <c r="AG76" s="191"/>
      <c r="AH76" s="191"/>
      <c r="AI76" s="191"/>
      <c r="AJ76" s="191"/>
      <c r="AK76" s="191"/>
      <c r="AL76" s="191"/>
      <c r="AM76" s="191"/>
      <c r="AN76" s="191"/>
      <c r="AO76" s="196"/>
      <c r="AP76" s="196"/>
    </row>
    <row r="77" s="12" customFormat="1" ht="30" customHeight="1" spans="1:42">
      <c r="A77" s="203" t="s">
        <v>52</v>
      </c>
      <c r="B77" s="188" t="s">
        <v>122</v>
      </c>
      <c r="C77" s="188"/>
      <c r="D77" s="188"/>
      <c r="E77" s="185"/>
      <c r="F77" s="185"/>
      <c r="G77" s="185"/>
      <c r="H77" s="185"/>
      <c r="I77" s="191"/>
      <c r="J77" s="191"/>
      <c r="K77" s="191"/>
      <c r="L77" s="191"/>
      <c r="M77" s="191"/>
      <c r="N77" s="191"/>
      <c r="O77" s="191"/>
      <c r="P77" s="191"/>
      <c r="Q77" s="191"/>
      <c r="R77" s="191"/>
      <c r="S77" s="191"/>
      <c r="T77" s="191"/>
      <c r="U77" s="191"/>
      <c r="V77" s="191"/>
      <c r="W77" s="193"/>
      <c r="X77" s="193"/>
      <c r="Y77" s="193"/>
      <c r="Z77" s="193"/>
      <c r="AA77" s="193"/>
      <c r="AB77" s="191"/>
      <c r="AC77" s="191"/>
      <c r="AD77" s="191"/>
      <c r="AE77" s="191"/>
      <c r="AF77" s="191"/>
      <c r="AG77" s="191"/>
      <c r="AH77" s="191"/>
      <c r="AI77" s="191"/>
      <c r="AJ77" s="191"/>
      <c r="AK77" s="191"/>
      <c r="AL77" s="191"/>
      <c r="AM77" s="191"/>
      <c r="AN77" s="191"/>
      <c r="AO77" s="196"/>
      <c r="AP77" s="196"/>
    </row>
    <row r="78" s="12" customFormat="1" ht="30" customHeight="1" spans="1:42">
      <c r="A78" s="183" t="s">
        <v>54</v>
      </c>
      <c r="B78" s="188" t="s">
        <v>123</v>
      </c>
      <c r="C78" s="188"/>
      <c r="D78" s="188"/>
      <c r="E78" s="185"/>
      <c r="F78" s="185"/>
      <c r="G78" s="185"/>
      <c r="H78" s="185"/>
      <c r="I78" s="191"/>
      <c r="J78" s="191"/>
      <c r="K78" s="191"/>
      <c r="L78" s="191"/>
      <c r="M78" s="191"/>
      <c r="N78" s="191"/>
      <c r="O78" s="191"/>
      <c r="P78" s="191"/>
      <c r="Q78" s="191"/>
      <c r="R78" s="191"/>
      <c r="S78" s="191"/>
      <c r="T78" s="191"/>
      <c r="U78" s="191"/>
      <c r="V78" s="191"/>
      <c r="W78" s="193"/>
      <c r="X78" s="193"/>
      <c r="Y78" s="193"/>
      <c r="Z78" s="193"/>
      <c r="AA78" s="193"/>
      <c r="AB78" s="191"/>
      <c r="AC78" s="191"/>
      <c r="AD78" s="191"/>
      <c r="AE78" s="191"/>
      <c r="AF78" s="191"/>
      <c r="AG78" s="191"/>
      <c r="AH78" s="191"/>
      <c r="AI78" s="191"/>
      <c r="AJ78" s="191"/>
      <c r="AK78" s="191"/>
      <c r="AL78" s="191"/>
      <c r="AM78" s="191"/>
      <c r="AN78" s="191"/>
      <c r="AO78" s="196"/>
      <c r="AP78" s="196"/>
    </row>
    <row r="79" s="12" customFormat="1" ht="30" customHeight="1" spans="1:42">
      <c r="A79" s="183" t="s">
        <v>54</v>
      </c>
      <c r="B79" s="188" t="s">
        <v>124</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1"/>
      <c r="AN79" s="191"/>
      <c r="AO79" s="196"/>
      <c r="AP79" s="196"/>
    </row>
    <row r="80" s="12" customFormat="1" ht="30" customHeight="1" spans="1:42">
      <c r="A80" s="183" t="s">
        <v>54</v>
      </c>
      <c r="B80" s="188" t="s">
        <v>125</v>
      </c>
      <c r="C80" s="188"/>
      <c r="D80" s="188"/>
      <c r="E80" s="185"/>
      <c r="F80" s="185"/>
      <c r="G80" s="185"/>
      <c r="H80" s="185"/>
      <c r="I80" s="191"/>
      <c r="J80" s="191"/>
      <c r="K80" s="191"/>
      <c r="L80" s="191"/>
      <c r="M80" s="191"/>
      <c r="N80" s="191"/>
      <c r="O80" s="191"/>
      <c r="P80" s="191"/>
      <c r="Q80" s="191"/>
      <c r="R80" s="191"/>
      <c r="S80" s="191"/>
      <c r="T80" s="191"/>
      <c r="U80" s="191"/>
      <c r="V80" s="191"/>
      <c r="W80" s="193"/>
      <c r="X80" s="193"/>
      <c r="Y80" s="193"/>
      <c r="Z80" s="193"/>
      <c r="AA80" s="193"/>
      <c r="AB80" s="191"/>
      <c r="AC80" s="191"/>
      <c r="AD80" s="191"/>
      <c r="AE80" s="191"/>
      <c r="AF80" s="191"/>
      <c r="AG80" s="191"/>
      <c r="AH80" s="191"/>
      <c r="AI80" s="191"/>
      <c r="AJ80" s="191"/>
      <c r="AK80" s="191"/>
      <c r="AL80" s="191"/>
      <c r="AM80" s="191"/>
      <c r="AN80" s="191"/>
      <c r="AO80" s="196"/>
      <c r="AP80" s="196"/>
    </row>
    <row r="81" s="12" customFormat="1" ht="30" customHeight="1" spans="1:42">
      <c r="A81" s="183" t="s">
        <v>54</v>
      </c>
      <c r="B81" s="188" t="s">
        <v>126</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1"/>
      <c r="AO81" s="196"/>
      <c r="AP81" s="196"/>
    </row>
    <row r="82" s="12" customFormat="1" ht="30" customHeight="1" spans="1:42">
      <c r="A82" s="203" t="s">
        <v>52</v>
      </c>
      <c r="B82" s="188" t="s">
        <v>127</v>
      </c>
      <c r="C82" s="188"/>
      <c r="D82" s="188"/>
      <c r="E82" s="185"/>
      <c r="F82" s="185"/>
      <c r="G82" s="185"/>
      <c r="H82" s="185"/>
      <c r="I82" s="191"/>
      <c r="J82" s="191"/>
      <c r="K82" s="191"/>
      <c r="L82" s="191"/>
      <c r="M82" s="191"/>
      <c r="N82" s="191"/>
      <c r="O82" s="191"/>
      <c r="P82" s="191"/>
      <c r="Q82" s="191"/>
      <c r="R82" s="191"/>
      <c r="S82" s="191"/>
      <c r="T82" s="191"/>
      <c r="U82" s="191"/>
      <c r="V82" s="191"/>
      <c r="W82" s="193"/>
      <c r="X82" s="193"/>
      <c r="Y82" s="193"/>
      <c r="Z82" s="193"/>
      <c r="AA82" s="193"/>
      <c r="AB82" s="191"/>
      <c r="AC82" s="191"/>
      <c r="AD82" s="191"/>
      <c r="AE82" s="191"/>
      <c r="AF82" s="191"/>
      <c r="AG82" s="191"/>
      <c r="AH82" s="191"/>
      <c r="AI82" s="191"/>
      <c r="AJ82" s="191"/>
      <c r="AK82" s="191"/>
      <c r="AL82" s="191"/>
      <c r="AM82" s="191"/>
      <c r="AN82" s="191"/>
      <c r="AO82" s="196"/>
      <c r="AP82" s="196"/>
    </row>
    <row r="83" s="12" customFormat="1" ht="30" customHeight="1" spans="1:42">
      <c r="A83" s="183" t="s">
        <v>54</v>
      </c>
      <c r="B83" s="188" t="s">
        <v>128</v>
      </c>
      <c r="C83" s="188"/>
      <c r="D83" s="188"/>
      <c r="E83" s="185"/>
      <c r="F83" s="185"/>
      <c r="G83" s="185"/>
      <c r="H83" s="185"/>
      <c r="I83" s="191"/>
      <c r="J83" s="191"/>
      <c r="K83" s="191"/>
      <c r="L83" s="191"/>
      <c r="M83" s="191"/>
      <c r="N83" s="191"/>
      <c r="O83" s="191"/>
      <c r="P83" s="191"/>
      <c r="Q83" s="191"/>
      <c r="R83" s="191"/>
      <c r="S83" s="191"/>
      <c r="T83" s="191"/>
      <c r="U83" s="191"/>
      <c r="V83" s="191"/>
      <c r="W83" s="193"/>
      <c r="X83" s="193"/>
      <c r="Y83" s="193"/>
      <c r="Z83" s="193"/>
      <c r="AA83" s="193"/>
      <c r="AB83" s="191"/>
      <c r="AC83" s="191"/>
      <c r="AD83" s="191"/>
      <c r="AE83" s="191"/>
      <c r="AF83" s="191"/>
      <c r="AG83" s="191"/>
      <c r="AH83" s="191"/>
      <c r="AI83" s="191"/>
      <c r="AJ83" s="191"/>
      <c r="AK83" s="191"/>
      <c r="AL83" s="191"/>
      <c r="AM83" s="191"/>
      <c r="AN83" s="191"/>
      <c r="AO83" s="196"/>
      <c r="AP83" s="196"/>
    </row>
    <row r="84" s="12" customFormat="1" ht="58" customHeight="1" spans="1:42">
      <c r="A84" s="183" t="s">
        <v>54</v>
      </c>
      <c r="B84" s="188" t="s">
        <v>129</v>
      </c>
      <c r="C84" s="188"/>
      <c r="D84" s="188"/>
      <c r="E84" s="185"/>
      <c r="F84" s="185"/>
      <c r="G84" s="185"/>
      <c r="H84" s="185"/>
      <c r="I84" s="191"/>
      <c r="J84" s="191"/>
      <c r="K84" s="191"/>
      <c r="L84" s="191"/>
      <c r="M84" s="191"/>
      <c r="N84" s="191"/>
      <c r="O84" s="191"/>
      <c r="P84" s="191"/>
      <c r="Q84" s="191"/>
      <c r="R84" s="191"/>
      <c r="S84" s="191"/>
      <c r="T84" s="191"/>
      <c r="U84" s="191"/>
      <c r="V84" s="191"/>
      <c r="W84" s="193"/>
      <c r="X84" s="193"/>
      <c r="Y84" s="193"/>
      <c r="Z84" s="193"/>
      <c r="AA84" s="193"/>
      <c r="AB84" s="191"/>
      <c r="AC84" s="191"/>
      <c r="AD84" s="191"/>
      <c r="AE84" s="191"/>
      <c r="AF84" s="191"/>
      <c r="AG84" s="191"/>
      <c r="AH84" s="191"/>
      <c r="AI84" s="191"/>
      <c r="AJ84" s="191"/>
      <c r="AK84" s="191"/>
      <c r="AL84" s="191"/>
      <c r="AM84" s="191"/>
      <c r="AN84" s="191"/>
      <c r="AO84" s="196"/>
      <c r="AP84" s="196"/>
    </row>
    <row r="85" s="12" customFormat="1" ht="68" customHeight="1" spans="1:42">
      <c r="A85" s="183" t="s">
        <v>54</v>
      </c>
      <c r="B85" s="188" t="s">
        <v>130</v>
      </c>
      <c r="C85" s="188"/>
      <c r="D85" s="188"/>
      <c r="E85" s="185"/>
      <c r="F85" s="185"/>
      <c r="G85" s="185"/>
      <c r="H85" s="185"/>
      <c r="I85" s="191"/>
      <c r="J85" s="191"/>
      <c r="K85" s="191"/>
      <c r="L85" s="191"/>
      <c r="M85" s="191"/>
      <c r="N85" s="191"/>
      <c r="O85" s="191"/>
      <c r="P85" s="191"/>
      <c r="Q85" s="191"/>
      <c r="R85" s="191"/>
      <c r="S85" s="191"/>
      <c r="T85" s="191"/>
      <c r="U85" s="191"/>
      <c r="V85" s="191"/>
      <c r="W85" s="193"/>
      <c r="X85" s="193"/>
      <c r="Y85" s="193"/>
      <c r="Z85" s="193"/>
      <c r="AA85" s="193"/>
      <c r="AB85" s="191"/>
      <c r="AC85" s="191"/>
      <c r="AD85" s="191"/>
      <c r="AE85" s="191"/>
      <c r="AF85" s="191"/>
      <c r="AG85" s="191"/>
      <c r="AH85" s="191"/>
      <c r="AI85" s="191"/>
      <c r="AJ85" s="191"/>
      <c r="AK85" s="191"/>
      <c r="AL85" s="191"/>
      <c r="AM85" s="191"/>
      <c r="AN85" s="191"/>
      <c r="AO85" s="196"/>
      <c r="AP85" s="196"/>
    </row>
    <row r="86" s="12" customFormat="1" ht="30" customHeight="1" spans="1:42">
      <c r="A86" s="183" t="s">
        <v>54</v>
      </c>
      <c r="B86" s="188" t="s">
        <v>131</v>
      </c>
      <c r="C86" s="188"/>
      <c r="D86" s="188"/>
      <c r="E86" s="185"/>
      <c r="F86" s="185"/>
      <c r="G86" s="185"/>
      <c r="H86" s="185"/>
      <c r="I86" s="191"/>
      <c r="J86" s="191"/>
      <c r="K86" s="191"/>
      <c r="L86" s="191"/>
      <c r="M86" s="191"/>
      <c r="N86" s="191"/>
      <c r="O86" s="191"/>
      <c r="P86" s="191"/>
      <c r="Q86" s="191"/>
      <c r="R86" s="191"/>
      <c r="S86" s="191"/>
      <c r="T86" s="191"/>
      <c r="U86" s="191"/>
      <c r="V86" s="191"/>
      <c r="W86" s="193"/>
      <c r="X86" s="193"/>
      <c r="Y86" s="193"/>
      <c r="Z86" s="193"/>
      <c r="AA86" s="193"/>
      <c r="AB86" s="191"/>
      <c r="AC86" s="191"/>
      <c r="AD86" s="191"/>
      <c r="AE86" s="191"/>
      <c r="AF86" s="191"/>
      <c r="AG86" s="191"/>
      <c r="AH86" s="191"/>
      <c r="AI86" s="191"/>
      <c r="AJ86" s="191"/>
      <c r="AK86" s="191"/>
      <c r="AL86" s="191"/>
      <c r="AM86" s="191"/>
      <c r="AN86" s="191"/>
      <c r="AO86" s="196"/>
      <c r="AP86" s="196"/>
    </row>
    <row r="87" s="12" customFormat="1" ht="30" customHeight="1" spans="1:42">
      <c r="A87" s="183" t="s">
        <v>54</v>
      </c>
      <c r="B87" s="188" t="s">
        <v>132</v>
      </c>
      <c r="C87" s="188"/>
      <c r="D87" s="188"/>
      <c r="E87" s="185"/>
      <c r="F87" s="185"/>
      <c r="G87" s="185"/>
      <c r="H87" s="185"/>
      <c r="I87" s="191"/>
      <c r="J87" s="191"/>
      <c r="K87" s="191"/>
      <c r="L87" s="191"/>
      <c r="M87" s="191"/>
      <c r="N87" s="191"/>
      <c r="O87" s="191"/>
      <c r="P87" s="191"/>
      <c r="Q87" s="191"/>
      <c r="R87" s="191"/>
      <c r="S87" s="191"/>
      <c r="T87" s="191"/>
      <c r="U87" s="191"/>
      <c r="V87" s="191"/>
      <c r="W87" s="193"/>
      <c r="X87" s="193"/>
      <c r="Y87" s="193"/>
      <c r="Z87" s="193"/>
      <c r="AA87" s="193"/>
      <c r="AB87" s="191"/>
      <c r="AC87" s="191"/>
      <c r="AD87" s="191"/>
      <c r="AE87" s="191"/>
      <c r="AF87" s="191"/>
      <c r="AG87" s="191"/>
      <c r="AH87" s="191"/>
      <c r="AI87" s="191"/>
      <c r="AJ87" s="191"/>
      <c r="AK87" s="191"/>
      <c r="AL87" s="191"/>
      <c r="AM87" s="191"/>
      <c r="AN87" s="191"/>
      <c r="AO87" s="196"/>
      <c r="AP87" s="196"/>
    </row>
    <row r="88" s="12" customFormat="1" ht="30" customHeight="1" spans="1:42">
      <c r="A88" s="183" t="s">
        <v>54</v>
      </c>
      <c r="B88" s="188" t="s">
        <v>133</v>
      </c>
      <c r="C88" s="188"/>
      <c r="D88" s="188"/>
      <c r="E88" s="185"/>
      <c r="F88" s="185"/>
      <c r="G88" s="185"/>
      <c r="H88" s="185"/>
      <c r="I88" s="191"/>
      <c r="J88" s="191"/>
      <c r="K88" s="191"/>
      <c r="L88" s="191"/>
      <c r="M88" s="191"/>
      <c r="N88" s="191"/>
      <c r="O88" s="191"/>
      <c r="P88" s="191"/>
      <c r="Q88" s="191"/>
      <c r="R88" s="191"/>
      <c r="S88" s="191"/>
      <c r="T88" s="191"/>
      <c r="U88" s="191"/>
      <c r="V88" s="191"/>
      <c r="W88" s="193"/>
      <c r="X88" s="193"/>
      <c r="Y88" s="193"/>
      <c r="Z88" s="193"/>
      <c r="AA88" s="193"/>
      <c r="AB88" s="191"/>
      <c r="AC88" s="191"/>
      <c r="AD88" s="191"/>
      <c r="AE88" s="191"/>
      <c r="AF88" s="191"/>
      <c r="AG88" s="191"/>
      <c r="AH88" s="191"/>
      <c r="AI88" s="191"/>
      <c r="AJ88" s="191"/>
      <c r="AK88" s="191"/>
      <c r="AL88" s="191"/>
      <c r="AM88" s="191"/>
      <c r="AN88" s="191"/>
      <c r="AO88" s="196"/>
      <c r="AP88" s="196"/>
    </row>
    <row r="89" s="12" customFormat="1" ht="30" customHeight="1" spans="1:42">
      <c r="A89" s="180" t="s">
        <v>50</v>
      </c>
      <c r="B89" s="188" t="s">
        <v>134</v>
      </c>
      <c r="C89" s="188"/>
      <c r="D89" s="188"/>
      <c r="E89" s="185"/>
      <c r="F89" s="185"/>
      <c r="G89" s="185"/>
      <c r="H89" s="185"/>
      <c r="I89" s="192"/>
      <c r="J89" s="192"/>
      <c r="K89" s="192"/>
      <c r="L89" s="192"/>
      <c r="M89" s="192"/>
      <c r="N89" s="192"/>
      <c r="O89" s="192"/>
      <c r="P89" s="192"/>
      <c r="Q89" s="192"/>
      <c r="R89" s="192"/>
      <c r="S89" s="192"/>
      <c r="T89" s="192"/>
      <c r="U89" s="192"/>
      <c r="V89" s="192"/>
      <c r="W89" s="426"/>
      <c r="X89" s="426"/>
      <c r="Y89" s="426"/>
      <c r="Z89" s="426"/>
      <c r="AA89" s="426"/>
      <c r="AB89" s="192"/>
      <c r="AC89" s="192"/>
      <c r="AD89" s="192"/>
      <c r="AE89" s="192"/>
      <c r="AF89" s="192"/>
      <c r="AG89" s="192"/>
      <c r="AH89" s="192"/>
      <c r="AI89" s="192"/>
      <c r="AJ89" s="192"/>
      <c r="AK89" s="192"/>
      <c r="AL89" s="192"/>
      <c r="AM89" s="192"/>
      <c r="AN89" s="192"/>
      <c r="AO89" s="196"/>
      <c r="AP89" s="196"/>
    </row>
    <row r="90" s="12" customFormat="1" ht="30" customHeight="1" spans="1:42">
      <c r="A90" s="180" t="s">
        <v>52</v>
      </c>
      <c r="B90" s="188" t="s">
        <v>134</v>
      </c>
      <c r="C90" s="188"/>
      <c r="D90" s="188"/>
      <c r="E90" s="185"/>
      <c r="F90" s="185"/>
      <c r="G90" s="185"/>
      <c r="H90" s="185"/>
      <c r="I90" s="191"/>
      <c r="J90" s="191"/>
      <c r="K90" s="191"/>
      <c r="L90" s="191"/>
      <c r="M90" s="191"/>
      <c r="N90" s="191"/>
      <c r="O90" s="191"/>
      <c r="P90" s="191"/>
      <c r="Q90" s="191"/>
      <c r="R90" s="191"/>
      <c r="S90" s="191"/>
      <c r="T90" s="191"/>
      <c r="U90" s="191"/>
      <c r="V90" s="191"/>
      <c r="W90" s="193"/>
      <c r="X90" s="193"/>
      <c r="Y90" s="193"/>
      <c r="Z90" s="193"/>
      <c r="AA90" s="193"/>
      <c r="AB90" s="191"/>
      <c r="AC90" s="191"/>
      <c r="AD90" s="191"/>
      <c r="AE90" s="191"/>
      <c r="AF90" s="191"/>
      <c r="AG90" s="191"/>
      <c r="AH90" s="191"/>
      <c r="AI90" s="191"/>
      <c r="AJ90" s="191"/>
      <c r="AK90" s="191"/>
      <c r="AL90" s="191"/>
      <c r="AM90" s="191"/>
      <c r="AN90" s="191"/>
      <c r="AO90" s="196"/>
      <c r="AP90" s="196"/>
    </row>
    <row r="91" s="12" customFormat="1" ht="30" customHeight="1" spans="1:42">
      <c r="A91" s="183" t="s">
        <v>54</v>
      </c>
      <c r="B91" s="188" t="s">
        <v>135</v>
      </c>
      <c r="C91" s="188"/>
      <c r="D91" s="188"/>
      <c r="E91" s="185"/>
      <c r="F91" s="185"/>
      <c r="G91" s="185"/>
      <c r="H91" s="185"/>
      <c r="I91" s="191"/>
      <c r="J91" s="191"/>
      <c r="K91" s="191"/>
      <c r="L91" s="191"/>
      <c r="M91" s="191"/>
      <c r="N91" s="191"/>
      <c r="O91" s="191"/>
      <c r="P91" s="191"/>
      <c r="Q91" s="191"/>
      <c r="R91" s="191"/>
      <c r="S91" s="191"/>
      <c r="T91" s="191"/>
      <c r="U91" s="191"/>
      <c r="V91" s="191"/>
      <c r="W91" s="193"/>
      <c r="X91" s="193"/>
      <c r="Y91" s="193"/>
      <c r="Z91" s="193"/>
      <c r="AA91" s="193"/>
      <c r="AB91" s="191"/>
      <c r="AC91" s="191"/>
      <c r="AD91" s="191"/>
      <c r="AE91" s="191"/>
      <c r="AF91" s="191"/>
      <c r="AG91" s="191"/>
      <c r="AH91" s="191"/>
      <c r="AI91" s="191"/>
      <c r="AJ91" s="191"/>
      <c r="AK91" s="191"/>
      <c r="AL91" s="191"/>
      <c r="AM91" s="191"/>
      <c r="AN91" s="191"/>
      <c r="AO91" s="196"/>
      <c r="AP91" s="196"/>
    </row>
    <row r="92" s="12" customFormat="1" ht="30" customHeight="1" spans="1:42">
      <c r="A92" s="183" t="s">
        <v>54</v>
      </c>
      <c r="B92" s="188" t="s">
        <v>136</v>
      </c>
      <c r="C92" s="188"/>
      <c r="D92" s="188"/>
      <c r="E92" s="185"/>
      <c r="F92" s="185"/>
      <c r="G92" s="185"/>
      <c r="H92" s="185"/>
      <c r="I92" s="191"/>
      <c r="J92" s="191"/>
      <c r="K92" s="191"/>
      <c r="L92" s="191"/>
      <c r="M92" s="191"/>
      <c r="N92" s="191"/>
      <c r="O92" s="191"/>
      <c r="P92" s="191"/>
      <c r="Q92" s="191"/>
      <c r="R92" s="191"/>
      <c r="S92" s="191"/>
      <c r="T92" s="191"/>
      <c r="U92" s="191"/>
      <c r="V92" s="191"/>
      <c r="W92" s="193"/>
      <c r="X92" s="193"/>
      <c r="Y92" s="193"/>
      <c r="Z92" s="193"/>
      <c r="AA92" s="193"/>
      <c r="AB92" s="191"/>
      <c r="AC92" s="191"/>
      <c r="AD92" s="191"/>
      <c r="AE92" s="191"/>
      <c r="AF92" s="191"/>
      <c r="AG92" s="191"/>
      <c r="AH92" s="191"/>
      <c r="AI92" s="191"/>
      <c r="AJ92" s="191"/>
      <c r="AK92" s="191"/>
      <c r="AL92" s="191"/>
      <c r="AM92" s="191"/>
      <c r="AN92" s="191"/>
      <c r="AO92" s="196"/>
      <c r="AP92" s="196"/>
    </row>
    <row r="93" s="12" customFormat="1" ht="30" customHeight="1" spans="1:42">
      <c r="A93" s="183" t="s">
        <v>54</v>
      </c>
      <c r="B93" s="188" t="s">
        <v>137</v>
      </c>
      <c r="C93" s="188"/>
      <c r="D93" s="188"/>
      <c r="E93" s="185"/>
      <c r="F93" s="185"/>
      <c r="G93" s="185"/>
      <c r="H93" s="185"/>
      <c r="I93" s="191"/>
      <c r="J93" s="191"/>
      <c r="K93" s="191"/>
      <c r="L93" s="191"/>
      <c r="M93" s="191"/>
      <c r="N93" s="191"/>
      <c r="O93" s="191"/>
      <c r="P93" s="191"/>
      <c r="Q93" s="191"/>
      <c r="R93" s="191"/>
      <c r="S93" s="191"/>
      <c r="T93" s="191"/>
      <c r="U93" s="191"/>
      <c r="V93" s="191"/>
      <c r="W93" s="193"/>
      <c r="X93" s="193"/>
      <c r="Y93" s="193"/>
      <c r="Z93" s="193"/>
      <c r="AA93" s="193"/>
      <c r="AB93" s="191"/>
      <c r="AC93" s="191"/>
      <c r="AD93" s="191"/>
      <c r="AE93" s="191"/>
      <c r="AF93" s="191"/>
      <c r="AG93" s="191"/>
      <c r="AH93" s="191"/>
      <c r="AI93" s="191"/>
      <c r="AJ93" s="191"/>
      <c r="AK93" s="191"/>
      <c r="AL93" s="191"/>
      <c r="AM93" s="191"/>
      <c r="AN93" s="191"/>
      <c r="AO93" s="196"/>
      <c r="AP93" s="196"/>
    </row>
    <row r="94" s="12" customFormat="1" ht="30" customHeight="1" spans="1:42">
      <c r="A94" s="180" t="s">
        <v>50</v>
      </c>
      <c r="B94" s="188" t="s">
        <v>138</v>
      </c>
      <c r="C94" s="188"/>
      <c r="D94" s="188"/>
      <c r="E94" s="185"/>
      <c r="F94" s="185"/>
      <c r="G94" s="185"/>
      <c r="H94" s="185"/>
      <c r="I94" s="192"/>
      <c r="J94" s="192"/>
      <c r="K94" s="192"/>
      <c r="L94" s="192"/>
      <c r="M94" s="192"/>
      <c r="N94" s="192"/>
      <c r="O94" s="192"/>
      <c r="P94" s="192"/>
      <c r="Q94" s="192"/>
      <c r="R94" s="192"/>
      <c r="S94" s="192"/>
      <c r="T94" s="192"/>
      <c r="U94" s="192"/>
      <c r="V94" s="192"/>
      <c r="W94" s="426"/>
      <c r="X94" s="426"/>
      <c r="Y94" s="426"/>
      <c r="Z94" s="426"/>
      <c r="AA94" s="426"/>
      <c r="AB94" s="192"/>
      <c r="AC94" s="192"/>
      <c r="AD94" s="192"/>
      <c r="AE94" s="192"/>
      <c r="AF94" s="192"/>
      <c r="AG94" s="192"/>
      <c r="AH94" s="192"/>
      <c r="AI94" s="192"/>
      <c r="AJ94" s="192"/>
      <c r="AK94" s="192"/>
      <c r="AL94" s="192"/>
      <c r="AM94" s="192"/>
      <c r="AN94" s="192"/>
      <c r="AO94" s="196"/>
      <c r="AP94" s="196"/>
    </row>
    <row r="95" s="12" customFormat="1" ht="30" customHeight="1" spans="1:42">
      <c r="A95" s="203" t="s">
        <v>52</v>
      </c>
      <c r="B95" s="188" t="s">
        <v>139</v>
      </c>
      <c r="C95" s="188"/>
      <c r="D95" s="188"/>
      <c r="E95" s="185"/>
      <c r="F95" s="185"/>
      <c r="G95" s="185"/>
      <c r="H95" s="185"/>
      <c r="I95" s="191"/>
      <c r="J95" s="191"/>
      <c r="K95" s="191"/>
      <c r="L95" s="191"/>
      <c r="M95" s="191"/>
      <c r="N95" s="191"/>
      <c r="O95" s="191"/>
      <c r="P95" s="191"/>
      <c r="Q95" s="191"/>
      <c r="R95" s="191"/>
      <c r="S95" s="191"/>
      <c r="T95" s="191"/>
      <c r="U95" s="191"/>
      <c r="V95" s="191"/>
      <c r="W95" s="193"/>
      <c r="X95" s="193"/>
      <c r="Y95" s="193"/>
      <c r="Z95" s="193"/>
      <c r="AA95" s="193"/>
      <c r="AB95" s="191"/>
      <c r="AC95" s="191"/>
      <c r="AD95" s="191"/>
      <c r="AE95" s="191"/>
      <c r="AF95" s="191"/>
      <c r="AG95" s="191"/>
      <c r="AH95" s="191"/>
      <c r="AI95" s="191"/>
      <c r="AJ95" s="191"/>
      <c r="AK95" s="191"/>
      <c r="AL95" s="191"/>
      <c r="AM95" s="191"/>
      <c r="AN95" s="191"/>
      <c r="AO95" s="196"/>
      <c r="AP95" s="196"/>
    </row>
    <row r="96" s="12" customFormat="1" ht="30" customHeight="1" spans="1:42">
      <c r="A96" s="183" t="s">
        <v>54</v>
      </c>
      <c r="B96" s="188" t="s">
        <v>140</v>
      </c>
      <c r="C96" s="188"/>
      <c r="D96" s="188"/>
      <c r="E96" s="185"/>
      <c r="F96" s="185"/>
      <c r="G96" s="185"/>
      <c r="H96" s="185"/>
      <c r="I96" s="191"/>
      <c r="J96" s="191"/>
      <c r="K96" s="191"/>
      <c r="L96" s="191"/>
      <c r="M96" s="191"/>
      <c r="N96" s="191"/>
      <c r="O96" s="191"/>
      <c r="P96" s="191"/>
      <c r="Q96" s="191"/>
      <c r="R96" s="191"/>
      <c r="S96" s="191"/>
      <c r="T96" s="191"/>
      <c r="U96" s="191"/>
      <c r="V96" s="191"/>
      <c r="W96" s="193"/>
      <c r="X96" s="193"/>
      <c r="Y96" s="193"/>
      <c r="Z96" s="193"/>
      <c r="AA96" s="193"/>
      <c r="AB96" s="191"/>
      <c r="AC96" s="191"/>
      <c r="AD96" s="191"/>
      <c r="AE96" s="191"/>
      <c r="AF96" s="191"/>
      <c r="AG96" s="191"/>
      <c r="AH96" s="191"/>
      <c r="AI96" s="191"/>
      <c r="AJ96" s="191"/>
      <c r="AK96" s="191"/>
      <c r="AL96" s="191"/>
      <c r="AM96" s="191"/>
      <c r="AN96" s="191"/>
      <c r="AO96" s="196"/>
      <c r="AP96" s="196"/>
    </row>
    <row r="97" s="12" customFormat="1" ht="30" customHeight="1" spans="1:42">
      <c r="A97" s="203" t="s">
        <v>52</v>
      </c>
      <c r="B97" s="188" t="s">
        <v>141</v>
      </c>
      <c r="C97" s="188"/>
      <c r="D97" s="188"/>
      <c r="E97" s="185"/>
      <c r="F97" s="185"/>
      <c r="G97" s="185"/>
      <c r="H97" s="185"/>
      <c r="I97" s="191"/>
      <c r="J97" s="191"/>
      <c r="K97" s="191"/>
      <c r="L97" s="191"/>
      <c r="M97" s="191"/>
      <c r="N97" s="191"/>
      <c r="O97" s="191"/>
      <c r="P97" s="191"/>
      <c r="Q97" s="191"/>
      <c r="R97" s="191"/>
      <c r="S97" s="191"/>
      <c r="T97" s="191"/>
      <c r="U97" s="191"/>
      <c r="V97" s="191"/>
      <c r="W97" s="193"/>
      <c r="X97" s="193"/>
      <c r="Y97" s="193"/>
      <c r="Z97" s="193"/>
      <c r="AA97" s="193"/>
      <c r="AB97" s="191"/>
      <c r="AC97" s="191"/>
      <c r="AD97" s="191"/>
      <c r="AE97" s="191"/>
      <c r="AF97" s="191"/>
      <c r="AG97" s="191"/>
      <c r="AH97" s="191"/>
      <c r="AI97" s="191"/>
      <c r="AJ97" s="191"/>
      <c r="AK97" s="191"/>
      <c r="AL97" s="191"/>
      <c r="AM97" s="191"/>
      <c r="AN97" s="191"/>
      <c r="AO97" s="196"/>
      <c r="AP97" s="196"/>
    </row>
    <row r="98" s="12" customFormat="1" ht="30" customHeight="1" spans="1:42">
      <c r="A98" s="183" t="s">
        <v>54</v>
      </c>
      <c r="B98" s="188" t="s">
        <v>142</v>
      </c>
      <c r="C98" s="188"/>
      <c r="D98" s="188"/>
      <c r="E98" s="185"/>
      <c r="F98" s="185"/>
      <c r="G98" s="185"/>
      <c r="H98" s="185"/>
      <c r="I98" s="191"/>
      <c r="J98" s="191"/>
      <c r="K98" s="191"/>
      <c r="L98" s="191"/>
      <c r="M98" s="191"/>
      <c r="N98" s="191"/>
      <c r="O98" s="191"/>
      <c r="P98" s="191"/>
      <c r="Q98" s="191"/>
      <c r="R98" s="191"/>
      <c r="S98" s="191"/>
      <c r="T98" s="191"/>
      <c r="U98" s="191"/>
      <c r="V98" s="191"/>
      <c r="W98" s="193"/>
      <c r="X98" s="193"/>
      <c r="Y98" s="193"/>
      <c r="Z98" s="193"/>
      <c r="AA98" s="193"/>
      <c r="AB98" s="191"/>
      <c r="AC98" s="191"/>
      <c r="AD98" s="191"/>
      <c r="AE98" s="191"/>
      <c r="AF98" s="191"/>
      <c r="AG98" s="191"/>
      <c r="AH98" s="191"/>
      <c r="AI98" s="191"/>
      <c r="AJ98" s="191"/>
      <c r="AK98" s="191"/>
      <c r="AL98" s="191"/>
      <c r="AM98" s="191"/>
      <c r="AN98" s="191"/>
      <c r="AO98" s="196"/>
      <c r="AP98" s="196"/>
    </row>
    <row r="99" s="12" customFormat="1" ht="30" customHeight="1" spans="1:42">
      <c r="A99" s="183" t="s">
        <v>54</v>
      </c>
      <c r="B99" s="188" t="s">
        <v>143</v>
      </c>
      <c r="C99" s="188"/>
      <c r="D99" s="188"/>
      <c r="E99" s="185"/>
      <c r="F99" s="185"/>
      <c r="G99" s="185"/>
      <c r="H99" s="185"/>
      <c r="I99" s="191"/>
      <c r="J99" s="191"/>
      <c r="K99" s="191"/>
      <c r="L99" s="191"/>
      <c r="M99" s="191"/>
      <c r="N99" s="191"/>
      <c r="O99" s="191"/>
      <c r="P99" s="191"/>
      <c r="Q99" s="191"/>
      <c r="R99" s="191"/>
      <c r="S99" s="191"/>
      <c r="T99" s="191"/>
      <c r="U99" s="191"/>
      <c r="V99" s="191"/>
      <c r="W99" s="193"/>
      <c r="X99" s="193"/>
      <c r="Y99" s="193"/>
      <c r="Z99" s="193"/>
      <c r="AA99" s="193"/>
      <c r="AB99" s="191"/>
      <c r="AC99" s="191"/>
      <c r="AD99" s="191"/>
      <c r="AE99" s="191"/>
      <c r="AF99" s="191"/>
      <c r="AG99" s="191"/>
      <c r="AH99" s="191"/>
      <c r="AI99" s="191"/>
      <c r="AJ99" s="191"/>
      <c r="AK99" s="191"/>
      <c r="AL99" s="191"/>
      <c r="AM99" s="191"/>
      <c r="AN99" s="191"/>
      <c r="AO99" s="196"/>
      <c r="AP99" s="196"/>
    </row>
    <row r="100" s="12" customFormat="1" ht="30" customHeight="1" spans="1:42">
      <c r="A100" s="183" t="s">
        <v>54</v>
      </c>
      <c r="B100" s="188" t="s">
        <v>144</v>
      </c>
      <c r="C100" s="188"/>
      <c r="D100" s="188"/>
      <c r="E100" s="185"/>
      <c r="F100" s="185"/>
      <c r="G100" s="185"/>
      <c r="H100" s="185"/>
      <c r="I100" s="191"/>
      <c r="J100" s="191"/>
      <c r="K100" s="191"/>
      <c r="L100" s="191"/>
      <c r="M100" s="191"/>
      <c r="N100" s="191"/>
      <c r="O100" s="191"/>
      <c r="P100" s="191"/>
      <c r="Q100" s="191"/>
      <c r="R100" s="191"/>
      <c r="S100" s="191"/>
      <c r="T100" s="191"/>
      <c r="U100" s="191"/>
      <c r="V100" s="191"/>
      <c r="W100" s="193"/>
      <c r="X100" s="193"/>
      <c r="Y100" s="193"/>
      <c r="Z100" s="193"/>
      <c r="AA100" s="193"/>
      <c r="AB100" s="191"/>
      <c r="AC100" s="191"/>
      <c r="AD100" s="191"/>
      <c r="AE100" s="191"/>
      <c r="AF100" s="191"/>
      <c r="AG100" s="191"/>
      <c r="AH100" s="191"/>
      <c r="AI100" s="191"/>
      <c r="AJ100" s="191"/>
      <c r="AK100" s="191"/>
      <c r="AL100" s="191"/>
      <c r="AM100" s="191"/>
      <c r="AN100" s="191"/>
      <c r="AO100" s="196"/>
      <c r="AP100" s="196"/>
    </row>
    <row r="101" s="12" customFormat="1" ht="30" customHeight="1" spans="1:42">
      <c r="A101" s="203" t="s">
        <v>52</v>
      </c>
      <c r="B101" s="188" t="s">
        <v>145</v>
      </c>
      <c r="C101" s="188"/>
      <c r="D101" s="188"/>
      <c r="E101" s="185"/>
      <c r="F101" s="185"/>
      <c r="G101" s="185"/>
      <c r="H101" s="185"/>
      <c r="I101" s="191"/>
      <c r="J101" s="191"/>
      <c r="K101" s="191"/>
      <c r="L101" s="191"/>
      <c r="M101" s="191"/>
      <c r="N101" s="191"/>
      <c r="O101" s="191"/>
      <c r="P101" s="191"/>
      <c r="Q101" s="191"/>
      <c r="R101" s="191"/>
      <c r="S101" s="191"/>
      <c r="T101" s="191"/>
      <c r="U101" s="191"/>
      <c r="V101" s="191"/>
      <c r="W101" s="193"/>
      <c r="X101" s="193"/>
      <c r="Y101" s="193"/>
      <c r="Z101" s="193"/>
      <c r="AA101" s="193"/>
      <c r="AB101" s="191"/>
      <c r="AC101" s="191"/>
      <c r="AD101" s="191"/>
      <c r="AE101" s="191"/>
      <c r="AF101" s="191"/>
      <c r="AG101" s="191"/>
      <c r="AH101" s="191"/>
      <c r="AI101" s="191"/>
      <c r="AJ101" s="191"/>
      <c r="AK101" s="191"/>
      <c r="AL101" s="191"/>
      <c r="AM101" s="191"/>
      <c r="AN101" s="191"/>
      <c r="AO101" s="196"/>
      <c r="AP101" s="196"/>
    </row>
    <row r="102" s="12" customFormat="1" ht="30" customHeight="1" spans="1:42">
      <c r="A102" s="183" t="s">
        <v>54</v>
      </c>
      <c r="B102" s="188" t="s">
        <v>146</v>
      </c>
      <c r="C102" s="188"/>
      <c r="D102" s="188"/>
      <c r="E102" s="185"/>
      <c r="F102" s="185"/>
      <c r="G102" s="185"/>
      <c r="H102" s="185"/>
      <c r="I102" s="191"/>
      <c r="J102" s="191"/>
      <c r="K102" s="191"/>
      <c r="L102" s="191"/>
      <c r="M102" s="191"/>
      <c r="N102" s="191"/>
      <c r="O102" s="191"/>
      <c r="P102" s="191"/>
      <c r="Q102" s="191"/>
      <c r="R102" s="191"/>
      <c r="S102" s="191"/>
      <c r="T102" s="191"/>
      <c r="U102" s="191"/>
      <c r="V102" s="191"/>
      <c r="W102" s="193"/>
      <c r="X102" s="193"/>
      <c r="Y102" s="193"/>
      <c r="Z102" s="193"/>
      <c r="AA102" s="193"/>
      <c r="AB102" s="191"/>
      <c r="AC102" s="191"/>
      <c r="AD102" s="191"/>
      <c r="AE102" s="191"/>
      <c r="AF102" s="191"/>
      <c r="AG102" s="191"/>
      <c r="AH102" s="191"/>
      <c r="AI102" s="191"/>
      <c r="AJ102" s="191"/>
      <c r="AK102" s="191"/>
      <c r="AL102" s="191"/>
      <c r="AM102" s="191"/>
      <c r="AN102" s="191"/>
      <c r="AO102" s="196"/>
      <c r="AP102" s="196"/>
    </row>
    <row r="103" s="12" customFormat="1" ht="30" customHeight="1" spans="1:42">
      <c r="A103" s="183" t="s">
        <v>54</v>
      </c>
      <c r="B103" s="188" t="s">
        <v>147</v>
      </c>
      <c r="C103" s="188"/>
      <c r="D103" s="188"/>
      <c r="E103" s="185"/>
      <c r="F103" s="185"/>
      <c r="G103" s="185"/>
      <c r="H103" s="185"/>
      <c r="I103" s="191"/>
      <c r="J103" s="191"/>
      <c r="K103" s="191"/>
      <c r="L103" s="191"/>
      <c r="M103" s="191"/>
      <c r="N103" s="191"/>
      <c r="O103" s="191"/>
      <c r="P103" s="191"/>
      <c r="Q103" s="191"/>
      <c r="R103" s="191"/>
      <c r="S103" s="191"/>
      <c r="T103" s="191"/>
      <c r="U103" s="191"/>
      <c r="V103" s="191"/>
      <c r="W103" s="193"/>
      <c r="X103" s="193"/>
      <c r="Y103" s="193"/>
      <c r="Z103" s="193"/>
      <c r="AA103" s="193"/>
      <c r="AB103" s="191"/>
      <c r="AC103" s="191"/>
      <c r="AD103" s="191"/>
      <c r="AE103" s="191"/>
      <c r="AF103" s="191"/>
      <c r="AG103" s="191"/>
      <c r="AH103" s="191"/>
      <c r="AI103" s="191"/>
      <c r="AJ103" s="191"/>
      <c r="AK103" s="191"/>
      <c r="AL103" s="191"/>
      <c r="AM103" s="191"/>
      <c r="AN103" s="191"/>
      <c r="AO103" s="196"/>
      <c r="AP103" s="196"/>
    </row>
    <row r="104" s="12" customFormat="1" ht="30" customHeight="1" spans="1:42">
      <c r="A104" s="183" t="s">
        <v>54</v>
      </c>
      <c r="B104" s="188" t="s">
        <v>148</v>
      </c>
      <c r="C104" s="188"/>
      <c r="D104" s="188"/>
      <c r="E104" s="185"/>
      <c r="F104" s="185"/>
      <c r="G104" s="185"/>
      <c r="H104" s="185"/>
      <c r="I104" s="191"/>
      <c r="J104" s="191"/>
      <c r="K104" s="191"/>
      <c r="L104" s="191"/>
      <c r="M104" s="191"/>
      <c r="N104" s="191"/>
      <c r="O104" s="191"/>
      <c r="P104" s="191"/>
      <c r="Q104" s="191"/>
      <c r="R104" s="191"/>
      <c r="S104" s="191"/>
      <c r="T104" s="191"/>
      <c r="U104" s="191"/>
      <c r="V104" s="191"/>
      <c r="W104" s="193"/>
      <c r="X104" s="193"/>
      <c r="Y104" s="193"/>
      <c r="Z104" s="193"/>
      <c r="AA104" s="193"/>
      <c r="AB104" s="191"/>
      <c r="AC104" s="191"/>
      <c r="AD104" s="191"/>
      <c r="AE104" s="191"/>
      <c r="AF104" s="191"/>
      <c r="AG104" s="191"/>
      <c r="AH104" s="191"/>
      <c r="AI104" s="191"/>
      <c r="AJ104" s="191"/>
      <c r="AK104" s="191"/>
      <c r="AL104" s="191"/>
      <c r="AM104" s="191"/>
      <c r="AN104" s="191"/>
      <c r="AO104" s="196"/>
      <c r="AP104" s="196"/>
    </row>
    <row r="105" s="12" customFormat="1" ht="30" customHeight="1" spans="1:42">
      <c r="A105" s="183" t="s">
        <v>54</v>
      </c>
      <c r="B105" s="188" t="s">
        <v>149</v>
      </c>
      <c r="C105" s="188"/>
      <c r="D105" s="188"/>
      <c r="E105" s="185"/>
      <c r="F105" s="185"/>
      <c r="G105" s="185"/>
      <c r="H105" s="185"/>
      <c r="I105" s="191"/>
      <c r="J105" s="191"/>
      <c r="K105" s="191"/>
      <c r="L105" s="191"/>
      <c r="M105" s="191"/>
      <c r="N105" s="191"/>
      <c r="O105" s="191"/>
      <c r="P105" s="191"/>
      <c r="Q105" s="191"/>
      <c r="R105" s="191"/>
      <c r="S105" s="191"/>
      <c r="T105" s="191"/>
      <c r="U105" s="191"/>
      <c r="V105" s="191"/>
      <c r="W105" s="193"/>
      <c r="X105" s="193"/>
      <c r="Y105" s="193"/>
      <c r="Z105" s="193"/>
      <c r="AA105" s="193"/>
      <c r="AB105" s="191"/>
      <c r="AC105" s="191"/>
      <c r="AD105" s="191"/>
      <c r="AE105" s="191"/>
      <c r="AF105" s="191"/>
      <c r="AG105" s="191"/>
      <c r="AH105" s="191"/>
      <c r="AI105" s="191"/>
      <c r="AJ105" s="191"/>
      <c r="AK105" s="191"/>
      <c r="AL105" s="191"/>
      <c r="AM105" s="191"/>
      <c r="AN105" s="191"/>
      <c r="AO105" s="196"/>
      <c r="AP105" s="196"/>
    </row>
    <row r="106" s="12" customFormat="1" ht="30" customHeight="1" spans="1:42">
      <c r="A106" s="183" t="s">
        <v>54</v>
      </c>
      <c r="B106" s="188" t="s">
        <v>150</v>
      </c>
      <c r="C106" s="188"/>
      <c r="D106" s="188"/>
      <c r="E106" s="185"/>
      <c r="F106" s="185"/>
      <c r="G106" s="185"/>
      <c r="H106" s="185"/>
      <c r="I106" s="191"/>
      <c r="J106" s="191"/>
      <c r="K106" s="191"/>
      <c r="L106" s="191"/>
      <c r="M106" s="191"/>
      <c r="N106" s="191"/>
      <c r="O106" s="191"/>
      <c r="P106" s="191"/>
      <c r="Q106" s="191"/>
      <c r="R106" s="191"/>
      <c r="S106" s="191"/>
      <c r="T106" s="191"/>
      <c r="U106" s="191"/>
      <c r="V106" s="191"/>
      <c r="W106" s="193"/>
      <c r="X106" s="193"/>
      <c r="Y106" s="193"/>
      <c r="Z106" s="193"/>
      <c r="AA106" s="193"/>
      <c r="AB106" s="191"/>
      <c r="AC106" s="191"/>
      <c r="AD106" s="191"/>
      <c r="AE106" s="191"/>
      <c r="AF106" s="191"/>
      <c r="AG106" s="191"/>
      <c r="AH106" s="191"/>
      <c r="AI106" s="191"/>
      <c r="AJ106" s="191"/>
      <c r="AK106" s="191"/>
      <c r="AL106" s="191"/>
      <c r="AM106" s="191"/>
      <c r="AN106" s="191"/>
      <c r="AO106" s="196"/>
      <c r="AP106" s="196"/>
    </row>
    <row r="107" s="12" customFormat="1" ht="30" customHeight="1" spans="1:42">
      <c r="A107" s="183" t="s">
        <v>54</v>
      </c>
      <c r="B107" s="188" t="s">
        <v>151</v>
      </c>
      <c r="C107" s="188"/>
      <c r="D107" s="188"/>
      <c r="E107" s="185"/>
      <c r="F107" s="185"/>
      <c r="G107" s="185"/>
      <c r="H107" s="185"/>
      <c r="I107" s="191"/>
      <c r="J107" s="191"/>
      <c r="K107" s="191"/>
      <c r="L107" s="191"/>
      <c r="M107" s="191"/>
      <c r="N107" s="191"/>
      <c r="O107" s="191"/>
      <c r="P107" s="191"/>
      <c r="Q107" s="191"/>
      <c r="R107" s="191"/>
      <c r="S107" s="191"/>
      <c r="T107" s="191"/>
      <c r="U107" s="191"/>
      <c r="V107" s="191"/>
      <c r="W107" s="193"/>
      <c r="X107" s="193"/>
      <c r="Y107" s="193"/>
      <c r="Z107" s="193"/>
      <c r="AA107" s="193"/>
      <c r="AB107" s="191"/>
      <c r="AC107" s="191"/>
      <c r="AD107" s="191"/>
      <c r="AE107" s="191"/>
      <c r="AF107" s="191"/>
      <c r="AG107" s="191"/>
      <c r="AH107" s="191"/>
      <c r="AI107" s="191"/>
      <c r="AJ107" s="191"/>
      <c r="AK107" s="191"/>
      <c r="AL107" s="191"/>
      <c r="AM107" s="191"/>
      <c r="AN107" s="191"/>
      <c r="AO107" s="196"/>
      <c r="AP107" s="196"/>
    </row>
    <row r="108" s="12" customFormat="1" ht="30" customHeight="1" spans="1:42">
      <c r="A108" s="203" t="s">
        <v>52</v>
      </c>
      <c r="B108" s="188" t="s">
        <v>152</v>
      </c>
      <c r="C108" s="188"/>
      <c r="D108" s="188"/>
      <c r="E108" s="185"/>
      <c r="F108" s="185"/>
      <c r="G108" s="185"/>
      <c r="H108" s="185"/>
      <c r="I108" s="191"/>
      <c r="J108" s="191"/>
      <c r="K108" s="191"/>
      <c r="L108" s="191"/>
      <c r="M108" s="191"/>
      <c r="N108" s="191"/>
      <c r="O108" s="191"/>
      <c r="P108" s="191"/>
      <c r="Q108" s="191"/>
      <c r="R108" s="191"/>
      <c r="S108" s="191"/>
      <c r="T108" s="191"/>
      <c r="U108" s="191"/>
      <c r="V108" s="191"/>
      <c r="W108" s="193"/>
      <c r="X108" s="193"/>
      <c r="Y108" s="193"/>
      <c r="Z108" s="193"/>
      <c r="AA108" s="193"/>
      <c r="AB108" s="191"/>
      <c r="AC108" s="191"/>
      <c r="AD108" s="191"/>
      <c r="AE108" s="191"/>
      <c r="AF108" s="191"/>
      <c r="AG108" s="191"/>
      <c r="AH108" s="191"/>
      <c r="AI108" s="191"/>
      <c r="AJ108" s="191"/>
      <c r="AK108" s="191"/>
      <c r="AL108" s="191"/>
      <c r="AM108" s="191"/>
      <c r="AN108" s="191"/>
      <c r="AO108" s="196"/>
      <c r="AP108" s="196"/>
    </row>
    <row r="109" s="12" customFormat="1" ht="30" customHeight="1" spans="1:42">
      <c r="A109" s="183" t="s">
        <v>54</v>
      </c>
      <c r="B109" s="188" t="s">
        <v>153</v>
      </c>
      <c r="C109" s="188"/>
      <c r="D109" s="188"/>
      <c r="E109" s="185"/>
      <c r="F109" s="185"/>
      <c r="G109" s="185"/>
      <c r="H109" s="185"/>
      <c r="I109" s="191"/>
      <c r="J109" s="191"/>
      <c r="K109" s="191"/>
      <c r="L109" s="191"/>
      <c r="M109" s="191"/>
      <c r="N109" s="191"/>
      <c r="O109" s="191"/>
      <c r="P109" s="191"/>
      <c r="Q109" s="191"/>
      <c r="R109" s="191"/>
      <c r="S109" s="191"/>
      <c r="T109" s="191"/>
      <c r="U109" s="191"/>
      <c r="V109" s="191"/>
      <c r="W109" s="193"/>
      <c r="X109" s="193"/>
      <c r="Y109" s="193"/>
      <c r="Z109" s="193"/>
      <c r="AA109" s="193"/>
      <c r="AB109" s="191"/>
      <c r="AC109" s="191"/>
      <c r="AD109" s="191"/>
      <c r="AE109" s="191"/>
      <c r="AF109" s="191"/>
      <c r="AG109" s="191"/>
      <c r="AH109" s="191"/>
      <c r="AI109" s="191"/>
      <c r="AJ109" s="191"/>
      <c r="AK109" s="191"/>
      <c r="AL109" s="191"/>
      <c r="AM109" s="191"/>
      <c r="AN109" s="191"/>
      <c r="AO109" s="196"/>
      <c r="AP109" s="196"/>
    </row>
    <row r="110" s="12" customFormat="1" ht="30" customHeight="1" spans="1:42">
      <c r="A110" s="183" t="s">
        <v>54</v>
      </c>
      <c r="B110" s="188" t="s">
        <v>154</v>
      </c>
      <c r="C110" s="188"/>
      <c r="D110" s="188"/>
      <c r="E110" s="185"/>
      <c r="F110" s="185"/>
      <c r="G110" s="185"/>
      <c r="H110" s="185"/>
      <c r="I110" s="191"/>
      <c r="J110" s="191"/>
      <c r="K110" s="191"/>
      <c r="L110" s="191"/>
      <c r="M110" s="191"/>
      <c r="N110" s="191"/>
      <c r="O110" s="191"/>
      <c r="P110" s="191"/>
      <c r="Q110" s="191"/>
      <c r="R110" s="191"/>
      <c r="S110" s="191"/>
      <c r="T110" s="191"/>
      <c r="U110" s="191"/>
      <c r="V110" s="191"/>
      <c r="W110" s="193"/>
      <c r="X110" s="193"/>
      <c r="Y110" s="193"/>
      <c r="Z110" s="193"/>
      <c r="AA110" s="193"/>
      <c r="AB110" s="191"/>
      <c r="AC110" s="191"/>
      <c r="AD110" s="191"/>
      <c r="AE110" s="191"/>
      <c r="AF110" s="191"/>
      <c r="AG110" s="191"/>
      <c r="AH110" s="191"/>
      <c r="AI110" s="191"/>
      <c r="AJ110" s="191"/>
      <c r="AK110" s="191"/>
      <c r="AL110" s="191"/>
      <c r="AM110" s="191"/>
      <c r="AN110" s="191"/>
      <c r="AO110" s="196"/>
      <c r="AP110" s="196"/>
    </row>
    <row r="111" s="12" customFormat="1" ht="30" customHeight="1" spans="1:42">
      <c r="A111" s="183" t="s">
        <v>54</v>
      </c>
      <c r="B111" s="188" t="s">
        <v>155</v>
      </c>
      <c r="C111" s="188"/>
      <c r="D111" s="188"/>
      <c r="E111" s="185"/>
      <c r="F111" s="185"/>
      <c r="G111" s="185"/>
      <c r="H111" s="185"/>
      <c r="I111" s="191"/>
      <c r="J111" s="191"/>
      <c r="K111" s="191"/>
      <c r="L111" s="191"/>
      <c r="M111" s="191"/>
      <c r="N111" s="191"/>
      <c r="O111" s="191"/>
      <c r="P111" s="191"/>
      <c r="Q111" s="191"/>
      <c r="R111" s="191"/>
      <c r="S111" s="191"/>
      <c r="T111" s="191"/>
      <c r="U111" s="191"/>
      <c r="V111" s="191"/>
      <c r="W111" s="193"/>
      <c r="X111" s="193"/>
      <c r="Y111" s="193"/>
      <c r="Z111" s="193"/>
      <c r="AA111" s="193"/>
      <c r="AB111" s="191"/>
      <c r="AC111" s="191"/>
      <c r="AD111" s="191"/>
      <c r="AE111" s="191"/>
      <c r="AF111" s="191"/>
      <c r="AG111" s="191"/>
      <c r="AH111" s="191"/>
      <c r="AI111" s="191"/>
      <c r="AJ111" s="191"/>
      <c r="AK111" s="191"/>
      <c r="AL111" s="191"/>
      <c r="AM111" s="191"/>
      <c r="AN111" s="191"/>
      <c r="AO111" s="196"/>
      <c r="AP111" s="196"/>
    </row>
    <row r="112" s="12" customFormat="1" ht="30" customHeight="1" spans="1:42">
      <c r="A112" s="183" t="s">
        <v>54</v>
      </c>
      <c r="B112" s="188" t="s">
        <v>156</v>
      </c>
      <c r="C112" s="188"/>
      <c r="D112" s="188"/>
      <c r="E112" s="185"/>
      <c r="F112" s="185"/>
      <c r="G112" s="185"/>
      <c r="H112" s="185"/>
      <c r="I112" s="191"/>
      <c r="J112" s="191"/>
      <c r="K112" s="191"/>
      <c r="L112" s="191"/>
      <c r="M112" s="191"/>
      <c r="N112" s="191"/>
      <c r="O112" s="191"/>
      <c r="P112" s="191"/>
      <c r="Q112" s="191"/>
      <c r="R112" s="191"/>
      <c r="S112" s="191"/>
      <c r="T112" s="191"/>
      <c r="U112" s="191"/>
      <c r="V112" s="191"/>
      <c r="W112" s="193"/>
      <c r="X112" s="193"/>
      <c r="Y112" s="193"/>
      <c r="Z112" s="193"/>
      <c r="AA112" s="193"/>
      <c r="AB112" s="191"/>
      <c r="AC112" s="191"/>
      <c r="AD112" s="191"/>
      <c r="AE112" s="191"/>
      <c r="AF112" s="191"/>
      <c r="AG112" s="191"/>
      <c r="AH112" s="191"/>
      <c r="AI112" s="191"/>
      <c r="AJ112" s="191"/>
      <c r="AK112" s="191"/>
      <c r="AL112" s="191"/>
      <c r="AM112" s="191"/>
      <c r="AN112" s="191"/>
      <c r="AO112" s="196"/>
      <c r="AP112" s="196"/>
    </row>
    <row r="113" s="12" customFormat="1" ht="30" customHeight="1" spans="1:42">
      <c r="A113" s="183" t="s">
        <v>54</v>
      </c>
      <c r="B113" s="188" t="s">
        <v>157</v>
      </c>
      <c r="C113" s="188"/>
      <c r="D113" s="188"/>
      <c r="E113" s="185"/>
      <c r="F113" s="185"/>
      <c r="G113" s="185"/>
      <c r="H113" s="185"/>
      <c r="I113" s="191"/>
      <c r="J113" s="191"/>
      <c r="K113" s="191"/>
      <c r="L113" s="191"/>
      <c r="M113" s="191"/>
      <c r="N113" s="191"/>
      <c r="O113" s="191"/>
      <c r="P113" s="191"/>
      <c r="Q113" s="191"/>
      <c r="R113" s="191"/>
      <c r="S113" s="191"/>
      <c r="T113" s="191"/>
      <c r="U113" s="191"/>
      <c r="V113" s="191"/>
      <c r="W113" s="193"/>
      <c r="X113" s="193"/>
      <c r="Y113" s="193"/>
      <c r="Z113" s="193"/>
      <c r="AA113" s="193"/>
      <c r="AB113" s="191"/>
      <c r="AC113" s="191"/>
      <c r="AD113" s="191"/>
      <c r="AE113" s="191"/>
      <c r="AF113" s="191"/>
      <c r="AG113" s="191"/>
      <c r="AH113" s="191"/>
      <c r="AI113" s="191"/>
      <c r="AJ113" s="191"/>
      <c r="AK113" s="191"/>
      <c r="AL113" s="191"/>
      <c r="AM113" s="191"/>
      <c r="AN113" s="191"/>
      <c r="AO113" s="196"/>
      <c r="AP113" s="196"/>
    </row>
    <row r="114" s="12" customFormat="1" ht="30" customHeight="1" spans="1:42">
      <c r="A114" s="180" t="s">
        <v>50</v>
      </c>
      <c r="B114" s="188" t="s">
        <v>158</v>
      </c>
      <c r="C114" s="188"/>
      <c r="D114" s="188"/>
      <c r="E114" s="185"/>
      <c r="F114" s="185"/>
      <c r="G114" s="185"/>
      <c r="H114" s="185"/>
      <c r="I114" s="192"/>
      <c r="J114" s="192"/>
      <c r="K114" s="192"/>
      <c r="L114" s="192"/>
      <c r="M114" s="192"/>
      <c r="N114" s="192"/>
      <c r="O114" s="192"/>
      <c r="P114" s="192"/>
      <c r="Q114" s="192"/>
      <c r="R114" s="192"/>
      <c r="S114" s="192"/>
      <c r="T114" s="192"/>
      <c r="U114" s="192"/>
      <c r="V114" s="192"/>
      <c r="W114" s="426"/>
      <c r="X114" s="426"/>
      <c r="Y114" s="426"/>
      <c r="Z114" s="426"/>
      <c r="AA114" s="426"/>
      <c r="AB114" s="192"/>
      <c r="AC114" s="192"/>
      <c r="AD114" s="192"/>
      <c r="AE114" s="192"/>
      <c r="AF114" s="192"/>
      <c r="AG114" s="192"/>
      <c r="AH114" s="192"/>
      <c r="AI114" s="192"/>
      <c r="AJ114" s="192"/>
      <c r="AK114" s="192"/>
      <c r="AL114" s="192"/>
      <c r="AM114" s="192"/>
      <c r="AN114" s="192"/>
      <c r="AO114" s="196"/>
      <c r="AP114" s="196"/>
    </row>
    <row r="115" s="12" customFormat="1" ht="30" customHeight="1" spans="1:42">
      <c r="A115" s="203" t="s">
        <v>52</v>
      </c>
      <c r="B115" s="188" t="s">
        <v>159</v>
      </c>
      <c r="C115" s="188"/>
      <c r="D115" s="188"/>
      <c r="E115" s="185"/>
      <c r="F115" s="185"/>
      <c r="G115" s="185"/>
      <c r="H115" s="185"/>
      <c r="I115" s="191"/>
      <c r="J115" s="191"/>
      <c r="K115" s="191"/>
      <c r="L115" s="191"/>
      <c r="M115" s="191"/>
      <c r="N115" s="191"/>
      <c r="O115" s="191"/>
      <c r="P115" s="191"/>
      <c r="Q115" s="191"/>
      <c r="R115" s="191"/>
      <c r="S115" s="191"/>
      <c r="T115" s="191"/>
      <c r="U115" s="191"/>
      <c r="V115" s="191"/>
      <c r="W115" s="193"/>
      <c r="X115" s="193"/>
      <c r="Y115" s="193"/>
      <c r="Z115" s="193"/>
      <c r="AA115" s="193"/>
      <c r="AB115" s="191"/>
      <c r="AC115" s="191"/>
      <c r="AD115" s="191"/>
      <c r="AE115" s="191"/>
      <c r="AF115" s="191"/>
      <c r="AG115" s="191"/>
      <c r="AH115" s="191"/>
      <c r="AI115" s="191"/>
      <c r="AJ115" s="191"/>
      <c r="AK115" s="191"/>
      <c r="AL115" s="191"/>
      <c r="AM115" s="191"/>
      <c r="AN115" s="191"/>
      <c r="AO115" s="196"/>
      <c r="AP115" s="196"/>
    </row>
    <row r="116" s="12" customFormat="1" ht="30" customHeight="1" spans="1:42">
      <c r="A116" s="183" t="s">
        <v>54</v>
      </c>
      <c r="B116" s="188" t="s">
        <v>160</v>
      </c>
      <c r="C116" s="188"/>
      <c r="D116" s="188"/>
      <c r="E116" s="185"/>
      <c r="F116" s="185"/>
      <c r="G116" s="185"/>
      <c r="H116" s="185"/>
      <c r="I116" s="191"/>
      <c r="J116" s="191"/>
      <c r="K116" s="191"/>
      <c r="L116" s="191"/>
      <c r="M116" s="191"/>
      <c r="N116" s="191"/>
      <c r="O116" s="191"/>
      <c r="P116" s="191"/>
      <c r="Q116" s="191"/>
      <c r="R116" s="191"/>
      <c r="S116" s="191"/>
      <c r="T116" s="191"/>
      <c r="U116" s="191"/>
      <c r="V116" s="191"/>
      <c r="W116" s="193"/>
      <c r="X116" s="193"/>
      <c r="Y116" s="193"/>
      <c r="Z116" s="193"/>
      <c r="AA116" s="193"/>
      <c r="AB116" s="191"/>
      <c r="AC116" s="191"/>
      <c r="AD116" s="191"/>
      <c r="AE116" s="191"/>
      <c r="AF116" s="191"/>
      <c r="AG116" s="191"/>
      <c r="AH116" s="191"/>
      <c r="AI116" s="191"/>
      <c r="AJ116" s="191"/>
      <c r="AK116" s="191"/>
      <c r="AL116" s="191"/>
      <c r="AM116" s="191"/>
      <c r="AN116" s="191"/>
      <c r="AO116" s="196"/>
      <c r="AP116" s="196"/>
    </row>
    <row r="117" s="12" customFormat="1" ht="30" customHeight="1" spans="1:42">
      <c r="A117" s="183" t="s">
        <v>54</v>
      </c>
      <c r="B117" s="188" t="s">
        <v>161</v>
      </c>
      <c r="C117" s="188"/>
      <c r="D117" s="188"/>
      <c r="E117" s="185"/>
      <c r="F117" s="185"/>
      <c r="G117" s="185"/>
      <c r="H117" s="185"/>
      <c r="I117" s="191"/>
      <c r="J117" s="191"/>
      <c r="K117" s="191"/>
      <c r="L117" s="191"/>
      <c r="M117" s="191"/>
      <c r="N117" s="191"/>
      <c r="O117" s="191"/>
      <c r="P117" s="191"/>
      <c r="Q117" s="191"/>
      <c r="R117" s="191"/>
      <c r="S117" s="191"/>
      <c r="T117" s="191"/>
      <c r="U117" s="191"/>
      <c r="V117" s="191"/>
      <c r="W117" s="193"/>
      <c r="X117" s="193"/>
      <c r="Y117" s="193"/>
      <c r="Z117" s="193"/>
      <c r="AA117" s="193"/>
      <c r="AB117" s="191"/>
      <c r="AC117" s="191"/>
      <c r="AD117" s="191"/>
      <c r="AE117" s="191"/>
      <c r="AF117" s="191"/>
      <c r="AG117" s="191"/>
      <c r="AH117" s="191"/>
      <c r="AI117" s="191"/>
      <c r="AJ117" s="191"/>
      <c r="AK117" s="191"/>
      <c r="AL117" s="191"/>
      <c r="AM117" s="191"/>
      <c r="AN117" s="191"/>
      <c r="AO117" s="196"/>
      <c r="AP117" s="196"/>
    </row>
    <row r="118" s="12" customFormat="1" ht="30" customHeight="1" spans="1:42">
      <c r="A118" s="203" t="s">
        <v>52</v>
      </c>
      <c r="B118" s="188" t="s">
        <v>162</v>
      </c>
      <c r="C118" s="188"/>
      <c r="D118" s="188"/>
      <c r="E118" s="185"/>
      <c r="F118" s="185"/>
      <c r="G118" s="185"/>
      <c r="H118" s="185"/>
      <c r="I118" s="191"/>
      <c r="J118" s="191"/>
      <c r="K118" s="191"/>
      <c r="L118" s="191"/>
      <c r="M118" s="191"/>
      <c r="N118" s="191"/>
      <c r="O118" s="191"/>
      <c r="P118" s="191"/>
      <c r="Q118" s="191"/>
      <c r="R118" s="191"/>
      <c r="S118" s="191"/>
      <c r="T118" s="191"/>
      <c r="U118" s="191"/>
      <c r="V118" s="191"/>
      <c r="W118" s="193"/>
      <c r="X118" s="193"/>
      <c r="Y118" s="193"/>
      <c r="Z118" s="193"/>
      <c r="AA118" s="193"/>
      <c r="AB118" s="191"/>
      <c r="AC118" s="191"/>
      <c r="AD118" s="191"/>
      <c r="AE118" s="191"/>
      <c r="AF118" s="191"/>
      <c r="AG118" s="191"/>
      <c r="AH118" s="191"/>
      <c r="AI118" s="191"/>
      <c r="AJ118" s="191"/>
      <c r="AK118" s="191"/>
      <c r="AL118" s="191"/>
      <c r="AM118" s="191"/>
      <c r="AN118" s="191"/>
      <c r="AO118" s="196"/>
      <c r="AP118" s="196"/>
    </row>
    <row r="119" s="12" customFormat="1" ht="30" customHeight="1" spans="1:42">
      <c r="A119" s="183" t="s">
        <v>54</v>
      </c>
      <c r="B119" s="188" t="s">
        <v>163</v>
      </c>
      <c r="C119" s="188"/>
      <c r="D119" s="188"/>
      <c r="E119" s="185"/>
      <c r="F119" s="185"/>
      <c r="G119" s="185"/>
      <c r="H119" s="185"/>
      <c r="I119" s="191"/>
      <c r="J119" s="191"/>
      <c r="K119" s="191"/>
      <c r="L119" s="191"/>
      <c r="M119" s="191"/>
      <c r="N119" s="191"/>
      <c r="O119" s="191"/>
      <c r="P119" s="191"/>
      <c r="Q119" s="191"/>
      <c r="R119" s="191"/>
      <c r="S119" s="191"/>
      <c r="T119" s="191"/>
      <c r="U119" s="191"/>
      <c r="V119" s="191"/>
      <c r="W119" s="193"/>
      <c r="X119" s="193"/>
      <c r="Y119" s="193"/>
      <c r="Z119" s="193"/>
      <c r="AA119" s="193"/>
      <c r="AB119" s="191"/>
      <c r="AC119" s="191"/>
      <c r="AD119" s="191"/>
      <c r="AE119" s="191"/>
      <c r="AF119" s="191"/>
      <c r="AG119" s="191"/>
      <c r="AH119" s="191"/>
      <c r="AI119" s="191"/>
      <c r="AJ119" s="191"/>
      <c r="AK119" s="191"/>
      <c r="AL119" s="191"/>
      <c r="AM119" s="191"/>
      <c r="AN119" s="191"/>
      <c r="AO119" s="196"/>
      <c r="AP119" s="196"/>
    </row>
    <row r="120" s="12" customFormat="1" ht="30" customHeight="1" spans="1:42">
      <c r="A120" s="183" t="s">
        <v>54</v>
      </c>
      <c r="B120" s="188" t="s">
        <v>164</v>
      </c>
      <c r="C120" s="188"/>
      <c r="D120" s="188"/>
      <c r="E120" s="185"/>
      <c r="F120" s="185"/>
      <c r="G120" s="185"/>
      <c r="H120" s="185"/>
      <c r="I120" s="191"/>
      <c r="J120" s="191"/>
      <c r="K120" s="191"/>
      <c r="L120" s="191"/>
      <c r="M120" s="191"/>
      <c r="N120" s="191"/>
      <c r="O120" s="191"/>
      <c r="P120" s="191"/>
      <c r="Q120" s="191"/>
      <c r="R120" s="191"/>
      <c r="S120" s="191"/>
      <c r="T120" s="191"/>
      <c r="U120" s="191"/>
      <c r="V120" s="191"/>
      <c r="W120" s="193"/>
      <c r="X120" s="193"/>
      <c r="Y120" s="193"/>
      <c r="Z120" s="193"/>
      <c r="AA120" s="193"/>
      <c r="AB120" s="191"/>
      <c r="AC120" s="191"/>
      <c r="AD120" s="191"/>
      <c r="AE120" s="191"/>
      <c r="AF120" s="191"/>
      <c r="AG120" s="191"/>
      <c r="AH120" s="191"/>
      <c r="AI120" s="191"/>
      <c r="AJ120" s="191"/>
      <c r="AK120" s="191"/>
      <c r="AL120" s="191"/>
      <c r="AM120" s="191"/>
      <c r="AN120" s="191"/>
      <c r="AO120" s="196"/>
      <c r="AP120" s="196"/>
    </row>
    <row r="121" s="12" customFormat="1" ht="30" customHeight="1" spans="1:42">
      <c r="A121" s="183" t="s">
        <v>54</v>
      </c>
      <c r="B121" s="188" t="s">
        <v>165</v>
      </c>
      <c r="C121" s="188"/>
      <c r="D121" s="188"/>
      <c r="E121" s="185"/>
      <c r="F121" s="185"/>
      <c r="G121" s="185"/>
      <c r="H121" s="185"/>
      <c r="I121" s="191"/>
      <c r="J121" s="191"/>
      <c r="K121" s="191"/>
      <c r="L121" s="191"/>
      <c r="M121" s="191"/>
      <c r="N121" s="191"/>
      <c r="O121" s="191"/>
      <c r="P121" s="191"/>
      <c r="Q121" s="191"/>
      <c r="R121" s="191"/>
      <c r="S121" s="191"/>
      <c r="T121" s="191"/>
      <c r="U121" s="191"/>
      <c r="V121" s="191"/>
      <c r="W121" s="193"/>
      <c r="X121" s="193"/>
      <c r="Y121" s="193"/>
      <c r="Z121" s="193"/>
      <c r="AA121" s="193"/>
      <c r="AB121" s="191"/>
      <c r="AC121" s="191"/>
      <c r="AD121" s="191"/>
      <c r="AE121" s="191"/>
      <c r="AF121" s="191"/>
      <c r="AG121" s="191"/>
      <c r="AH121" s="191"/>
      <c r="AI121" s="191"/>
      <c r="AJ121" s="191"/>
      <c r="AK121" s="191"/>
      <c r="AL121" s="191"/>
      <c r="AM121" s="191"/>
      <c r="AN121" s="191"/>
      <c r="AO121" s="196"/>
      <c r="AP121" s="196"/>
    </row>
    <row r="122" s="12" customFormat="1" ht="30" customHeight="1" spans="1:42">
      <c r="A122" s="183" t="s">
        <v>54</v>
      </c>
      <c r="B122" s="188" t="s">
        <v>166</v>
      </c>
      <c r="C122" s="188"/>
      <c r="D122" s="188"/>
      <c r="E122" s="185"/>
      <c r="F122" s="185"/>
      <c r="G122" s="185"/>
      <c r="H122" s="185"/>
      <c r="I122" s="191"/>
      <c r="J122" s="191"/>
      <c r="K122" s="191"/>
      <c r="L122" s="191"/>
      <c r="M122" s="191"/>
      <c r="N122" s="191"/>
      <c r="O122" s="191"/>
      <c r="P122" s="191"/>
      <c r="Q122" s="191"/>
      <c r="R122" s="191"/>
      <c r="S122" s="191"/>
      <c r="T122" s="191"/>
      <c r="U122" s="191"/>
      <c r="V122" s="191"/>
      <c r="W122" s="193"/>
      <c r="X122" s="193"/>
      <c r="Y122" s="193"/>
      <c r="Z122" s="193"/>
      <c r="AA122" s="193"/>
      <c r="AB122" s="191"/>
      <c r="AC122" s="191"/>
      <c r="AD122" s="191"/>
      <c r="AE122" s="191"/>
      <c r="AF122" s="191"/>
      <c r="AG122" s="191"/>
      <c r="AH122" s="191"/>
      <c r="AI122" s="191"/>
      <c r="AJ122" s="191"/>
      <c r="AK122" s="191"/>
      <c r="AL122" s="191"/>
      <c r="AM122" s="191"/>
      <c r="AN122" s="191"/>
      <c r="AO122" s="196"/>
      <c r="AP122" s="196"/>
    </row>
    <row r="123" s="12" customFormat="1" ht="30" customHeight="1" spans="1:42">
      <c r="A123" s="180" t="s">
        <v>50</v>
      </c>
      <c r="B123" s="188" t="s">
        <v>167</v>
      </c>
      <c r="C123" s="188"/>
      <c r="D123" s="188"/>
      <c r="E123" s="185"/>
      <c r="F123" s="185"/>
      <c r="G123" s="185"/>
      <c r="H123" s="185"/>
      <c r="I123" s="192"/>
      <c r="J123" s="192"/>
      <c r="K123" s="192"/>
      <c r="L123" s="192"/>
      <c r="M123" s="192"/>
      <c r="N123" s="192"/>
      <c r="O123" s="192"/>
      <c r="P123" s="192"/>
      <c r="Q123" s="192"/>
      <c r="R123" s="192"/>
      <c r="S123" s="192"/>
      <c r="T123" s="192"/>
      <c r="U123" s="192"/>
      <c r="V123" s="192"/>
      <c r="W123" s="426"/>
      <c r="X123" s="426"/>
      <c r="Y123" s="426"/>
      <c r="Z123" s="426"/>
      <c r="AA123" s="426"/>
      <c r="AB123" s="192"/>
      <c r="AC123" s="192"/>
      <c r="AD123" s="192"/>
      <c r="AE123" s="192"/>
      <c r="AF123" s="192"/>
      <c r="AG123" s="192"/>
      <c r="AH123" s="192"/>
      <c r="AI123" s="192"/>
      <c r="AJ123" s="192"/>
      <c r="AK123" s="192"/>
      <c r="AL123" s="192"/>
      <c r="AM123" s="192"/>
      <c r="AN123" s="192"/>
      <c r="AO123" s="196"/>
      <c r="AP123" s="196"/>
    </row>
    <row r="124" s="12" customFormat="1" ht="30" customHeight="1" spans="1:42">
      <c r="A124" s="180" t="s">
        <v>52</v>
      </c>
      <c r="B124" s="188" t="s">
        <v>167</v>
      </c>
      <c r="C124" s="188"/>
      <c r="D124" s="188"/>
      <c r="E124" s="185"/>
      <c r="F124" s="185"/>
      <c r="G124" s="185"/>
      <c r="H124" s="185"/>
      <c r="I124" s="191"/>
      <c r="J124" s="191"/>
      <c r="K124" s="191"/>
      <c r="L124" s="191"/>
      <c r="M124" s="191"/>
      <c r="N124" s="191"/>
      <c r="O124" s="191"/>
      <c r="P124" s="191"/>
      <c r="Q124" s="191"/>
      <c r="R124" s="191"/>
      <c r="S124" s="191"/>
      <c r="T124" s="191"/>
      <c r="U124" s="191"/>
      <c r="V124" s="191"/>
      <c r="W124" s="193"/>
      <c r="X124" s="193"/>
      <c r="Y124" s="193"/>
      <c r="Z124" s="193"/>
      <c r="AA124" s="193"/>
      <c r="AB124" s="191"/>
      <c r="AC124" s="191"/>
      <c r="AD124" s="191"/>
      <c r="AE124" s="191"/>
      <c r="AF124" s="191"/>
      <c r="AG124" s="191"/>
      <c r="AH124" s="191"/>
      <c r="AI124" s="191"/>
      <c r="AJ124" s="191"/>
      <c r="AK124" s="191"/>
      <c r="AL124" s="191"/>
      <c r="AM124" s="191"/>
      <c r="AN124" s="191"/>
      <c r="AO124" s="196"/>
      <c r="AP124" s="196"/>
    </row>
    <row r="125" s="12" customFormat="1" ht="30" customHeight="1" spans="1:42">
      <c r="A125" s="180" t="s">
        <v>54</v>
      </c>
      <c r="B125" s="188" t="s">
        <v>167</v>
      </c>
      <c r="C125" s="188"/>
      <c r="D125" s="188"/>
      <c r="E125" s="185"/>
      <c r="F125" s="185"/>
      <c r="G125" s="185"/>
      <c r="H125" s="185"/>
      <c r="I125" s="191"/>
      <c r="J125" s="191"/>
      <c r="K125" s="191"/>
      <c r="L125" s="191"/>
      <c r="M125" s="191"/>
      <c r="N125" s="191"/>
      <c r="O125" s="191"/>
      <c r="P125" s="191"/>
      <c r="Q125" s="191"/>
      <c r="R125" s="191"/>
      <c r="S125" s="191"/>
      <c r="T125" s="191"/>
      <c r="U125" s="191"/>
      <c r="V125" s="191"/>
      <c r="W125" s="193"/>
      <c r="X125" s="193"/>
      <c r="Y125" s="193"/>
      <c r="Z125" s="193"/>
      <c r="AA125" s="193"/>
      <c r="AB125" s="191"/>
      <c r="AC125" s="191"/>
      <c r="AD125" s="191"/>
      <c r="AE125" s="191"/>
      <c r="AF125" s="191"/>
      <c r="AG125" s="191"/>
      <c r="AH125" s="191"/>
      <c r="AI125" s="191"/>
      <c r="AJ125" s="191"/>
      <c r="AK125" s="191"/>
      <c r="AL125" s="191"/>
      <c r="AM125" s="191"/>
      <c r="AN125" s="191"/>
      <c r="AO125" s="196"/>
      <c r="AP125" s="196"/>
    </row>
    <row r="126" s="12" customFormat="1" ht="30" customHeight="1" spans="1:42">
      <c r="A126" s="180" t="s">
        <v>50</v>
      </c>
      <c r="B126" s="188" t="s">
        <v>96</v>
      </c>
      <c r="C126" s="188"/>
      <c r="D126" s="188"/>
      <c r="E126" s="185"/>
      <c r="F126" s="185"/>
      <c r="G126" s="185"/>
      <c r="H126" s="185"/>
      <c r="I126" s="192"/>
      <c r="J126" s="192"/>
      <c r="K126" s="192"/>
      <c r="L126" s="192"/>
      <c r="M126" s="192"/>
      <c r="N126" s="192"/>
      <c r="O126" s="192"/>
      <c r="P126" s="192"/>
      <c r="Q126" s="192"/>
      <c r="R126" s="192"/>
      <c r="S126" s="192"/>
      <c r="T126" s="192"/>
      <c r="U126" s="192"/>
      <c r="V126" s="192"/>
      <c r="W126" s="426"/>
      <c r="X126" s="426"/>
      <c r="Y126" s="426"/>
      <c r="Z126" s="426"/>
      <c r="AA126" s="426"/>
      <c r="AB126" s="192"/>
      <c r="AC126" s="192"/>
      <c r="AD126" s="192"/>
      <c r="AE126" s="192"/>
      <c r="AF126" s="192"/>
      <c r="AG126" s="192"/>
      <c r="AH126" s="192"/>
      <c r="AI126" s="192"/>
      <c r="AJ126" s="192"/>
      <c r="AK126" s="192"/>
      <c r="AL126" s="192"/>
      <c r="AM126" s="192"/>
      <c r="AN126" s="192"/>
      <c r="AO126" s="196"/>
      <c r="AP126" s="196"/>
    </row>
    <row r="127" s="12" customFormat="1" ht="30" customHeight="1" spans="1:42">
      <c r="A127" s="180" t="s">
        <v>52</v>
      </c>
      <c r="B127" s="188" t="s">
        <v>96</v>
      </c>
      <c r="C127" s="188"/>
      <c r="D127" s="188"/>
      <c r="E127" s="185"/>
      <c r="F127" s="185"/>
      <c r="G127" s="185"/>
      <c r="H127" s="185"/>
      <c r="I127" s="191"/>
      <c r="J127" s="191"/>
      <c r="K127" s="191"/>
      <c r="L127" s="191"/>
      <c r="M127" s="191"/>
      <c r="N127" s="191"/>
      <c r="O127" s="191"/>
      <c r="P127" s="191"/>
      <c r="Q127" s="191"/>
      <c r="R127" s="191"/>
      <c r="S127" s="191"/>
      <c r="T127" s="191"/>
      <c r="U127" s="191"/>
      <c r="V127" s="191"/>
      <c r="W127" s="193"/>
      <c r="X127" s="193"/>
      <c r="Y127" s="193"/>
      <c r="Z127" s="193"/>
      <c r="AA127" s="193"/>
      <c r="AB127" s="191"/>
      <c r="AC127" s="191"/>
      <c r="AD127" s="191"/>
      <c r="AE127" s="191"/>
      <c r="AF127" s="191"/>
      <c r="AG127" s="191"/>
      <c r="AH127" s="191"/>
      <c r="AI127" s="191"/>
      <c r="AJ127" s="191"/>
      <c r="AK127" s="191"/>
      <c r="AL127" s="191"/>
      <c r="AM127" s="191"/>
      <c r="AN127" s="191"/>
      <c r="AO127" s="196"/>
      <c r="AP127" s="196"/>
    </row>
    <row r="128" s="12" customFormat="1" ht="45" customHeight="1" spans="1:42">
      <c r="A128" s="183" t="s">
        <v>54</v>
      </c>
      <c r="B128" s="188" t="s">
        <v>168</v>
      </c>
      <c r="C128" s="188"/>
      <c r="D128" s="188"/>
      <c r="E128" s="185"/>
      <c r="F128" s="185"/>
      <c r="G128" s="185"/>
      <c r="H128" s="185"/>
      <c r="I128" s="191"/>
      <c r="J128" s="191"/>
      <c r="K128" s="191"/>
      <c r="L128" s="191"/>
      <c r="M128" s="191"/>
      <c r="N128" s="191"/>
      <c r="O128" s="191"/>
      <c r="P128" s="191"/>
      <c r="Q128" s="191"/>
      <c r="R128" s="191"/>
      <c r="S128" s="191"/>
      <c r="T128" s="191"/>
      <c r="U128" s="191"/>
      <c r="V128" s="191"/>
      <c r="W128" s="193"/>
      <c r="X128" s="193"/>
      <c r="Y128" s="193"/>
      <c r="Z128" s="193"/>
      <c r="AA128" s="193"/>
      <c r="AB128" s="191"/>
      <c r="AC128" s="191"/>
      <c r="AD128" s="191"/>
      <c r="AE128" s="191"/>
      <c r="AF128" s="191"/>
      <c r="AG128" s="191"/>
      <c r="AH128" s="191"/>
      <c r="AI128" s="191"/>
      <c r="AJ128" s="191"/>
      <c r="AK128" s="191"/>
      <c r="AL128" s="191"/>
      <c r="AM128" s="191"/>
      <c r="AN128" s="191"/>
      <c r="AO128" s="196"/>
      <c r="AP128" s="196"/>
    </row>
    <row r="129" s="12" customFormat="1" ht="30" customHeight="1" spans="1:42">
      <c r="A129" s="183" t="s">
        <v>54</v>
      </c>
      <c r="B129" s="188" t="s">
        <v>169</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1"/>
      <c r="AN129" s="191"/>
      <c r="AO129" s="196"/>
      <c r="AP129" s="196"/>
    </row>
    <row r="130" s="12" customFormat="1" ht="30" customHeight="1" spans="1:42">
      <c r="A130" s="183" t="s">
        <v>54</v>
      </c>
      <c r="B130" s="188" t="s">
        <v>170</v>
      </c>
      <c r="C130" s="188"/>
      <c r="D130" s="188"/>
      <c r="E130" s="185"/>
      <c r="F130" s="185"/>
      <c r="G130" s="185"/>
      <c r="H130" s="185"/>
      <c r="I130" s="191"/>
      <c r="J130" s="191"/>
      <c r="K130" s="191"/>
      <c r="L130" s="191"/>
      <c r="M130" s="191"/>
      <c r="N130" s="191"/>
      <c r="O130" s="191"/>
      <c r="P130" s="191"/>
      <c r="Q130" s="191"/>
      <c r="R130" s="191"/>
      <c r="S130" s="191"/>
      <c r="T130" s="191"/>
      <c r="U130" s="191"/>
      <c r="V130" s="191"/>
      <c r="W130" s="193"/>
      <c r="X130" s="193"/>
      <c r="Y130" s="193"/>
      <c r="Z130" s="193"/>
      <c r="AA130" s="193"/>
      <c r="AB130" s="191"/>
      <c r="AC130" s="191"/>
      <c r="AD130" s="191"/>
      <c r="AE130" s="191"/>
      <c r="AF130" s="191"/>
      <c r="AG130" s="191"/>
      <c r="AH130" s="191"/>
      <c r="AI130" s="191"/>
      <c r="AJ130" s="191"/>
      <c r="AK130" s="191"/>
      <c r="AL130" s="191"/>
      <c r="AM130" s="191"/>
      <c r="AN130" s="191"/>
      <c r="AO130" s="196"/>
      <c r="AP130" s="196"/>
    </row>
  </sheetData>
  <autoFilter xmlns:etc="http://www.wps.cn/officeDocument/2017/etCustomData" ref="A5:XFD130" etc:filterBottomFollowUsedRange="0">
    <extLst/>
  </autoFilter>
  <mergeCells count="173">
    <mergeCell ref="A1:D1"/>
    <mergeCell ref="A2:AP2"/>
    <mergeCell ref="K3:R3"/>
    <mergeCell ref="S3:V3"/>
    <mergeCell ref="W3:AA3"/>
    <mergeCell ref="AB3:AN3"/>
    <mergeCell ref="AD4:AG4"/>
    <mergeCell ref="B6:H6"/>
    <mergeCell ref="B7:D7"/>
    <mergeCell ref="E7:G7"/>
    <mergeCell ref="B8:D8"/>
    <mergeCell ref="E8:G8"/>
    <mergeCell ref="B9:D9"/>
    <mergeCell ref="E9:G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s>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V42"/>
  <sheetViews>
    <sheetView view="pageBreakPreview" zoomScale="58" zoomScaleNormal="80" topLeftCell="A2" workbookViewId="0">
      <pane xSplit="6" ySplit="6" topLeftCell="H8" activePane="bottomRight" state="frozen"/>
      <selection/>
      <selection pane="topRight"/>
      <selection pane="bottomLeft"/>
      <selection pane="bottomRight"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44" customWidth="1"/>
    <col min="5" max="5" width="16.3518518518519" style="9" customWidth="1"/>
    <col min="6" max="6" width="21.3611111111111" style="14" customWidth="1"/>
    <col min="7" max="7" width="31.7962962962963" style="9" customWidth="1"/>
    <col min="8" max="8" width="116.972222222222" style="344"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86">
        <v>45157</v>
      </c>
      <c r="B3" s="7"/>
      <c r="C3" s="7"/>
      <c r="D3" s="7"/>
      <c r="E3" s="7"/>
      <c r="F3" s="17"/>
      <c r="G3" s="17"/>
      <c r="H3" s="346"/>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87" t="s">
        <v>2</v>
      </c>
      <c r="B4" s="387" t="s">
        <v>3</v>
      </c>
      <c r="C4" s="387" t="s">
        <v>4</v>
      </c>
      <c r="D4" s="387" t="s">
        <v>1025</v>
      </c>
      <c r="E4" s="387" t="s">
        <v>1026</v>
      </c>
      <c r="F4" s="387" t="s">
        <v>1027</v>
      </c>
      <c r="G4" s="387" t="s">
        <v>1028</v>
      </c>
      <c r="H4" s="387" t="s">
        <v>1029</v>
      </c>
      <c r="I4" s="387" t="s">
        <v>10</v>
      </c>
      <c r="J4" s="387" t="s">
        <v>11</v>
      </c>
      <c r="K4" s="387" t="s">
        <v>12</v>
      </c>
      <c r="L4" s="387"/>
      <c r="M4" s="387"/>
      <c r="N4" s="387"/>
      <c r="O4" s="387"/>
      <c r="P4" s="387"/>
      <c r="Q4" s="387"/>
      <c r="R4" s="387"/>
      <c r="S4" s="387" t="s">
        <v>13</v>
      </c>
      <c r="T4" s="387"/>
      <c r="U4" s="387"/>
      <c r="V4" s="416"/>
      <c r="W4" s="387" t="s">
        <v>1030</v>
      </c>
      <c r="X4" s="387"/>
      <c r="Y4" s="387" t="s">
        <v>1031</v>
      </c>
      <c r="Z4" s="419"/>
      <c r="AA4" s="387"/>
      <c r="AB4" s="420" t="s">
        <v>1032</v>
      </c>
      <c r="AC4" s="421"/>
      <c r="AD4" s="421"/>
      <c r="AE4" s="421"/>
      <c r="AF4" s="421"/>
      <c r="AG4" s="421"/>
      <c r="AH4" s="421"/>
      <c r="AI4" s="421"/>
      <c r="AJ4" s="421"/>
      <c r="AK4" s="421"/>
      <c r="AL4" s="421"/>
      <c r="AM4" s="421"/>
      <c r="AN4" s="435"/>
      <c r="AO4" s="387" t="s">
        <v>16</v>
      </c>
      <c r="AP4" s="387" t="s">
        <v>17</v>
      </c>
      <c r="AQ4" s="439" t="s">
        <v>173</v>
      </c>
      <c r="AR4" s="439" t="s">
        <v>174</v>
      </c>
      <c r="AS4" s="439" t="s">
        <v>175</v>
      </c>
      <c r="AT4" s="440" t="s">
        <v>176</v>
      </c>
      <c r="AU4" s="440" t="s">
        <v>615</v>
      </c>
    </row>
    <row r="5" s="7" customFormat="1" ht="19" customHeight="1" spans="1:47">
      <c r="A5" s="387"/>
      <c r="B5" s="387"/>
      <c r="C5" s="387"/>
      <c r="D5" s="387"/>
      <c r="E5" s="387"/>
      <c r="F5" s="387"/>
      <c r="G5" s="387"/>
      <c r="H5" s="387"/>
      <c r="I5" s="387"/>
      <c r="J5" s="387"/>
      <c r="K5" s="387" t="s">
        <v>1033</v>
      </c>
      <c r="L5" s="387" t="s">
        <v>1034</v>
      </c>
      <c r="M5" s="387" t="s">
        <v>1035</v>
      </c>
      <c r="N5" s="387" t="s">
        <v>1036</v>
      </c>
      <c r="O5" s="387" t="s">
        <v>1037</v>
      </c>
      <c r="P5" s="387" t="s">
        <v>1038</v>
      </c>
      <c r="Q5" s="387" t="s">
        <v>1039</v>
      </c>
      <c r="R5" s="387" t="s">
        <v>1040</v>
      </c>
      <c r="S5" s="387" t="s">
        <v>1041</v>
      </c>
      <c r="T5" s="387" t="s">
        <v>1042</v>
      </c>
      <c r="U5" s="387" t="s">
        <v>1043</v>
      </c>
      <c r="V5" s="416" t="s">
        <v>1044</v>
      </c>
      <c r="W5" s="387"/>
      <c r="X5" s="387" t="s">
        <v>1045</v>
      </c>
      <c r="Y5" s="387"/>
      <c r="Z5" s="419" t="s">
        <v>1046</v>
      </c>
      <c r="AA5" s="387" t="s">
        <v>1047</v>
      </c>
      <c r="AB5" s="422"/>
      <c r="AC5" s="423"/>
      <c r="AD5" s="423"/>
      <c r="AE5" s="423"/>
      <c r="AF5" s="423"/>
      <c r="AG5" s="423"/>
      <c r="AH5" s="423"/>
      <c r="AI5" s="423"/>
      <c r="AJ5" s="423"/>
      <c r="AK5" s="423"/>
      <c r="AL5" s="423"/>
      <c r="AM5" s="423"/>
      <c r="AN5" s="436"/>
      <c r="AO5" s="387"/>
      <c r="AP5" s="387"/>
      <c r="AQ5" s="441"/>
      <c r="AR5" s="441"/>
      <c r="AS5" s="441"/>
      <c r="AT5" s="442"/>
      <c r="AU5" s="442"/>
    </row>
    <row r="6" s="7" customFormat="1" ht="35" customHeight="1" spans="1:47">
      <c r="A6" s="387"/>
      <c r="B6" s="387"/>
      <c r="C6" s="387"/>
      <c r="D6" s="387"/>
      <c r="E6" s="387"/>
      <c r="F6" s="387"/>
      <c r="G6" s="387"/>
      <c r="H6" s="387"/>
      <c r="I6" s="387"/>
      <c r="J6" s="387"/>
      <c r="K6" s="387"/>
      <c r="L6" s="387"/>
      <c r="M6" s="387"/>
      <c r="N6" s="387"/>
      <c r="O6" s="387"/>
      <c r="P6" s="387"/>
      <c r="Q6" s="387"/>
      <c r="R6" s="387"/>
      <c r="S6" s="387"/>
      <c r="T6" s="387"/>
      <c r="U6" s="387"/>
      <c r="V6" s="416"/>
      <c r="W6" s="387"/>
      <c r="X6" s="387"/>
      <c r="Y6" s="387"/>
      <c r="Z6" s="419"/>
      <c r="AA6" s="387"/>
      <c r="AB6" s="424"/>
      <c r="AC6" s="425"/>
      <c r="AD6" s="425"/>
      <c r="AE6" s="425"/>
      <c r="AF6" s="425"/>
      <c r="AG6" s="425"/>
      <c r="AH6" s="425"/>
      <c r="AI6" s="425"/>
      <c r="AJ6" s="425"/>
      <c r="AK6" s="425"/>
      <c r="AL6" s="425"/>
      <c r="AM6" s="425"/>
      <c r="AN6" s="437"/>
      <c r="AO6" s="387"/>
      <c r="AP6" s="387"/>
      <c r="AQ6" s="443"/>
      <c r="AR6" s="443"/>
      <c r="AS6" s="443"/>
      <c r="AT6" s="444"/>
      <c r="AU6" s="444"/>
    </row>
    <row r="7" s="7" customFormat="1" ht="154" customHeight="1" spans="1:47">
      <c r="A7" s="388" t="s">
        <v>1084</v>
      </c>
      <c r="B7" s="389"/>
      <c r="C7" s="389"/>
      <c r="D7" s="389"/>
      <c r="E7" s="389"/>
      <c r="F7" s="389"/>
      <c r="G7" s="389"/>
      <c r="H7" s="389"/>
      <c r="I7" s="389"/>
      <c r="J7" s="389"/>
      <c r="K7" s="389"/>
      <c r="L7" s="389"/>
      <c r="M7" s="389"/>
      <c r="N7" s="389"/>
      <c r="O7" s="389"/>
      <c r="P7" s="389"/>
      <c r="Q7" s="389"/>
      <c r="R7" s="389"/>
      <c r="S7" s="389"/>
      <c r="T7" s="389"/>
      <c r="U7" s="389"/>
      <c r="V7" s="389"/>
      <c r="W7" s="389"/>
      <c r="X7" s="389"/>
      <c r="Y7" s="413"/>
      <c r="Z7" s="426"/>
      <c r="AA7" s="426"/>
      <c r="AB7" s="427">
        <f>SUM(AB8:AB21)</f>
        <v>16833</v>
      </c>
      <c r="AC7" s="426"/>
      <c r="AD7" s="427"/>
      <c r="AE7" s="427"/>
      <c r="AF7" s="427"/>
      <c r="AG7" s="427"/>
      <c r="AH7" s="426"/>
      <c r="AI7" s="426"/>
      <c r="AJ7" s="426"/>
      <c r="AK7" s="426"/>
      <c r="AL7" s="426"/>
      <c r="AM7" s="426"/>
      <c r="AN7" s="426"/>
      <c r="AO7" s="426"/>
      <c r="AP7" s="426"/>
      <c r="AQ7" s="445" t="s">
        <v>1063</v>
      </c>
      <c r="AR7" s="445" t="s">
        <v>1063</v>
      </c>
      <c r="AS7" s="445" t="s">
        <v>1063</v>
      </c>
      <c r="AT7" s="446"/>
      <c r="AU7" s="426"/>
    </row>
    <row r="8" s="7" customFormat="1" ht="159" customHeight="1" spans="1:48">
      <c r="A8" s="393">
        <v>1</v>
      </c>
      <c r="B8" s="393"/>
      <c r="C8" s="393"/>
      <c r="D8" s="454" t="s">
        <v>983</v>
      </c>
      <c r="E8" s="396" t="s">
        <v>178</v>
      </c>
      <c r="F8" s="396" t="s">
        <v>984</v>
      </c>
      <c r="G8" s="396" t="s">
        <v>180</v>
      </c>
      <c r="H8" s="454" t="s">
        <v>181</v>
      </c>
      <c r="I8" s="393"/>
      <c r="J8" s="393"/>
      <c r="K8" s="393"/>
      <c r="L8" s="393"/>
      <c r="M8" s="393"/>
      <c r="N8" s="393"/>
      <c r="O8" s="393"/>
      <c r="P8" s="393"/>
      <c r="Q8" s="393"/>
      <c r="R8" s="393"/>
      <c r="S8" s="393"/>
      <c r="T8" s="393"/>
      <c r="U8" s="393"/>
      <c r="V8" s="393"/>
      <c r="W8" s="396" t="s">
        <v>985</v>
      </c>
      <c r="X8" s="393"/>
      <c r="Y8" s="396" t="s">
        <v>183</v>
      </c>
      <c r="Z8" s="393"/>
      <c r="AA8" s="393"/>
      <c r="AB8" s="396">
        <v>2100</v>
      </c>
      <c r="AC8" s="393"/>
      <c r="AD8" s="430"/>
      <c r="AE8" s="430"/>
      <c r="AF8" s="430"/>
      <c r="AG8" s="430"/>
      <c r="AH8" s="393"/>
      <c r="AI8" s="393"/>
      <c r="AJ8" s="393"/>
      <c r="AK8" s="393"/>
      <c r="AL8" s="393"/>
      <c r="AM8" s="393"/>
      <c r="AN8" s="393"/>
      <c r="AO8" s="393"/>
      <c r="AP8" s="393"/>
      <c r="AQ8" s="399" t="s">
        <v>639</v>
      </c>
      <c r="AR8" s="399" t="s">
        <v>640</v>
      </c>
      <c r="AS8" s="399" t="s">
        <v>184</v>
      </c>
      <c r="AT8" s="399" t="s">
        <v>184</v>
      </c>
      <c r="AU8" s="393" t="s">
        <v>986</v>
      </c>
      <c r="AV8" s="12"/>
    </row>
    <row r="9" s="7" customFormat="1" ht="150" customHeight="1" spans="1:48">
      <c r="A9" s="393">
        <v>2</v>
      </c>
      <c r="B9" s="393"/>
      <c r="C9" s="393"/>
      <c r="D9" s="258" t="s">
        <v>185</v>
      </c>
      <c r="E9" s="396" t="s">
        <v>178</v>
      </c>
      <c r="F9" s="396" t="s">
        <v>984</v>
      </c>
      <c r="G9" s="396" t="s">
        <v>186</v>
      </c>
      <c r="H9" s="258" t="s">
        <v>1071</v>
      </c>
      <c r="I9" s="393"/>
      <c r="J9" s="393"/>
      <c r="K9" s="393"/>
      <c r="L9" s="393"/>
      <c r="M9" s="393"/>
      <c r="N9" s="393"/>
      <c r="O9" s="393"/>
      <c r="P9" s="393"/>
      <c r="Q9" s="393"/>
      <c r="R9" s="393"/>
      <c r="S9" s="393"/>
      <c r="T9" s="393"/>
      <c r="U9" s="393"/>
      <c r="V9" s="393"/>
      <c r="W9" s="396" t="s">
        <v>183</v>
      </c>
      <c r="X9" s="393"/>
      <c r="Y9" s="396" t="s">
        <v>183</v>
      </c>
      <c r="Z9" s="393"/>
      <c r="AA9" s="393"/>
      <c r="AB9" s="460">
        <v>2000</v>
      </c>
      <c r="AC9" s="393"/>
      <c r="AD9" s="430"/>
      <c r="AE9" s="430"/>
      <c r="AF9" s="430"/>
      <c r="AG9" s="430"/>
      <c r="AH9" s="393"/>
      <c r="AI9" s="393"/>
      <c r="AJ9" s="393"/>
      <c r="AK9" s="393"/>
      <c r="AL9" s="393"/>
      <c r="AM9" s="393"/>
      <c r="AN9" s="393"/>
      <c r="AO9" s="393"/>
      <c r="AP9" s="393"/>
      <c r="AQ9" s="399" t="s">
        <v>639</v>
      </c>
      <c r="AR9" s="399" t="s">
        <v>640</v>
      </c>
      <c r="AS9" s="399" t="s">
        <v>184</v>
      </c>
      <c r="AT9" s="399" t="s">
        <v>184</v>
      </c>
      <c r="AU9" s="393" t="s">
        <v>986</v>
      </c>
      <c r="AV9" s="12"/>
    </row>
    <row r="10" s="7" customFormat="1" ht="225" customHeight="1" spans="1:48">
      <c r="A10" s="393">
        <v>3</v>
      </c>
      <c r="B10" s="393"/>
      <c r="C10" s="393"/>
      <c r="D10" s="258" t="s">
        <v>988</v>
      </c>
      <c r="E10" s="396" t="s">
        <v>178</v>
      </c>
      <c r="F10" s="396" t="s">
        <v>984</v>
      </c>
      <c r="G10" s="396" t="s">
        <v>198</v>
      </c>
      <c r="H10" s="455" t="s">
        <v>1072</v>
      </c>
      <c r="I10" s="393"/>
      <c r="J10" s="393"/>
      <c r="K10" s="393"/>
      <c r="L10" s="393"/>
      <c r="M10" s="393"/>
      <c r="N10" s="393"/>
      <c r="O10" s="393"/>
      <c r="P10" s="393"/>
      <c r="Q10" s="393"/>
      <c r="R10" s="393"/>
      <c r="S10" s="393"/>
      <c r="T10" s="393"/>
      <c r="U10" s="393"/>
      <c r="V10" s="393"/>
      <c r="W10" s="411" t="s">
        <v>192</v>
      </c>
      <c r="X10" s="393"/>
      <c r="Y10" s="396" t="s">
        <v>183</v>
      </c>
      <c r="Z10" s="393"/>
      <c r="AA10" s="393"/>
      <c r="AB10" s="461">
        <v>2125</v>
      </c>
      <c r="AC10" s="393"/>
      <c r="AD10" s="430"/>
      <c r="AE10" s="430"/>
      <c r="AF10" s="430"/>
      <c r="AG10" s="430"/>
      <c r="AH10" s="393"/>
      <c r="AI10" s="393"/>
      <c r="AJ10" s="393"/>
      <c r="AK10" s="393"/>
      <c r="AL10" s="393"/>
      <c r="AM10" s="393"/>
      <c r="AN10" s="393"/>
      <c r="AO10" s="393"/>
      <c r="AP10" s="393"/>
      <c r="AQ10" s="399" t="s">
        <v>639</v>
      </c>
      <c r="AR10" s="399" t="s">
        <v>640</v>
      </c>
      <c r="AS10" s="399" t="s">
        <v>184</v>
      </c>
      <c r="AT10" s="399" t="s">
        <v>184</v>
      </c>
      <c r="AU10" s="393" t="s">
        <v>986</v>
      </c>
      <c r="AV10" s="12"/>
    </row>
    <row r="11" s="7" customFormat="1" ht="309" customHeight="1" spans="1:48">
      <c r="A11" s="393">
        <v>4</v>
      </c>
      <c r="B11" s="393"/>
      <c r="C11" s="393"/>
      <c r="D11" s="244" t="s">
        <v>193</v>
      </c>
      <c r="E11" s="396" t="s">
        <v>178</v>
      </c>
      <c r="F11" s="396" t="s">
        <v>984</v>
      </c>
      <c r="G11" s="396" t="s">
        <v>194</v>
      </c>
      <c r="H11" s="244" t="s">
        <v>195</v>
      </c>
      <c r="I11" s="393"/>
      <c r="J11" s="393"/>
      <c r="K11" s="393"/>
      <c r="L11" s="393"/>
      <c r="M11" s="393"/>
      <c r="N11" s="393"/>
      <c r="O11" s="393"/>
      <c r="P11" s="393"/>
      <c r="Q11" s="393"/>
      <c r="R11" s="393"/>
      <c r="S11" s="393"/>
      <c r="T11" s="393"/>
      <c r="U11" s="393"/>
      <c r="V11" s="393"/>
      <c r="W11" s="417" t="s">
        <v>183</v>
      </c>
      <c r="X11" s="393"/>
      <c r="Y11" s="417" t="s">
        <v>183</v>
      </c>
      <c r="Z11" s="393"/>
      <c r="AA11" s="393"/>
      <c r="AB11" s="432">
        <v>2000</v>
      </c>
      <c r="AC11" s="393"/>
      <c r="AD11" s="430"/>
      <c r="AE11" s="430"/>
      <c r="AF11" s="430"/>
      <c r="AG11" s="430"/>
      <c r="AH11" s="393"/>
      <c r="AI11" s="393"/>
      <c r="AJ11" s="393"/>
      <c r="AK11" s="393"/>
      <c r="AL11" s="393"/>
      <c r="AM11" s="393"/>
      <c r="AN11" s="393"/>
      <c r="AO11" s="393"/>
      <c r="AP11" s="393"/>
      <c r="AQ11" s="399" t="s">
        <v>184</v>
      </c>
      <c r="AR11" s="399" t="s">
        <v>640</v>
      </c>
      <c r="AS11" s="399" t="s">
        <v>639</v>
      </c>
      <c r="AT11" s="399"/>
      <c r="AU11" s="393" t="s">
        <v>986</v>
      </c>
      <c r="AV11" s="12"/>
    </row>
    <row r="12" s="7" customFormat="1" ht="145" customHeight="1" spans="1:48">
      <c r="A12" s="393">
        <v>5</v>
      </c>
      <c r="B12" s="393"/>
      <c r="C12" s="393"/>
      <c r="D12" s="456" t="s">
        <v>1073</v>
      </c>
      <c r="E12" s="396" t="s">
        <v>178</v>
      </c>
      <c r="F12" s="396" t="s">
        <v>990</v>
      </c>
      <c r="G12" s="396" t="s">
        <v>204</v>
      </c>
      <c r="H12" s="244" t="s">
        <v>1074</v>
      </c>
      <c r="I12" s="393"/>
      <c r="J12" s="393"/>
      <c r="K12" s="393"/>
      <c r="L12" s="393"/>
      <c r="M12" s="393"/>
      <c r="N12" s="393"/>
      <c r="O12" s="393"/>
      <c r="P12" s="393"/>
      <c r="Q12" s="393"/>
      <c r="R12" s="393"/>
      <c r="S12" s="393"/>
      <c r="T12" s="393"/>
      <c r="U12" s="393"/>
      <c r="V12" s="393"/>
      <c r="W12" s="417" t="s">
        <v>206</v>
      </c>
      <c r="X12" s="393"/>
      <c r="Y12" s="417" t="s">
        <v>207</v>
      </c>
      <c r="Z12" s="393"/>
      <c r="AA12" s="393"/>
      <c r="AB12" s="399">
        <v>2100</v>
      </c>
      <c r="AC12" s="393"/>
      <c r="AD12" s="430"/>
      <c r="AE12" s="430"/>
      <c r="AF12" s="430"/>
      <c r="AG12" s="430"/>
      <c r="AH12" s="393"/>
      <c r="AI12" s="393"/>
      <c r="AJ12" s="393"/>
      <c r="AK12" s="393"/>
      <c r="AL12" s="393"/>
      <c r="AM12" s="393"/>
      <c r="AN12" s="393"/>
      <c r="AO12" s="393"/>
      <c r="AP12" s="393"/>
      <c r="AQ12" s="399" t="s">
        <v>639</v>
      </c>
      <c r="AR12" s="399" t="s">
        <v>640</v>
      </c>
      <c r="AS12" s="399" t="s">
        <v>184</v>
      </c>
      <c r="AT12" s="399" t="s">
        <v>184</v>
      </c>
      <c r="AU12" s="393" t="s">
        <v>986</v>
      </c>
      <c r="AV12" s="12"/>
    </row>
    <row r="13" s="8" customFormat="1" ht="178" customHeight="1" spans="1:48">
      <c r="A13" s="393">
        <v>6</v>
      </c>
      <c r="B13" s="399"/>
      <c r="C13" s="399"/>
      <c r="D13" s="258" t="s">
        <v>651</v>
      </c>
      <c r="E13" s="393" t="s">
        <v>178</v>
      </c>
      <c r="F13" s="396" t="s">
        <v>990</v>
      </c>
      <c r="G13" s="393" t="s">
        <v>531</v>
      </c>
      <c r="H13" s="258" t="s">
        <v>652</v>
      </c>
      <c r="I13" s="393"/>
      <c r="J13" s="393"/>
      <c r="K13" s="393"/>
      <c r="L13" s="393"/>
      <c r="M13" s="393"/>
      <c r="N13" s="393"/>
      <c r="O13" s="393"/>
      <c r="P13" s="393"/>
      <c r="Q13" s="393"/>
      <c r="R13" s="393"/>
      <c r="S13" s="393"/>
      <c r="T13" s="393"/>
      <c r="U13" s="393"/>
      <c r="V13" s="393"/>
      <c r="W13" s="393" t="s">
        <v>183</v>
      </c>
      <c r="X13" s="393"/>
      <c r="Y13" s="393" t="s">
        <v>183</v>
      </c>
      <c r="Z13" s="393"/>
      <c r="AA13" s="393"/>
      <c r="AB13" s="393">
        <v>510</v>
      </c>
      <c r="AC13" s="393"/>
      <c r="AD13" s="393"/>
      <c r="AE13" s="393"/>
      <c r="AF13" s="393"/>
      <c r="AG13" s="393"/>
      <c r="AH13" s="393"/>
      <c r="AI13" s="393"/>
      <c r="AJ13" s="393"/>
      <c r="AK13" s="393"/>
      <c r="AL13" s="393"/>
      <c r="AM13" s="393"/>
      <c r="AN13" s="393"/>
      <c r="AO13" s="393"/>
      <c r="AP13" s="393"/>
      <c r="AQ13" s="393" t="s">
        <v>639</v>
      </c>
      <c r="AR13" s="399" t="s">
        <v>640</v>
      </c>
      <c r="AS13" s="393" t="s">
        <v>184</v>
      </c>
      <c r="AT13" s="399"/>
      <c r="AU13" s="393" t="s">
        <v>986</v>
      </c>
      <c r="AV13" s="12"/>
    </row>
    <row r="14" s="7" customFormat="1" ht="258" customHeight="1" spans="1:48">
      <c r="A14" s="393">
        <v>7</v>
      </c>
      <c r="B14" s="393"/>
      <c r="C14" s="393"/>
      <c r="D14" s="456" t="s">
        <v>220</v>
      </c>
      <c r="E14" s="393" t="s">
        <v>178</v>
      </c>
      <c r="F14" s="396" t="s">
        <v>990</v>
      </c>
      <c r="G14" s="393" t="s">
        <v>221</v>
      </c>
      <c r="H14" s="456" t="s">
        <v>1075</v>
      </c>
      <c r="I14" s="393"/>
      <c r="J14" s="393"/>
      <c r="K14" s="393"/>
      <c r="L14" s="393"/>
      <c r="M14" s="393"/>
      <c r="N14" s="393"/>
      <c r="O14" s="393"/>
      <c r="P14" s="393"/>
      <c r="Q14" s="393"/>
      <c r="R14" s="393"/>
      <c r="S14" s="393"/>
      <c r="T14" s="393"/>
      <c r="U14" s="393"/>
      <c r="V14" s="393"/>
      <c r="W14" s="411" t="s">
        <v>211</v>
      </c>
      <c r="X14" s="393"/>
      <c r="Y14" s="393" t="s">
        <v>207</v>
      </c>
      <c r="Z14" s="393"/>
      <c r="AA14" s="393"/>
      <c r="AB14" s="393">
        <v>3000</v>
      </c>
      <c r="AC14" s="393"/>
      <c r="AD14" s="430"/>
      <c r="AE14" s="430"/>
      <c r="AF14" s="430"/>
      <c r="AG14" s="430"/>
      <c r="AH14" s="393"/>
      <c r="AI14" s="393"/>
      <c r="AJ14" s="393"/>
      <c r="AK14" s="393"/>
      <c r="AL14" s="393"/>
      <c r="AM14" s="393"/>
      <c r="AN14" s="393"/>
      <c r="AO14" s="393"/>
      <c r="AP14" s="393"/>
      <c r="AQ14" s="399" t="s">
        <v>184</v>
      </c>
      <c r="AR14" s="399" t="s">
        <v>640</v>
      </c>
      <c r="AS14" s="399" t="s">
        <v>639</v>
      </c>
      <c r="AT14" s="399"/>
      <c r="AU14" s="393" t="s">
        <v>1076</v>
      </c>
      <c r="AV14" s="12"/>
    </row>
    <row r="15" s="12" customFormat="1" ht="186" customHeight="1" spans="1:47">
      <c r="A15" s="393">
        <v>8</v>
      </c>
      <c r="B15" s="401"/>
      <c r="C15" s="393"/>
      <c r="D15" s="65" t="s">
        <v>1077</v>
      </c>
      <c r="E15" s="393" t="s">
        <v>178</v>
      </c>
      <c r="F15" s="396" t="s">
        <v>1013</v>
      </c>
      <c r="G15" s="393" t="s">
        <v>590</v>
      </c>
      <c r="H15" s="65" t="s">
        <v>1078</v>
      </c>
      <c r="I15" s="393"/>
      <c r="J15" s="399"/>
      <c r="K15" s="399"/>
      <c r="L15" s="399"/>
      <c r="M15" s="399"/>
      <c r="N15" s="399"/>
      <c r="O15" s="399"/>
      <c r="P15" s="399"/>
      <c r="Q15" s="399"/>
      <c r="R15" s="399"/>
      <c r="S15" s="399"/>
      <c r="T15" s="399"/>
      <c r="U15" s="399"/>
      <c r="V15" s="399"/>
      <c r="W15" s="393" t="s">
        <v>985</v>
      </c>
      <c r="X15" s="393"/>
      <c r="Y15" s="393" t="s">
        <v>183</v>
      </c>
      <c r="Z15" s="393"/>
      <c r="AA15" s="393"/>
      <c r="AB15" s="462">
        <v>950</v>
      </c>
      <c r="AC15" s="399"/>
      <c r="AD15" s="399"/>
      <c r="AE15" s="399"/>
      <c r="AF15" s="399"/>
      <c r="AG15" s="399"/>
      <c r="AH15" s="399"/>
      <c r="AI15" s="399"/>
      <c r="AJ15" s="399"/>
      <c r="AK15" s="399"/>
      <c r="AL15" s="399"/>
      <c r="AM15" s="399"/>
      <c r="AN15" s="399"/>
      <c r="AO15" s="451"/>
      <c r="AP15" s="451"/>
      <c r="AQ15" s="399" t="s">
        <v>184</v>
      </c>
      <c r="AR15" s="399" t="s">
        <v>640</v>
      </c>
      <c r="AS15" s="399" t="s">
        <v>639</v>
      </c>
      <c r="AT15" s="399"/>
      <c r="AU15" s="393" t="s">
        <v>986</v>
      </c>
    </row>
    <row r="16" s="7" customFormat="1" ht="151" customHeight="1" spans="1:48">
      <c r="A16" s="393">
        <v>9</v>
      </c>
      <c r="B16" s="393"/>
      <c r="C16" s="393"/>
      <c r="D16" s="65" t="s">
        <v>993</v>
      </c>
      <c r="E16" s="393" t="s">
        <v>178</v>
      </c>
      <c r="F16" s="393" t="s">
        <v>994</v>
      </c>
      <c r="G16" s="393" t="s">
        <v>995</v>
      </c>
      <c r="H16" s="65" t="s">
        <v>996</v>
      </c>
      <c r="I16" s="393"/>
      <c r="J16" s="393"/>
      <c r="K16" s="393"/>
      <c r="L16" s="393"/>
      <c r="M16" s="393"/>
      <c r="N16" s="393"/>
      <c r="O16" s="393"/>
      <c r="P16" s="393"/>
      <c r="Q16" s="393"/>
      <c r="R16" s="393"/>
      <c r="S16" s="393"/>
      <c r="T16" s="393"/>
      <c r="U16" s="393"/>
      <c r="V16" s="393"/>
      <c r="W16" s="411" t="s">
        <v>997</v>
      </c>
      <c r="X16" s="393"/>
      <c r="Y16" s="393" t="s">
        <v>997</v>
      </c>
      <c r="Z16" s="393"/>
      <c r="AA16" s="393"/>
      <c r="AB16" s="393">
        <v>210</v>
      </c>
      <c r="AC16" s="393"/>
      <c r="AD16" s="430"/>
      <c r="AE16" s="430"/>
      <c r="AF16" s="430"/>
      <c r="AG16" s="430"/>
      <c r="AH16" s="393"/>
      <c r="AI16" s="393"/>
      <c r="AJ16" s="393"/>
      <c r="AK16" s="393"/>
      <c r="AL16" s="393"/>
      <c r="AM16" s="393"/>
      <c r="AN16" s="393"/>
      <c r="AO16" s="393"/>
      <c r="AP16" s="393"/>
      <c r="AQ16" s="399" t="s">
        <v>639</v>
      </c>
      <c r="AR16" s="399" t="s">
        <v>640</v>
      </c>
      <c r="AS16" s="399" t="s">
        <v>639</v>
      </c>
      <c r="AT16" s="399"/>
      <c r="AU16" s="399"/>
      <c r="AV16" s="12"/>
    </row>
    <row r="17" s="7" customFormat="1" ht="75" customHeight="1" spans="1:48">
      <c r="A17" s="393">
        <v>10</v>
      </c>
      <c r="B17" s="393"/>
      <c r="C17" s="393"/>
      <c r="D17" s="65" t="s">
        <v>998</v>
      </c>
      <c r="E17" s="393" t="s">
        <v>178</v>
      </c>
      <c r="F17" s="393" t="s">
        <v>994</v>
      </c>
      <c r="G17" s="393" t="s">
        <v>995</v>
      </c>
      <c r="H17" s="65" t="s">
        <v>999</v>
      </c>
      <c r="I17" s="393"/>
      <c r="J17" s="393"/>
      <c r="K17" s="393"/>
      <c r="L17" s="393"/>
      <c r="M17" s="393"/>
      <c r="N17" s="393"/>
      <c r="O17" s="393"/>
      <c r="P17" s="393"/>
      <c r="Q17" s="393"/>
      <c r="R17" s="393"/>
      <c r="S17" s="393"/>
      <c r="T17" s="393"/>
      <c r="U17" s="393"/>
      <c r="V17" s="393"/>
      <c r="W17" s="411" t="s">
        <v>183</v>
      </c>
      <c r="X17" s="393"/>
      <c r="Y17" s="411" t="s">
        <v>183</v>
      </c>
      <c r="Z17" s="393"/>
      <c r="AA17" s="393"/>
      <c r="AB17" s="393">
        <v>200</v>
      </c>
      <c r="AC17" s="393"/>
      <c r="AD17" s="430"/>
      <c r="AE17" s="430"/>
      <c r="AF17" s="430"/>
      <c r="AG17" s="430"/>
      <c r="AH17" s="393"/>
      <c r="AI17" s="393"/>
      <c r="AJ17" s="393"/>
      <c r="AK17" s="393"/>
      <c r="AL17" s="393"/>
      <c r="AM17" s="393"/>
      <c r="AN17" s="393"/>
      <c r="AO17" s="393"/>
      <c r="AP17" s="393"/>
      <c r="AQ17" s="399" t="s">
        <v>639</v>
      </c>
      <c r="AR17" s="399" t="s">
        <v>640</v>
      </c>
      <c r="AS17" s="399" t="s">
        <v>184</v>
      </c>
      <c r="AT17" s="399"/>
      <c r="AU17" s="399"/>
      <c r="AV17" s="12"/>
    </row>
    <row r="18" s="7" customFormat="1" ht="93" customHeight="1" spans="1:48">
      <c r="A18" s="393">
        <v>11</v>
      </c>
      <c r="B18" s="393"/>
      <c r="C18" s="393"/>
      <c r="D18" s="65" t="s">
        <v>1004</v>
      </c>
      <c r="E18" s="393" t="s">
        <v>178</v>
      </c>
      <c r="F18" s="393" t="s">
        <v>1005</v>
      </c>
      <c r="G18" s="393" t="s">
        <v>995</v>
      </c>
      <c r="H18" s="65" t="s">
        <v>1006</v>
      </c>
      <c r="I18" s="393"/>
      <c r="J18" s="393"/>
      <c r="K18" s="393"/>
      <c r="L18" s="393"/>
      <c r="M18" s="393"/>
      <c r="N18" s="393"/>
      <c r="O18" s="393"/>
      <c r="P18" s="393"/>
      <c r="Q18" s="393"/>
      <c r="R18" s="393"/>
      <c r="S18" s="393"/>
      <c r="T18" s="393"/>
      <c r="U18" s="393"/>
      <c r="V18" s="393"/>
      <c r="W18" s="393" t="s">
        <v>1007</v>
      </c>
      <c r="X18" s="393"/>
      <c r="Y18" s="393" t="s">
        <v>1007</v>
      </c>
      <c r="Z18" s="393"/>
      <c r="AA18" s="393"/>
      <c r="AB18" s="393">
        <v>38</v>
      </c>
      <c r="AC18" s="393"/>
      <c r="AD18" s="430"/>
      <c r="AE18" s="430"/>
      <c r="AF18" s="430"/>
      <c r="AG18" s="430"/>
      <c r="AH18" s="393"/>
      <c r="AI18" s="393"/>
      <c r="AJ18" s="393"/>
      <c r="AK18" s="393"/>
      <c r="AL18" s="393"/>
      <c r="AM18" s="393"/>
      <c r="AN18" s="393"/>
      <c r="AO18" s="393"/>
      <c r="AP18" s="393"/>
      <c r="AQ18" s="399" t="s">
        <v>639</v>
      </c>
      <c r="AR18" s="399" t="s">
        <v>640</v>
      </c>
      <c r="AS18" s="399" t="s">
        <v>639</v>
      </c>
      <c r="AT18" s="399"/>
      <c r="AU18" s="399"/>
      <c r="AV18" s="12"/>
    </row>
    <row r="19" s="9" customFormat="1" ht="408" customHeight="1" spans="1:48">
      <c r="A19" s="393">
        <v>12</v>
      </c>
      <c r="B19" s="403"/>
      <c r="C19" s="414"/>
      <c r="D19" s="408" t="s">
        <v>327</v>
      </c>
      <c r="E19" s="411" t="s">
        <v>178</v>
      </c>
      <c r="F19" s="411" t="s">
        <v>984</v>
      </c>
      <c r="G19" s="411" t="s">
        <v>209</v>
      </c>
      <c r="H19" s="408" t="s">
        <v>1081</v>
      </c>
      <c r="I19" s="411"/>
      <c r="J19" s="411"/>
      <c r="K19" s="411"/>
      <c r="L19" s="411"/>
      <c r="M19" s="411"/>
      <c r="N19" s="411"/>
      <c r="O19" s="411"/>
      <c r="P19" s="411"/>
      <c r="Q19" s="411"/>
      <c r="R19" s="411"/>
      <c r="S19" s="411"/>
      <c r="T19" s="411"/>
      <c r="U19" s="411"/>
      <c r="V19" s="411"/>
      <c r="W19" s="411" t="s">
        <v>305</v>
      </c>
      <c r="X19" s="411"/>
      <c r="Y19" s="411" t="s">
        <v>207</v>
      </c>
      <c r="Z19" s="411"/>
      <c r="AA19" s="411"/>
      <c r="AB19" s="411">
        <v>800</v>
      </c>
      <c r="AC19" s="411"/>
      <c r="AD19" s="411"/>
      <c r="AE19" s="411"/>
      <c r="AF19" s="411"/>
      <c r="AG19" s="411"/>
      <c r="AH19" s="411"/>
      <c r="AI19" s="411"/>
      <c r="AJ19" s="411"/>
      <c r="AK19" s="411"/>
      <c r="AL19" s="411"/>
      <c r="AM19" s="411"/>
      <c r="AN19" s="411"/>
      <c r="AO19" s="411"/>
      <c r="AP19" s="411"/>
      <c r="AQ19" s="399" t="s">
        <v>639</v>
      </c>
      <c r="AR19" s="399" t="s">
        <v>640</v>
      </c>
      <c r="AS19" s="399" t="s">
        <v>639</v>
      </c>
      <c r="AT19" s="399"/>
      <c r="AU19" s="393" t="s">
        <v>986</v>
      </c>
      <c r="AV19" s="12"/>
    </row>
    <row r="20" s="9" customFormat="1" ht="115" customHeight="1" spans="1:48">
      <c r="A20" s="393">
        <v>13</v>
      </c>
      <c r="B20" s="403"/>
      <c r="C20" s="414"/>
      <c r="D20" s="457" t="s">
        <v>1085</v>
      </c>
      <c r="E20" s="457" t="s">
        <v>178</v>
      </c>
      <c r="F20" s="457">
        <v>2024</v>
      </c>
      <c r="G20" s="457" t="s">
        <v>357</v>
      </c>
      <c r="H20" s="457" t="s">
        <v>1086</v>
      </c>
      <c r="I20" s="414"/>
      <c r="J20" s="414"/>
      <c r="K20" s="414"/>
      <c r="L20" s="414"/>
      <c r="M20" s="414"/>
      <c r="N20" s="414"/>
      <c r="O20" s="414"/>
      <c r="P20" s="414"/>
      <c r="Q20" s="414"/>
      <c r="R20" s="414"/>
      <c r="S20" s="414"/>
      <c r="T20" s="414"/>
      <c r="U20" s="414"/>
      <c r="V20" s="414"/>
      <c r="W20" s="411" t="s">
        <v>1016</v>
      </c>
      <c r="X20" s="411"/>
      <c r="Y20" s="411" t="s">
        <v>183</v>
      </c>
      <c r="Z20" s="411"/>
      <c r="AA20" s="411"/>
      <c r="AB20" s="457">
        <v>500</v>
      </c>
      <c r="AC20" s="411"/>
      <c r="AD20" s="411"/>
      <c r="AE20" s="411"/>
      <c r="AF20" s="411"/>
      <c r="AG20" s="411"/>
      <c r="AH20" s="411"/>
      <c r="AI20" s="411"/>
      <c r="AJ20" s="411"/>
      <c r="AK20" s="411"/>
      <c r="AL20" s="411"/>
      <c r="AM20" s="411"/>
      <c r="AN20" s="411"/>
      <c r="AO20" s="411"/>
      <c r="AP20" s="411"/>
      <c r="AQ20" s="399" t="s">
        <v>639</v>
      </c>
      <c r="AR20" s="399" t="s">
        <v>640</v>
      </c>
      <c r="AS20" s="399" t="s">
        <v>184</v>
      </c>
      <c r="AT20" s="399"/>
      <c r="AU20" s="393"/>
      <c r="AV20" s="12"/>
    </row>
    <row r="21" s="7" customFormat="1" ht="131" customHeight="1" spans="1:48">
      <c r="A21" s="393">
        <v>14</v>
      </c>
      <c r="B21" s="393"/>
      <c r="C21" s="393"/>
      <c r="D21" s="408" t="s">
        <v>208</v>
      </c>
      <c r="E21" s="396" t="s">
        <v>178</v>
      </c>
      <c r="F21" s="396" t="s">
        <v>990</v>
      </c>
      <c r="G21" s="396" t="s">
        <v>209</v>
      </c>
      <c r="H21" s="408" t="s">
        <v>210</v>
      </c>
      <c r="I21" s="393"/>
      <c r="J21" s="393"/>
      <c r="K21" s="393"/>
      <c r="L21" s="393"/>
      <c r="M21" s="393"/>
      <c r="N21" s="393"/>
      <c r="O21" s="393"/>
      <c r="P21" s="393"/>
      <c r="Q21" s="393"/>
      <c r="R21" s="393"/>
      <c r="S21" s="393"/>
      <c r="T21" s="393"/>
      <c r="U21" s="393"/>
      <c r="V21" s="393"/>
      <c r="W21" s="411" t="s">
        <v>211</v>
      </c>
      <c r="X21" s="393"/>
      <c r="Y21" s="417" t="s">
        <v>207</v>
      </c>
      <c r="Z21" s="393"/>
      <c r="AA21" s="393"/>
      <c r="AB21" s="393">
        <v>300</v>
      </c>
      <c r="AC21" s="393"/>
      <c r="AD21" s="430"/>
      <c r="AE21" s="430"/>
      <c r="AF21" s="430"/>
      <c r="AG21" s="430"/>
      <c r="AH21" s="393"/>
      <c r="AI21" s="393"/>
      <c r="AJ21" s="393"/>
      <c r="AK21" s="393"/>
      <c r="AL21" s="393"/>
      <c r="AM21" s="393"/>
      <c r="AN21" s="393"/>
      <c r="AO21" s="393"/>
      <c r="AP21" s="393"/>
      <c r="AQ21" s="399" t="s">
        <v>639</v>
      </c>
      <c r="AR21" s="399" t="s">
        <v>640</v>
      </c>
      <c r="AS21" s="399" t="s">
        <v>639</v>
      </c>
      <c r="AT21" s="399"/>
      <c r="AU21" s="393"/>
      <c r="AV21" s="463"/>
    </row>
    <row r="22" s="7" customFormat="1" ht="89" customHeight="1" spans="1:48">
      <c r="A22" s="388" t="s">
        <v>1087</v>
      </c>
      <c r="B22" s="389"/>
      <c r="C22" s="389"/>
      <c r="D22" s="389"/>
      <c r="E22" s="389"/>
      <c r="F22" s="389"/>
      <c r="G22" s="389"/>
      <c r="H22" s="389"/>
      <c r="I22" s="389"/>
      <c r="J22" s="389"/>
      <c r="K22" s="389"/>
      <c r="L22" s="389"/>
      <c r="M22" s="389"/>
      <c r="N22" s="389"/>
      <c r="O22" s="389"/>
      <c r="P22" s="389"/>
      <c r="Q22" s="389"/>
      <c r="R22" s="389"/>
      <c r="S22" s="389"/>
      <c r="T22" s="389"/>
      <c r="U22" s="389"/>
      <c r="V22" s="389"/>
      <c r="W22" s="389"/>
      <c r="X22" s="389"/>
      <c r="Y22" s="413"/>
      <c r="Z22" s="393"/>
      <c r="AA22" s="393"/>
      <c r="AB22" s="387">
        <f>SUM(AB23:AB36)</f>
        <v>3746</v>
      </c>
      <c r="AC22" s="393"/>
      <c r="AD22" s="430"/>
      <c r="AE22" s="430"/>
      <c r="AF22" s="430"/>
      <c r="AG22" s="430"/>
      <c r="AH22" s="393"/>
      <c r="AI22" s="393"/>
      <c r="AJ22" s="393"/>
      <c r="AK22" s="393"/>
      <c r="AL22" s="393"/>
      <c r="AM22" s="393"/>
      <c r="AN22" s="393"/>
      <c r="AO22" s="393"/>
      <c r="AP22" s="393"/>
      <c r="AQ22" s="399" t="s">
        <v>1063</v>
      </c>
      <c r="AR22" s="399" t="s">
        <v>1063</v>
      </c>
      <c r="AS22" s="399" t="s">
        <v>1063</v>
      </c>
      <c r="AT22" s="399"/>
      <c r="AU22" s="399"/>
      <c r="AV22" s="12"/>
    </row>
    <row r="23" s="12" customFormat="1" ht="192" customHeight="1" spans="1:47">
      <c r="A23" s="393">
        <v>1</v>
      </c>
      <c r="B23" s="401"/>
      <c r="C23" s="393">
        <v>2024</v>
      </c>
      <c r="D23" s="65" t="s">
        <v>282</v>
      </c>
      <c r="E23" s="393" t="s">
        <v>178</v>
      </c>
      <c r="F23" s="396" t="s">
        <v>1013</v>
      </c>
      <c r="G23" s="393" t="s">
        <v>252</v>
      </c>
      <c r="H23" s="65" t="s">
        <v>1058</v>
      </c>
      <c r="I23" s="393"/>
      <c r="J23" s="399"/>
      <c r="K23" s="399"/>
      <c r="L23" s="399"/>
      <c r="M23" s="399"/>
      <c r="N23" s="399"/>
      <c r="O23" s="399"/>
      <c r="P23" s="399"/>
      <c r="Q23" s="399"/>
      <c r="R23" s="399"/>
      <c r="S23" s="399">
        <v>462</v>
      </c>
      <c r="T23" s="399">
        <v>1868</v>
      </c>
      <c r="U23" s="399">
        <v>118</v>
      </c>
      <c r="V23" s="399">
        <v>511</v>
      </c>
      <c r="W23" s="393" t="s">
        <v>227</v>
      </c>
      <c r="X23" s="393" t="s">
        <v>656</v>
      </c>
      <c r="Y23" s="393" t="s">
        <v>183</v>
      </c>
      <c r="Z23" s="393"/>
      <c r="AA23" s="393"/>
      <c r="AB23" s="399">
        <v>650</v>
      </c>
      <c r="AC23" s="399"/>
      <c r="AD23" s="399"/>
      <c r="AE23" s="399"/>
      <c r="AF23" s="399"/>
      <c r="AG23" s="399"/>
      <c r="AH23" s="399"/>
      <c r="AI23" s="399"/>
      <c r="AJ23" s="399"/>
      <c r="AK23" s="399"/>
      <c r="AL23" s="399"/>
      <c r="AM23" s="399"/>
      <c r="AN23" s="399"/>
      <c r="AO23" s="451" t="s">
        <v>695</v>
      </c>
      <c r="AP23" s="451" t="s">
        <v>695</v>
      </c>
      <c r="AQ23" s="399" t="s">
        <v>184</v>
      </c>
      <c r="AR23" s="399" t="s">
        <v>645</v>
      </c>
      <c r="AS23" s="399" t="s">
        <v>639</v>
      </c>
      <c r="AT23" s="399"/>
      <c r="AU23" s="399"/>
    </row>
    <row r="24" s="12" customFormat="1" ht="249" customHeight="1" spans="1:47">
      <c r="A24" s="393">
        <v>2</v>
      </c>
      <c r="B24" s="401"/>
      <c r="C24" s="393">
        <v>2024</v>
      </c>
      <c r="D24" s="65" t="s">
        <v>263</v>
      </c>
      <c r="E24" s="393" t="s">
        <v>178</v>
      </c>
      <c r="F24" s="396" t="s">
        <v>1013</v>
      </c>
      <c r="G24" s="393" t="s">
        <v>265</v>
      </c>
      <c r="H24" s="65" t="s">
        <v>266</v>
      </c>
      <c r="I24" s="393"/>
      <c r="J24" s="399" t="s">
        <v>687</v>
      </c>
      <c r="K24" s="399"/>
      <c r="L24" s="399"/>
      <c r="M24" s="399"/>
      <c r="N24" s="399"/>
      <c r="O24" s="399"/>
      <c r="P24" s="399"/>
      <c r="Q24" s="399"/>
      <c r="R24" s="399"/>
      <c r="S24" s="399">
        <v>694</v>
      </c>
      <c r="T24" s="399">
        <v>2838</v>
      </c>
      <c r="U24" s="399">
        <v>200</v>
      </c>
      <c r="V24" s="399">
        <v>872</v>
      </c>
      <c r="W24" s="393" t="s">
        <v>227</v>
      </c>
      <c r="X24" s="393" t="s">
        <v>656</v>
      </c>
      <c r="Y24" s="393" t="s">
        <v>207</v>
      </c>
      <c r="Z24" s="393"/>
      <c r="AA24" s="393"/>
      <c r="AB24" s="399">
        <v>500</v>
      </c>
      <c r="AC24" s="399"/>
      <c r="AD24" s="399"/>
      <c r="AE24" s="399"/>
      <c r="AF24" s="399"/>
      <c r="AG24" s="399"/>
      <c r="AH24" s="399"/>
      <c r="AI24" s="399"/>
      <c r="AJ24" s="399"/>
      <c r="AK24" s="399"/>
      <c r="AL24" s="399"/>
      <c r="AM24" s="399"/>
      <c r="AN24" s="399"/>
      <c r="AO24" s="451" t="s">
        <v>688</v>
      </c>
      <c r="AP24" s="451" t="s">
        <v>688</v>
      </c>
      <c r="AQ24" s="399" t="s">
        <v>184</v>
      </c>
      <c r="AR24" s="399" t="s">
        <v>645</v>
      </c>
      <c r="AS24" s="399" t="s">
        <v>639</v>
      </c>
      <c r="AT24" s="399"/>
      <c r="AU24" s="399"/>
    </row>
    <row r="25" s="453" customFormat="1" ht="186" customHeight="1" spans="1:48">
      <c r="A25" s="393">
        <v>3</v>
      </c>
      <c r="B25" s="401"/>
      <c r="C25" s="393" t="s">
        <v>303</v>
      </c>
      <c r="D25" s="458" t="s">
        <v>327</v>
      </c>
      <c r="E25" s="393" t="s">
        <v>178</v>
      </c>
      <c r="F25" s="396" t="s">
        <v>984</v>
      </c>
      <c r="G25" s="393" t="s">
        <v>328</v>
      </c>
      <c r="H25" s="65" t="s">
        <v>329</v>
      </c>
      <c r="I25" s="393">
        <v>1</v>
      </c>
      <c r="J25" s="393" t="s">
        <v>727</v>
      </c>
      <c r="K25" s="393"/>
      <c r="L25" s="393"/>
      <c r="M25" s="393"/>
      <c r="N25" s="393"/>
      <c r="O25" s="393"/>
      <c r="P25" s="393"/>
      <c r="Q25" s="393"/>
      <c r="R25" s="393"/>
      <c r="S25" s="393">
        <v>300</v>
      </c>
      <c r="T25" s="393">
        <v>1200</v>
      </c>
      <c r="U25" s="393">
        <v>266</v>
      </c>
      <c r="V25" s="393">
        <v>1064</v>
      </c>
      <c r="W25" s="393" t="s">
        <v>305</v>
      </c>
      <c r="X25" s="393" t="s">
        <v>705</v>
      </c>
      <c r="Y25" s="393" t="s">
        <v>207</v>
      </c>
      <c r="Z25" s="393" t="s">
        <v>715</v>
      </c>
      <c r="AA25" s="393"/>
      <c r="AB25" s="393">
        <v>1000</v>
      </c>
      <c r="AC25" s="393"/>
      <c r="AD25" s="393"/>
      <c r="AE25" s="393"/>
      <c r="AF25" s="393"/>
      <c r="AG25" s="393"/>
      <c r="AH25" s="393"/>
      <c r="AI25" s="393"/>
      <c r="AJ25" s="393"/>
      <c r="AK25" s="393"/>
      <c r="AL25" s="393"/>
      <c r="AM25" s="393"/>
      <c r="AN25" s="393"/>
      <c r="AO25" s="393" t="s">
        <v>728</v>
      </c>
      <c r="AP25" s="393" t="s">
        <v>728</v>
      </c>
      <c r="AQ25" s="399" t="s">
        <v>639</v>
      </c>
      <c r="AR25" s="399" t="s">
        <v>645</v>
      </c>
      <c r="AS25" s="399" t="s">
        <v>639</v>
      </c>
      <c r="AT25" s="399"/>
      <c r="AU25" s="399"/>
      <c r="AV25" s="12"/>
    </row>
    <row r="26" s="250" customFormat="1" ht="154.8" spans="1:48">
      <c r="A26" s="393">
        <v>4</v>
      </c>
      <c r="B26" s="393"/>
      <c r="C26" s="393">
        <v>2024</v>
      </c>
      <c r="D26" s="65" t="s">
        <v>383</v>
      </c>
      <c r="E26" s="393" t="s">
        <v>178</v>
      </c>
      <c r="F26" s="396" t="s">
        <v>990</v>
      </c>
      <c r="G26" s="393" t="s">
        <v>357</v>
      </c>
      <c r="H26" s="65" t="s">
        <v>384</v>
      </c>
      <c r="I26" s="393"/>
      <c r="J26" s="393" t="s">
        <v>789</v>
      </c>
      <c r="K26" s="393"/>
      <c r="L26" s="393"/>
      <c r="M26" s="393"/>
      <c r="N26" s="393"/>
      <c r="O26" s="393"/>
      <c r="P26" s="393"/>
      <c r="Q26" s="393"/>
      <c r="R26" s="393"/>
      <c r="S26" s="393">
        <v>67</v>
      </c>
      <c r="T26" s="393"/>
      <c r="U26" s="393">
        <v>15</v>
      </c>
      <c r="V26" s="393"/>
      <c r="W26" s="393" t="s">
        <v>1016</v>
      </c>
      <c r="X26" s="393" t="s">
        <v>749</v>
      </c>
      <c r="Y26" s="393" t="s">
        <v>207</v>
      </c>
      <c r="Z26" s="393"/>
      <c r="AA26" s="393"/>
      <c r="AB26" s="393">
        <v>200</v>
      </c>
      <c r="AC26" s="393"/>
      <c r="AD26" s="393"/>
      <c r="AE26" s="393"/>
      <c r="AF26" s="393"/>
      <c r="AG26" s="393"/>
      <c r="AH26" s="393"/>
      <c r="AI26" s="393"/>
      <c r="AJ26" s="393"/>
      <c r="AK26" s="393"/>
      <c r="AL26" s="393"/>
      <c r="AM26" s="393"/>
      <c r="AN26" s="393"/>
      <c r="AO26" s="393" t="s">
        <v>790</v>
      </c>
      <c r="AP26" s="393" t="s">
        <v>791</v>
      </c>
      <c r="AQ26" s="393" t="s">
        <v>639</v>
      </c>
      <c r="AR26" s="399" t="s">
        <v>645</v>
      </c>
      <c r="AS26" s="393" t="s">
        <v>639</v>
      </c>
      <c r="AT26" s="393"/>
      <c r="AU26" s="393"/>
      <c r="AV26" s="464"/>
    </row>
    <row r="27" s="12" customFormat="1" ht="154.8" spans="1:47">
      <c r="A27" s="393">
        <v>5</v>
      </c>
      <c r="B27" s="401"/>
      <c r="C27" s="411">
        <v>2024</v>
      </c>
      <c r="D27" s="408" t="s">
        <v>1017</v>
      </c>
      <c r="E27" s="411" t="s">
        <v>178</v>
      </c>
      <c r="F27" s="411" t="s">
        <v>984</v>
      </c>
      <c r="G27" s="411" t="s">
        <v>442</v>
      </c>
      <c r="H27" s="408" t="s">
        <v>443</v>
      </c>
      <c r="I27" s="411"/>
      <c r="J27" s="411"/>
      <c r="K27" s="411"/>
      <c r="L27" s="411"/>
      <c r="M27" s="411"/>
      <c r="N27" s="411"/>
      <c r="O27" s="411"/>
      <c r="P27" s="411"/>
      <c r="Q27" s="411"/>
      <c r="R27" s="411"/>
      <c r="S27" s="411">
        <v>472</v>
      </c>
      <c r="T27" s="411">
        <v>1694</v>
      </c>
      <c r="U27" s="411">
        <v>127</v>
      </c>
      <c r="V27" s="411">
        <v>488</v>
      </c>
      <c r="W27" s="411" t="s">
        <v>192</v>
      </c>
      <c r="X27" s="411" t="s">
        <v>810</v>
      </c>
      <c r="Y27" s="411" t="s">
        <v>207</v>
      </c>
      <c r="Z27" s="411" t="s">
        <v>715</v>
      </c>
      <c r="AA27" s="411"/>
      <c r="AB27" s="411">
        <v>100</v>
      </c>
      <c r="AC27" s="411"/>
      <c r="AD27" s="411"/>
      <c r="AE27" s="411"/>
      <c r="AF27" s="411"/>
      <c r="AG27" s="411"/>
      <c r="AH27" s="411"/>
      <c r="AI27" s="411"/>
      <c r="AJ27" s="411"/>
      <c r="AK27" s="411"/>
      <c r="AL27" s="411"/>
      <c r="AM27" s="411"/>
      <c r="AN27" s="411"/>
      <c r="AO27" s="411" t="s">
        <v>841</v>
      </c>
      <c r="AP27" s="411" t="s">
        <v>842</v>
      </c>
      <c r="AQ27" s="399" t="s">
        <v>639</v>
      </c>
      <c r="AR27" s="399" t="s">
        <v>645</v>
      </c>
      <c r="AS27" s="399" t="s">
        <v>639</v>
      </c>
      <c r="AT27" s="399"/>
      <c r="AU27" s="399"/>
    </row>
    <row r="28" ht="201" customHeight="1" spans="1:47">
      <c r="A28" s="393">
        <v>6</v>
      </c>
      <c r="B28" s="396"/>
      <c r="C28" s="396" t="s">
        <v>303</v>
      </c>
      <c r="D28" s="412" t="s">
        <v>592</v>
      </c>
      <c r="E28" s="396" t="s">
        <v>178</v>
      </c>
      <c r="F28" s="396" t="s">
        <v>1022</v>
      </c>
      <c r="G28" s="396" t="s">
        <v>593</v>
      </c>
      <c r="H28" s="412" t="s">
        <v>594</v>
      </c>
      <c r="I28" s="459">
        <v>1</v>
      </c>
      <c r="J28" s="459" t="s">
        <v>948</v>
      </c>
      <c r="K28" s="459"/>
      <c r="L28" s="459"/>
      <c r="M28" s="459"/>
      <c r="N28" s="459"/>
      <c r="O28" s="459"/>
      <c r="P28" s="459"/>
      <c r="Q28" s="459"/>
      <c r="R28" s="459"/>
      <c r="S28" s="459">
        <v>50</v>
      </c>
      <c r="T28" s="459">
        <v>218</v>
      </c>
      <c r="U28" s="459">
        <v>44</v>
      </c>
      <c r="V28" s="459">
        <v>2</v>
      </c>
      <c r="W28" s="396" t="s">
        <v>985</v>
      </c>
      <c r="X28" s="396" t="s">
        <v>944</v>
      </c>
      <c r="Y28" s="396" t="s">
        <v>207</v>
      </c>
      <c r="Z28" s="396" t="s">
        <v>945</v>
      </c>
      <c r="AA28" s="396"/>
      <c r="AB28" s="396">
        <v>370</v>
      </c>
      <c r="AC28" s="396"/>
      <c r="AD28" s="396"/>
      <c r="AE28" s="396"/>
      <c r="AF28" s="396"/>
      <c r="AG28" s="396"/>
      <c r="AH28" s="396"/>
      <c r="AI28" s="396"/>
      <c r="AJ28" s="396"/>
      <c r="AK28" s="396"/>
      <c r="AL28" s="396"/>
      <c r="AM28" s="393"/>
      <c r="AN28" s="393"/>
      <c r="AO28" s="393" t="s">
        <v>949</v>
      </c>
      <c r="AP28" s="393" t="s">
        <v>949</v>
      </c>
      <c r="AQ28" s="399" t="s">
        <v>639</v>
      </c>
      <c r="AR28" s="399" t="s">
        <v>645</v>
      </c>
      <c r="AS28" s="399" t="s">
        <v>639</v>
      </c>
      <c r="AT28" s="399"/>
      <c r="AU28" s="399"/>
    </row>
    <row r="29" s="8" customFormat="1" ht="133" customHeight="1" spans="1:48">
      <c r="A29" s="393">
        <v>7</v>
      </c>
      <c r="B29" s="399"/>
      <c r="C29" s="399"/>
      <c r="D29" s="65" t="s">
        <v>648</v>
      </c>
      <c r="E29" s="393" t="s">
        <v>178</v>
      </c>
      <c r="F29" s="396" t="s">
        <v>1011</v>
      </c>
      <c r="G29" s="393" t="s">
        <v>1059</v>
      </c>
      <c r="H29" s="65" t="s">
        <v>1060</v>
      </c>
      <c r="I29" s="393"/>
      <c r="J29" s="393"/>
      <c r="K29" s="393"/>
      <c r="L29" s="393"/>
      <c r="M29" s="393"/>
      <c r="N29" s="393"/>
      <c r="O29" s="393"/>
      <c r="P29" s="393"/>
      <c r="Q29" s="393"/>
      <c r="R29" s="393"/>
      <c r="S29" s="393"/>
      <c r="T29" s="393"/>
      <c r="U29" s="393"/>
      <c r="V29" s="393"/>
      <c r="W29" s="393" t="s">
        <v>183</v>
      </c>
      <c r="X29" s="393"/>
      <c r="Y29" s="393" t="s">
        <v>183</v>
      </c>
      <c r="Z29" s="393"/>
      <c r="AA29" s="393"/>
      <c r="AB29" s="393">
        <v>116</v>
      </c>
      <c r="AC29" s="393"/>
      <c r="AD29" s="393"/>
      <c r="AE29" s="393"/>
      <c r="AF29" s="393"/>
      <c r="AG29" s="393"/>
      <c r="AH29" s="393"/>
      <c r="AI29" s="393"/>
      <c r="AJ29" s="393"/>
      <c r="AK29" s="393"/>
      <c r="AL29" s="393"/>
      <c r="AM29" s="393"/>
      <c r="AN29" s="393"/>
      <c r="AO29" s="393"/>
      <c r="AP29" s="393"/>
      <c r="AQ29" s="393" t="s">
        <v>639</v>
      </c>
      <c r="AR29" s="399" t="s">
        <v>645</v>
      </c>
      <c r="AS29" s="393" t="s">
        <v>639</v>
      </c>
      <c r="AT29" s="399"/>
      <c r="AU29" s="399"/>
      <c r="AV29" s="12"/>
    </row>
    <row r="30" s="7" customFormat="1" ht="109" customHeight="1" spans="1:48">
      <c r="A30" s="393">
        <v>8</v>
      </c>
      <c r="B30" s="393"/>
      <c r="C30" s="393"/>
      <c r="D30" s="65" t="s">
        <v>1000</v>
      </c>
      <c r="E30" s="393" t="s">
        <v>178</v>
      </c>
      <c r="F30" s="393" t="s">
        <v>1001</v>
      </c>
      <c r="G30" s="393" t="s">
        <v>995</v>
      </c>
      <c r="H30" s="65" t="s">
        <v>1002</v>
      </c>
      <c r="I30" s="393"/>
      <c r="J30" s="393"/>
      <c r="K30" s="393"/>
      <c r="L30" s="393"/>
      <c r="M30" s="393"/>
      <c r="N30" s="393"/>
      <c r="O30" s="393"/>
      <c r="P30" s="393"/>
      <c r="Q30" s="393"/>
      <c r="R30" s="393"/>
      <c r="S30" s="393"/>
      <c r="T30" s="393"/>
      <c r="U30" s="393"/>
      <c r="V30" s="393"/>
      <c r="W30" s="411" t="s">
        <v>1003</v>
      </c>
      <c r="X30" s="393"/>
      <c r="Y30" s="411" t="s">
        <v>1003</v>
      </c>
      <c r="Z30" s="393"/>
      <c r="AA30" s="393"/>
      <c r="AB30" s="393">
        <v>10</v>
      </c>
      <c r="AC30" s="393"/>
      <c r="AD30" s="430"/>
      <c r="AE30" s="430"/>
      <c r="AF30" s="430"/>
      <c r="AG30" s="430"/>
      <c r="AH30" s="393"/>
      <c r="AI30" s="393"/>
      <c r="AJ30" s="393"/>
      <c r="AK30" s="393"/>
      <c r="AL30" s="393"/>
      <c r="AM30" s="393"/>
      <c r="AN30" s="393"/>
      <c r="AO30" s="393"/>
      <c r="AP30" s="393"/>
      <c r="AQ30" s="399" t="s">
        <v>639</v>
      </c>
      <c r="AR30" s="399" t="s">
        <v>645</v>
      </c>
      <c r="AS30" s="399" t="s">
        <v>639</v>
      </c>
      <c r="AT30" s="399"/>
      <c r="AU30" s="399"/>
      <c r="AV30" s="12"/>
    </row>
    <row r="31" s="12" customFormat="1" ht="155" customHeight="1" spans="1:47">
      <c r="A31" s="393">
        <v>9</v>
      </c>
      <c r="B31" s="401"/>
      <c r="C31" s="393">
        <v>2024</v>
      </c>
      <c r="D31" s="65" t="s">
        <v>236</v>
      </c>
      <c r="E31" s="393" t="s">
        <v>178</v>
      </c>
      <c r="F31" s="396" t="s">
        <v>1013</v>
      </c>
      <c r="G31" s="393" t="s">
        <v>225</v>
      </c>
      <c r="H31" s="65" t="s">
        <v>237</v>
      </c>
      <c r="I31" s="393"/>
      <c r="J31" s="399"/>
      <c r="K31" s="399"/>
      <c r="L31" s="399"/>
      <c r="M31" s="399"/>
      <c r="N31" s="399"/>
      <c r="O31" s="399"/>
      <c r="P31" s="399"/>
      <c r="Q31" s="399"/>
      <c r="R31" s="399"/>
      <c r="S31" s="399">
        <v>694</v>
      </c>
      <c r="T31" s="399">
        <v>2838</v>
      </c>
      <c r="U31" s="399">
        <v>200</v>
      </c>
      <c r="V31" s="399">
        <v>872</v>
      </c>
      <c r="W31" s="393" t="s">
        <v>227</v>
      </c>
      <c r="X31" s="393" t="s">
        <v>656</v>
      </c>
      <c r="Y31" s="393" t="s">
        <v>183</v>
      </c>
      <c r="Z31" s="393"/>
      <c r="AA31" s="393"/>
      <c r="AB31" s="399">
        <v>150</v>
      </c>
      <c r="AC31" s="399"/>
      <c r="AD31" s="399"/>
      <c r="AE31" s="399"/>
      <c r="AF31" s="399"/>
      <c r="AG31" s="399"/>
      <c r="AH31" s="399"/>
      <c r="AI31" s="399"/>
      <c r="AJ31" s="399"/>
      <c r="AK31" s="399"/>
      <c r="AL31" s="399"/>
      <c r="AM31" s="399"/>
      <c r="AN31" s="399"/>
      <c r="AO31" s="451" t="s">
        <v>664</v>
      </c>
      <c r="AP31" s="451" t="s">
        <v>664</v>
      </c>
      <c r="AQ31" s="399" t="s">
        <v>184</v>
      </c>
      <c r="AR31" s="399" t="s">
        <v>645</v>
      </c>
      <c r="AS31" s="399" t="s">
        <v>184</v>
      </c>
      <c r="AT31" s="399"/>
      <c r="AU31" s="399"/>
    </row>
    <row r="32" s="178" customFormat="1" ht="154" customHeight="1" spans="1:48">
      <c r="A32" s="393">
        <v>10</v>
      </c>
      <c r="B32" s="393"/>
      <c r="C32" s="393">
        <v>2024</v>
      </c>
      <c r="D32" s="65" t="s">
        <v>356</v>
      </c>
      <c r="E32" s="393" t="s">
        <v>178</v>
      </c>
      <c r="F32" s="396" t="s">
        <v>1013</v>
      </c>
      <c r="G32" s="393" t="s">
        <v>357</v>
      </c>
      <c r="H32" s="65" t="s">
        <v>358</v>
      </c>
      <c r="I32" s="393"/>
      <c r="J32" s="393" t="s">
        <v>755</v>
      </c>
      <c r="K32" s="399"/>
      <c r="L32" s="399"/>
      <c r="M32" s="399"/>
      <c r="N32" s="399"/>
      <c r="O32" s="399"/>
      <c r="P32" s="399"/>
      <c r="Q32" s="399"/>
      <c r="R32" s="399"/>
      <c r="S32" s="399">
        <v>350</v>
      </c>
      <c r="T32" s="399"/>
      <c r="U32" s="399">
        <v>233</v>
      </c>
      <c r="V32" s="399"/>
      <c r="W32" s="393" t="s">
        <v>1016</v>
      </c>
      <c r="X32" s="393" t="s">
        <v>749</v>
      </c>
      <c r="Y32" s="393" t="s">
        <v>183</v>
      </c>
      <c r="Z32" s="393"/>
      <c r="AA32" s="393"/>
      <c r="AB32" s="393">
        <v>80</v>
      </c>
      <c r="AC32" s="399"/>
      <c r="AD32" s="399"/>
      <c r="AE32" s="399"/>
      <c r="AF32" s="399"/>
      <c r="AG32" s="399"/>
      <c r="AH32" s="399"/>
      <c r="AI32" s="399"/>
      <c r="AJ32" s="399"/>
      <c r="AK32" s="399"/>
      <c r="AL32" s="399"/>
      <c r="AM32" s="399"/>
      <c r="AN32" s="399"/>
      <c r="AO32" s="393" t="s">
        <v>756</v>
      </c>
      <c r="AP32" s="393" t="s">
        <v>757</v>
      </c>
      <c r="AQ32" s="399" t="s">
        <v>639</v>
      </c>
      <c r="AR32" s="399" t="s">
        <v>645</v>
      </c>
      <c r="AS32" s="399" t="s">
        <v>184</v>
      </c>
      <c r="AT32" s="399"/>
      <c r="AU32" s="399"/>
      <c r="AV32" s="12"/>
    </row>
    <row r="33" s="12" customFormat="1" ht="129" spans="1:47">
      <c r="A33" s="393">
        <v>11</v>
      </c>
      <c r="B33" s="401"/>
      <c r="C33" s="393">
        <v>2024</v>
      </c>
      <c r="D33" s="65" t="s">
        <v>285</v>
      </c>
      <c r="E33" s="393" t="s">
        <v>178</v>
      </c>
      <c r="F33" s="396" t="s">
        <v>1013</v>
      </c>
      <c r="G33" s="393" t="s">
        <v>252</v>
      </c>
      <c r="H33" s="65" t="s">
        <v>286</v>
      </c>
      <c r="I33" s="393"/>
      <c r="J33" s="399"/>
      <c r="K33" s="399"/>
      <c r="L33" s="399"/>
      <c r="M33" s="399"/>
      <c r="N33" s="399"/>
      <c r="O33" s="399"/>
      <c r="P33" s="399"/>
      <c r="Q33" s="399"/>
      <c r="R33" s="399"/>
      <c r="S33" s="399">
        <v>462</v>
      </c>
      <c r="T33" s="399">
        <v>1868</v>
      </c>
      <c r="U33" s="399">
        <v>118</v>
      </c>
      <c r="V33" s="399">
        <v>511</v>
      </c>
      <c r="W33" s="393" t="s">
        <v>227</v>
      </c>
      <c r="X33" s="393" t="s">
        <v>656</v>
      </c>
      <c r="Y33" s="393" t="s">
        <v>254</v>
      </c>
      <c r="Z33" s="393"/>
      <c r="AA33" s="393"/>
      <c r="AB33" s="399">
        <v>80</v>
      </c>
      <c r="AC33" s="399"/>
      <c r="AD33" s="399"/>
      <c r="AE33" s="399"/>
      <c r="AF33" s="399"/>
      <c r="AG33" s="399"/>
      <c r="AH33" s="399"/>
      <c r="AI33" s="399"/>
      <c r="AJ33" s="399"/>
      <c r="AK33" s="399"/>
      <c r="AL33" s="399"/>
      <c r="AM33" s="399"/>
      <c r="AN33" s="399"/>
      <c r="AO33" s="451" t="s">
        <v>695</v>
      </c>
      <c r="AP33" s="451" t="s">
        <v>695</v>
      </c>
      <c r="AQ33" s="399" t="s">
        <v>184</v>
      </c>
      <c r="AR33" s="399" t="s">
        <v>645</v>
      </c>
      <c r="AS33" s="399" t="s">
        <v>639</v>
      </c>
      <c r="AT33" s="399"/>
      <c r="AU33" s="399"/>
    </row>
    <row r="34" s="12" customFormat="1" ht="153" customHeight="1" spans="1:47">
      <c r="A34" s="393">
        <v>12</v>
      </c>
      <c r="B34" s="401"/>
      <c r="C34" s="411">
        <v>2024</v>
      </c>
      <c r="D34" s="408" t="s">
        <v>447</v>
      </c>
      <c r="E34" s="411" t="s">
        <v>178</v>
      </c>
      <c r="F34" s="411" t="s">
        <v>984</v>
      </c>
      <c r="G34" s="411" t="s">
        <v>403</v>
      </c>
      <c r="H34" s="408" t="s">
        <v>448</v>
      </c>
      <c r="I34" s="411"/>
      <c r="J34" s="411"/>
      <c r="K34" s="411"/>
      <c r="L34" s="411"/>
      <c r="M34" s="411"/>
      <c r="N34" s="411"/>
      <c r="O34" s="411"/>
      <c r="P34" s="411"/>
      <c r="Q34" s="411"/>
      <c r="R34" s="411"/>
      <c r="S34" s="411">
        <v>336</v>
      </c>
      <c r="T34" s="411">
        <v>1251</v>
      </c>
      <c r="U34" s="411">
        <v>142</v>
      </c>
      <c r="V34" s="411">
        <v>547</v>
      </c>
      <c r="W34" s="411" t="s">
        <v>192</v>
      </c>
      <c r="X34" s="411" t="s">
        <v>810</v>
      </c>
      <c r="Y34" s="411" t="s">
        <v>207</v>
      </c>
      <c r="Z34" s="411" t="s">
        <v>715</v>
      </c>
      <c r="AA34" s="411"/>
      <c r="AB34" s="411">
        <v>80</v>
      </c>
      <c r="AC34" s="411"/>
      <c r="AD34" s="411"/>
      <c r="AE34" s="411"/>
      <c r="AF34" s="411"/>
      <c r="AG34" s="411"/>
      <c r="AH34" s="411"/>
      <c r="AI34" s="411"/>
      <c r="AJ34" s="411"/>
      <c r="AK34" s="411"/>
      <c r="AL34" s="411"/>
      <c r="AM34" s="411"/>
      <c r="AN34" s="411"/>
      <c r="AO34" s="411" t="s">
        <v>845</v>
      </c>
      <c r="AP34" s="411" t="s">
        <v>846</v>
      </c>
      <c r="AQ34" s="399" t="s">
        <v>639</v>
      </c>
      <c r="AR34" s="399" t="s">
        <v>645</v>
      </c>
      <c r="AS34" s="399" t="s">
        <v>184</v>
      </c>
      <c r="AT34" s="399"/>
      <c r="AU34" s="399"/>
    </row>
    <row r="35" s="12" customFormat="1" ht="150" customHeight="1" spans="1:47">
      <c r="A35" s="393">
        <v>13</v>
      </c>
      <c r="B35" s="401"/>
      <c r="C35" s="411">
        <v>2024</v>
      </c>
      <c r="D35" s="408" t="s">
        <v>466</v>
      </c>
      <c r="E35" s="411" t="s">
        <v>178</v>
      </c>
      <c r="F35" s="411" t="s">
        <v>984</v>
      </c>
      <c r="G35" s="411" t="s">
        <v>403</v>
      </c>
      <c r="H35" s="408" t="s">
        <v>467</v>
      </c>
      <c r="I35" s="411"/>
      <c r="J35" s="411"/>
      <c r="K35" s="411"/>
      <c r="L35" s="411"/>
      <c r="M35" s="411"/>
      <c r="N35" s="411"/>
      <c r="O35" s="411"/>
      <c r="P35" s="411"/>
      <c r="Q35" s="411"/>
      <c r="R35" s="411"/>
      <c r="S35" s="411">
        <v>336</v>
      </c>
      <c r="T35" s="411">
        <v>1261</v>
      </c>
      <c r="U35" s="411">
        <v>142</v>
      </c>
      <c r="V35" s="411">
        <v>547</v>
      </c>
      <c r="W35" s="411" t="s">
        <v>192</v>
      </c>
      <c r="X35" s="411" t="s">
        <v>810</v>
      </c>
      <c r="Y35" s="411" t="s">
        <v>183</v>
      </c>
      <c r="Z35" s="411" t="s">
        <v>863</v>
      </c>
      <c r="AA35" s="411"/>
      <c r="AB35" s="411">
        <v>200</v>
      </c>
      <c r="AC35" s="411"/>
      <c r="AD35" s="411"/>
      <c r="AE35" s="411"/>
      <c r="AF35" s="411"/>
      <c r="AG35" s="411"/>
      <c r="AH35" s="411"/>
      <c r="AI35" s="411"/>
      <c r="AJ35" s="411"/>
      <c r="AK35" s="411"/>
      <c r="AL35" s="411"/>
      <c r="AM35" s="411"/>
      <c r="AN35" s="411"/>
      <c r="AO35" s="411" t="s">
        <v>864</v>
      </c>
      <c r="AP35" s="411" t="s">
        <v>865</v>
      </c>
      <c r="AQ35" s="399" t="s">
        <v>639</v>
      </c>
      <c r="AR35" s="399" t="s">
        <v>645</v>
      </c>
      <c r="AS35" s="399" t="s">
        <v>184</v>
      </c>
      <c r="AT35" s="399"/>
      <c r="AU35" s="399"/>
    </row>
    <row r="36" s="251" customFormat="1" ht="169" customHeight="1" spans="1:48">
      <c r="A36" s="393">
        <v>14</v>
      </c>
      <c r="B36" s="393"/>
      <c r="C36" s="393">
        <v>2024</v>
      </c>
      <c r="D36" s="65" t="s">
        <v>565</v>
      </c>
      <c r="E36" s="393" t="s">
        <v>302</v>
      </c>
      <c r="F36" s="393" t="s">
        <v>1009</v>
      </c>
      <c r="G36" s="393" t="s">
        <v>535</v>
      </c>
      <c r="H36" s="65" t="s">
        <v>566</v>
      </c>
      <c r="I36" s="393">
        <v>1</v>
      </c>
      <c r="J36" s="393"/>
      <c r="K36" s="393"/>
      <c r="L36" s="393"/>
      <c r="M36" s="393"/>
      <c r="N36" s="393"/>
      <c r="O36" s="393"/>
      <c r="P36" s="393"/>
      <c r="Q36" s="393"/>
      <c r="R36" s="393"/>
      <c r="S36" s="393"/>
      <c r="T36" s="393"/>
      <c r="U36" s="393"/>
      <c r="V36" s="393"/>
      <c r="W36" s="393" t="s">
        <v>206</v>
      </c>
      <c r="X36" s="393" t="s">
        <v>902</v>
      </c>
      <c r="Y36" s="393" t="s">
        <v>207</v>
      </c>
      <c r="Z36" s="393" t="s">
        <v>866</v>
      </c>
      <c r="AA36" s="393"/>
      <c r="AB36" s="393">
        <v>210</v>
      </c>
      <c r="AC36" s="393"/>
      <c r="AD36" s="430"/>
      <c r="AE36" s="430"/>
      <c r="AF36" s="430"/>
      <c r="AG36" s="430"/>
      <c r="AH36" s="393"/>
      <c r="AI36" s="393"/>
      <c r="AJ36" s="393"/>
      <c r="AK36" s="393"/>
      <c r="AL36" s="393"/>
      <c r="AM36" s="393"/>
      <c r="AN36" s="393"/>
      <c r="AO36" s="393" t="s">
        <v>929</v>
      </c>
      <c r="AP36" s="393" t="s">
        <v>930</v>
      </c>
      <c r="AQ36" s="399" t="s">
        <v>639</v>
      </c>
      <c r="AR36" s="399" t="s">
        <v>645</v>
      </c>
      <c r="AS36" s="399" t="s">
        <v>639</v>
      </c>
      <c r="AT36" s="399"/>
      <c r="AU36" s="399"/>
      <c r="AV36" s="12"/>
    </row>
    <row r="37" s="9" customFormat="1" ht="58" customHeight="1" spans="1:48">
      <c r="A37" s="388" t="s">
        <v>1066</v>
      </c>
      <c r="B37" s="389"/>
      <c r="C37" s="389"/>
      <c r="D37" s="389"/>
      <c r="E37" s="389"/>
      <c r="F37" s="389"/>
      <c r="G37" s="389"/>
      <c r="H37" s="413"/>
      <c r="I37" s="411"/>
      <c r="J37" s="411"/>
      <c r="K37" s="411"/>
      <c r="L37" s="411"/>
      <c r="M37" s="411"/>
      <c r="N37" s="411"/>
      <c r="O37" s="411"/>
      <c r="P37" s="411"/>
      <c r="Q37" s="411"/>
      <c r="R37" s="411"/>
      <c r="S37" s="411"/>
      <c r="T37" s="411"/>
      <c r="U37" s="411"/>
      <c r="V37" s="411"/>
      <c r="W37" s="411"/>
      <c r="X37" s="411"/>
      <c r="Y37" s="411"/>
      <c r="Z37" s="411"/>
      <c r="AA37" s="411"/>
      <c r="AB37" s="434">
        <f>SUM(AB38:AB42)</f>
        <v>7375</v>
      </c>
      <c r="AC37" s="411"/>
      <c r="AD37" s="411"/>
      <c r="AE37" s="411"/>
      <c r="AF37" s="411"/>
      <c r="AG37" s="411"/>
      <c r="AH37" s="411"/>
      <c r="AI37" s="411"/>
      <c r="AJ37" s="411"/>
      <c r="AK37" s="411"/>
      <c r="AL37" s="411"/>
      <c r="AM37" s="411"/>
      <c r="AN37" s="411"/>
      <c r="AO37" s="411"/>
      <c r="AP37" s="411"/>
      <c r="AQ37" s="399" t="s">
        <v>1063</v>
      </c>
      <c r="AR37" s="399" t="s">
        <v>1063</v>
      </c>
      <c r="AS37" s="399" t="s">
        <v>1063</v>
      </c>
      <c r="AT37" s="399"/>
      <c r="AU37" s="399"/>
      <c r="AV37" s="12"/>
    </row>
    <row r="38" s="7" customFormat="1" ht="156" customHeight="1" spans="1:48">
      <c r="A38" s="393">
        <v>1</v>
      </c>
      <c r="B38" s="393"/>
      <c r="C38" s="393"/>
      <c r="D38" s="65" t="s">
        <v>646</v>
      </c>
      <c r="E38" s="393" t="s">
        <v>302</v>
      </c>
      <c r="F38" s="396" t="s">
        <v>990</v>
      </c>
      <c r="G38" s="393" t="s">
        <v>503</v>
      </c>
      <c r="H38" s="65" t="s">
        <v>647</v>
      </c>
      <c r="I38" s="393"/>
      <c r="J38" s="393"/>
      <c r="K38" s="393"/>
      <c r="L38" s="393"/>
      <c r="M38" s="393"/>
      <c r="N38" s="393"/>
      <c r="O38" s="393"/>
      <c r="P38" s="393"/>
      <c r="Q38" s="393"/>
      <c r="R38" s="393"/>
      <c r="S38" s="393"/>
      <c r="T38" s="393"/>
      <c r="U38" s="393"/>
      <c r="V38" s="393"/>
      <c r="W38" s="411" t="s">
        <v>211</v>
      </c>
      <c r="X38" s="393"/>
      <c r="Y38" s="411" t="s">
        <v>207</v>
      </c>
      <c r="Z38" s="393"/>
      <c r="AA38" s="393"/>
      <c r="AB38" s="393">
        <v>5000</v>
      </c>
      <c r="AC38" s="393"/>
      <c r="AD38" s="430"/>
      <c r="AE38" s="430"/>
      <c r="AF38" s="430"/>
      <c r="AG38" s="430"/>
      <c r="AH38" s="393"/>
      <c r="AI38" s="393"/>
      <c r="AJ38" s="393"/>
      <c r="AK38" s="393"/>
      <c r="AL38" s="393"/>
      <c r="AM38" s="393"/>
      <c r="AN38" s="393"/>
      <c r="AO38" s="393"/>
      <c r="AP38" s="393"/>
      <c r="AQ38" s="399" t="s">
        <v>184</v>
      </c>
      <c r="AR38" s="399" t="s">
        <v>201</v>
      </c>
      <c r="AS38" s="399" t="s">
        <v>639</v>
      </c>
      <c r="AT38" s="399"/>
      <c r="AU38" s="393"/>
      <c r="AV38" s="12">
        <v>1</v>
      </c>
    </row>
    <row r="39" s="178" customFormat="1" ht="179" customHeight="1" spans="1:48">
      <c r="A39" s="393">
        <v>2</v>
      </c>
      <c r="B39" s="401"/>
      <c r="C39" s="393">
        <v>2024</v>
      </c>
      <c r="D39" s="65" t="s">
        <v>654</v>
      </c>
      <c r="E39" s="393" t="s">
        <v>178</v>
      </c>
      <c r="F39" s="396" t="s">
        <v>1013</v>
      </c>
      <c r="G39" s="393" t="s">
        <v>225</v>
      </c>
      <c r="H39" s="65" t="s">
        <v>226</v>
      </c>
      <c r="I39" s="399"/>
      <c r="J39" s="393" t="s">
        <v>655</v>
      </c>
      <c r="K39" s="399"/>
      <c r="L39" s="399"/>
      <c r="M39" s="399"/>
      <c r="N39" s="399"/>
      <c r="O39" s="399"/>
      <c r="P39" s="399"/>
      <c r="Q39" s="399"/>
      <c r="R39" s="399"/>
      <c r="S39" s="399">
        <v>694</v>
      </c>
      <c r="T39" s="399">
        <v>2838</v>
      </c>
      <c r="U39" s="399">
        <v>200</v>
      </c>
      <c r="V39" s="399">
        <v>872</v>
      </c>
      <c r="W39" s="393" t="s">
        <v>227</v>
      </c>
      <c r="X39" s="393" t="s">
        <v>656</v>
      </c>
      <c r="Y39" s="393" t="s">
        <v>183</v>
      </c>
      <c r="Z39" s="393"/>
      <c r="AA39" s="393"/>
      <c r="AB39" s="399">
        <v>1500</v>
      </c>
      <c r="AC39" s="399"/>
      <c r="AD39" s="399"/>
      <c r="AE39" s="399"/>
      <c r="AF39" s="399"/>
      <c r="AG39" s="399"/>
      <c r="AH39" s="399"/>
      <c r="AI39" s="399"/>
      <c r="AJ39" s="399"/>
      <c r="AK39" s="399"/>
      <c r="AL39" s="399"/>
      <c r="AM39" s="399"/>
      <c r="AN39" s="399"/>
      <c r="AO39" s="393" t="s">
        <v>657</v>
      </c>
      <c r="AP39" s="393" t="s">
        <v>657</v>
      </c>
      <c r="AQ39" s="399" t="s">
        <v>184</v>
      </c>
      <c r="AR39" s="399" t="s">
        <v>201</v>
      </c>
      <c r="AS39" s="399" t="s">
        <v>184</v>
      </c>
      <c r="AT39" s="399"/>
      <c r="AU39" s="399"/>
      <c r="AV39" s="12"/>
    </row>
    <row r="40" s="9" customFormat="1" ht="157" customHeight="1" spans="1:48">
      <c r="A40" s="393">
        <v>3</v>
      </c>
      <c r="B40" s="401"/>
      <c r="C40" s="393">
        <v>2024</v>
      </c>
      <c r="D40" s="65" t="s">
        <v>368</v>
      </c>
      <c r="E40" s="399" t="s">
        <v>302</v>
      </c>
      <c r="F40" s="396" t="s">
        <v>990</v>
      </c>
      <c r="G40" s="399" t="s">
        <v>369</v>
      </c>
      <c r="H40" s="65" t="s">
        <v>370</v>
      </c>
      <c r="I40" s="399"/>
      <c r="J40" s="393" t="s">
        <v>771</v>
      </c>
      <c r="K40" s="399"/>
      <c r="L40" s="399"/>
      <c r="M40" s="399"/>
      <c r="N40" s="399"/>
      <c r="O40" s="399"/>
      <c r="P40" s="399"/>
      <c r="Q40" s="399"/>
      <c r="R40" s="399"/>
      <c r="S40" s="399">
        <v>195</v>
      </c>
      <c r="T40" s="399"/>
      <c r="U40" s="399">
        <v>89</v>
      </c>
      <c r="V40" s="399"/>
      <c r="W40" s="393" t="s">
        <v>1016</v>
      </c>
      <c r="X40" s="393" t="s">
        <v>749</v>
      </c>
      <c r="Y40" s="393" t="s">
        <v>207</v>
      </c>
      <c r="Z40" s="399"/>
      <c r="AA40" s="399"/>
      <c r="AB40" s="399">
        <v>650</v>
      </c>
      <c r="AC40" s="399"/>
      <c r="AD40" s="399"/>
      <c r="AE40" s="399"/>
      <c r="AF40" s="399"/>
      <c r="AG40" s="399"/>
      <c r="AH40" s="399"/>
      <c r="AI40" s="399"/>
      <c r="AJ40" s="399"/>
      <c r="AK40" s="399"/>
      <c r="AL40" s="399"/>
      <c r="AM40" s="399"/>
      <c r="AN40" s="399"/>
      <c r="AO40" s="393" t="s">
        <v>772</v>
      </c>
      <c r="AP40" s="393" t="s">
        <v>773</v>
      </c>
      <c r="AQ40" s="399" t="s">
        <v>639</v>
      </c>
      <c r="AR40" s="399" t="s">
        <v>201</v>
      </c>
      <c r="AS40" s="399" t="s">
        <v>639</v>
      </c>
      <c r="AT40" s="399"/>
      <c r="AU40" s="399"/>
      <c r="AV40" s="12"/>
    </row>
    <row r="41" s="12" customFormat="1" ht="117" customHeight="1" spans="1:47">
      <c r="A41" s="393">
        <v>4</v>
      </c>
      <c r="B41" s="401"/>
      <c r="C41" s="401">
        <v>2024</v>
      </c>
      <c r="D41" s="65" t="s">
        <v>518</v>
      </c>
      <c r="E41" s="393" t="s">
        <v>178</v>
      </c>
      <c r="F41" s="393" t="s">
        <v>1020</v>
      </c>
      <c r="G41" s="393" t="s">
        <v>503</v>
      </c>
      <c r="H41" s="65" t="s">
        <v>1083</v>
      </c>
      <c r="I41" s="393">
        <v>1</v>
      </c>
      <c r="J41" s="393">
        <v>200</v>
      </c>
      <c r="K41" s="393"/>
      <c r="L41" s="393"/>
      <c r="M41" s="393"/>
      <c r="N41" s="393"/>
      <c r="O41" s="393"/>
      <c r="P41" s="393" t="s">
        <v>893</v>
      </c>
      <c r="Q41" s="393"/>
      <c r="R41" s="393"/>
      <c r="S41" s="393">
        <v>1036</v>
      </c>
      <c r="T41" s="393">
        <v>3894</v>
      </c>
      <c r="U41" s="393">
        <v>384</v>
      </c>
      <c r="V41" s="393">
        <v>384</v>
      </c>
      <c r="W41" s="393" t="s">
        <v>1019</v>
      </c>
      <c r="X41" s="393" t="s">
        <v>880</v>
      </c>
      <c r="Y41" s="393" t="s">
        <v>254</v>
      </c>
      <c r="Z41" s="393" t="s">
        <v>881</v>
      </c>
      <c r="AA41" s="393"/>
      <c r="AB41" s="393">
        <v>200</v>
      </c>
      <c r="AC41" s="393"/>
      <c r="AD41" s="393"/>
      <c r="AE41" s="393"/>
      <c r="AF41" s="393"/>
      <c r="AG41" s="393"/>
      <c r="AH41" s="393"/>
      <c r="AI41" s="393"/>
      <c r="AJ41" s="393"/>
      <c r="AK41" s="393"/>
      <c r="AL41" s="393"/>
      <c r="AM41" s="393"/>
      <c r="AN41" s="393"/>
      <c r="AO41" s="393" t="s">
        <v>894</v>
      </c>
      <c r="AP41" s="393" t="s">
        <v>895</v>
      </c>
      <c r="AQ41" s="399" t="s">
        <v>184</v>
      </c>
      <c r="AR41" s="399" t="s">
        <v>201</v>
      </c>
      <c r="AS41" s="399" t="s">
        <v>639</v>
      </c>
      <c r="AT41" s="399"/>
      <c r="AU41" s="399"/>
    </row>
    <row r="42" s="12" customFormat="1" ht="154.8" spans="1:47">
      <c r="A42" s="393">
        <v>5</v>
      </c>
      <c r="B42" s="401"/>
      <c r="C42" s="401">
        <v>2024</v>
      </c>
      <c r="D42" s="458" t="s">
        <v>521</v>
      </c>
      <c r="E42" s="393" t="s">
        <v>178</v>
      </c>
      <c r="F42" s="393" t="s">
        <v>1021</v>
      </c>
      <c r="G42" s="393" t="s">
        <v>503</v>
      </c>
      <c r="H42" s="65" t="s">
        <v>523</v>
      </c>
      <c r="I42" s="393">
        <v>1</v>
      </c>
      <c r="J42" s="393">
        <v>25</v>
      </c>
      <c r="K42" s="393"/>
      <c r="L42" s="393"/>
      <c r="M42" s="393"/>
      <c r="N42" s="393"/>
      <c r="O42" s="393"/>
      <c r="P42" s="393"/>
      <c r="Q42" s="393"/>
      <c r="R42" s="393"/>
      <c r="S42" s="393">
        <v>435</v>
      </c>
      <c r="T42" s="393">
        <v>1563</v>
      </c>
      <c r="U42" s="393">
        <v>102</v>
      </c>
      <c r="V42" s="393">
        <v>102</v>
      </c>
      <c r="W42" s="393" t="s">
        <v>1019</v>
      </c>
      <c r="X42" s="393" t="s">
        <v>880</v>
      </c>
      <c r="Y42" s="393" t="s">
        <v>183</v>
      </c>
      <c r="Z42" s="393" t="s">
        <v>881</v>
      </c>
      <c r="AA42" s="393"/>
      <c r="AB42" s="393">
        <v>25</v>
      </c>
      <c r="AC42" s="393"/>
      <c r="AD42" s="393"/>
      <c r="AE42" s="393"/>
      <c r="AF42" s="393"/>
      <c r="AG42" s="393"/>
      <c r="AH42" s="393"/>
      <c r="AI42" s="393"/>
      <c r="AJ42" s="393"/>
      <c r="AK42" s="393"/>
      <c r="AL42" s="393"/>
      <c r="AM42" s="393"/>
      <c r="AN42" s="393"/>
      <c r="AO42" s="393" t="s">
        <v>896</v>
      </c>
      <c r="AP42" s="393" t="s">
        <v>897</v>
      </c>
      <c r="AQ42" s="399" t="s">
        <v>184</v>
      </c>
      <c r="AR42" s="399" t="s">
        <v>201</v>
      </c>
      <c r="AS42" s="399" t="s">
        <v>639</v>
      </c>
      <c r="AT42" s="399"/>
      <c r="AU42" s="399"/>
    </row>
  </sheetData>
  <autoFilter xmlns:etc="http://www.wps.cn/officeDocument/2017/etCustomData" ref="A6:XFD42" etc:filterBottomFollowUsedRange="0">
    <extLst/>
  </autoFilter>
  <mergeCells count="43">
    <mergeCell ref="A1:D1"/>
    <mergeCell ref="A2:AU2"/>
    <mergeCell ref="A3:E3"/>
    <mergeCell ref="K4:R4"/>
    <mergeCell ref="S4:V4"/>
    <mergeCell ref="A7:Y7"/>
    <mergeCell ref="A22:Y22"/>
    <mergeCell ref="A37:H37"/>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0.314583333333333" bottom="0" header="0.314583333333333" footer="0.196527777777778"/>
  <pageSetup paperSize="8" scale="54" fitToHeight="0" orientation="landscape" horizontalDpi="600"/>
  <headerFooter>
    <oddFooter>&amp;C第 &amp;P 页，共 &amp;N 页</oddFooter>
  </headerFooter>
  <rowBreaks count="2" manualBreakCount="2">
    <brk id="12" max="46" man="1"/>
    <brk id="69" max="1638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V42"/>
  <sheetViews>
    <sheetView view="pageBreakPreview" zoomScale="59" zoomScaleNormal="80" topLeftCell="A2" workbookViewId="0">
      <pane xSplit="6" ySplit="6" topLeftCell="W40" activePane="bottomRight" state="frozen"/>
      <selection/>
      <selection pane="topRight"/>
      <selection pane="bottomLeft"/>
      <selection pane="bottomRight" activeCell="H103" sqref="H103"/>
    </sheetView>
  </sheetViews>
  <sheetFormatPr defaultColWidth="8.88888888888889" defaultRowHeight="22.2"/>
  <cols>
    <col min="1" max="1" width="8.12962962962963" style="9" customWidth="1"/>
    <col min="2" max="2" width="13.75" style="9" hidden="1" customWidth="1"/>
    <col min="3" max="3" width="12.037037037037" style="9" customWidth="1"/>
    <col min="4" max="4" width="30.6759259259259" style="344" customWidth="1"/>
    <col min="5" max="5" width="16.3518518518519" style="9" customWidth="1"/>
    <col min="6" max="6" width="21.3611111111111" style="14" customWidth="1"/>
    <col min="7" max="7" width="31.7962962962963" style="9" customWidth="1"/>
    <col min="8" max="8" width="116.972222222222" style="344"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7" width="18.6296296296296" style="14" customWidth="1"/>
    <col min="28" max="28" width="12.4444444444444"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customWidth="1"/>
    <col min="42" max="42" width="81.8888888888889" style="9" customWidth="1"/>
    <col min="43" max="43" width="28.1111111111111" style="9" customWidth="1"/>
    <col min="44" max="44" width="20.5925925925926" style="9" customWidth="1"/>
    <col min="45" max="45" width="11.1111111111111" style="9" customWidth="1"/>
    <col min="46" max="46" width="8.88888888888889" style="9" customWidth="1"/>
    <col min="47" max="47" width="19.9814814814815" style="9" customWidth="1"/>
    <col min="48" max="48" width="49.8796296296296" style="385" hidden="1" customWidth="1"/>
    <col min="49"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8">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438"/>
    </row>
    <row r="3" s="6" customFormat="1" ht="59" customHeight="1" spans="1:48">
      <c r="A3" s="386">
        <v>45157</v>
      </c>
      <c r="B3" s="7"/>
      <c r="C3" s="7"/>
      <c r="D3" s="7"/>
      <c r="E3" s="7"/>
      <c r="F3" s="17"/>
      <c r="G3" s="17"/>
      <c r="H3" s="346"/>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438"/>
    </row>
    <row r="4" s="7" customFormat="1" ht="50" customHeight="1" spans="1:48">
      <c r="A4" s="387" t="s">
        <v>2</v>
      </c>
      <c r="B4" s="387" t="s">
        <v>3</v>
      </c>
      <c r="C4" s="387" t="s">
        <v>4</v>
      </c>
      <c r="D4" s="387" t="s">
        <v>1025</v>
      </c>
      <c r="E4" s="387" t="s">
        <v>1026</v>
      </c>
      <c r="F4" s="387" t="s">
        <v>1027</v>
      </c>
      <c r="G4" s="387" t="s">
        <v>1028</v>
      </c>
      <c r="H4" s="387" t="s">
        <v>1029</v>
      </c>
      <c r="I4" s="387" t="s">
        <v>10</v>
      </c>
      <c r="J4" s="387" t="s">
        <v>11</v>
      </c>
      <c r="K4" s="387" t="s">
        <v>12</v>
      </c>
      <c r="L4" s="387"/>
      <c r="M4" s="387"/>
      <c r="N4" s="387"/>
      <c r="O4" s="387"/>
      <c r="P4" s="387"/>
      <c r="Q4" s="387"/>
      <c r="R4" s="387"/>
      <c r="S4" s="387" t="s">
        <v>13</v>
      </c>
      <c r="T4" s="387"/>
      <c r="U4" s="387"/>
      <c r="V4" s="416"/>
      <c r="W4" s="387" t="s">
        <v>1030</v>
      </c>
      <c r="X4" s="387"/>
      <c r="Y4" s="387" t="s">
        <v>1031</v>
      </c>
      <c r="Z4" s="419"/>
      <c r="AA4" s="387"/>
      <c r="AB4" s="420" t="s">
        <v>1032</v>
      </c>
      <c r="AC4" s="421"/>
      <c r="AD4" s="421"/>
      <c r="AE4" s="421"/>
      <c r="AF4" s="421"/>
      <c r="AG4" s="421"/>
      <c r="AH4" s="421"/>
      <c r="AI4" s="421"/>
      <c r="AJ4" s="421"/>
      <c r="AK4" s="421"/>
      <c r="AL4" s="421"/>
      <c r="AM4" s="421"/>
      <c r="AN4" s="435"/>
      <c r="AO4" s="387" t="s">
        <v>16</v>
      </c>
      <c r="AP4" s="387" t="s">
        <v>17</v>
      </c>
      <c r="AQ4" s="439" t="s">
        <v>173</v>
      </c>
      <c r="AR4" s="439" t="s">
        <v>174</v>
      </c>
      <c r="AS4" s="439" t="s">
        <v>175</v>
      </c>
      <c r="AT4" s="440" t="s">
        <v>176</v>
      </c>
      <c r="AU4" s="440" t="s">
        <v>615</v>
      </c>
      <c r="AV4" s="83" t="s">
        <v>1088</v>
      </c>
    </row>
    <row r="5" s="7" customFormat="1" ht="19" customHeight="1" spans="1:48">
      <c r="A5" s="387"/>
      <c r="B5" s="387"/>
      <c r="C5" s="387"/>
      <c r="D5" s="387"/>
      <c r="E5" s="387"/>
      <c r="F5" s="387"/>
      <c r="G5" s="387"/>
      <c r="H5" s="387"/>
      <c r="I5" s="387"/>
      <c r="J5" s="387"/>
      <c r="K5" s="387" t="s">
        <v>1033</v>
      </c>
      <c r="L5" s="387" t="s">
        <v>1034</v>
      </c>
      <c r="M5" s="387" t="s">
        <v>1035</v>
      </c>
      <c r="N5" s="387" t="s">
        <v>1036</v>
      </c>
      <c r="O5" s="387" t="s">
        <v>1037</v>
      </c>
      <c r="P5" s="387" t="s">
        <v>1038</v>
      </c>
      <c r="Q5" s="387" t="s">
        <v>1039</v>
      </c>
      <c r="R5" s="387" t="s">
        <v>1040</v>
      </c>
      <c r="S5" s="387" t="s">
        <v>1041</v>
      </c>
      <c r="T5" s="387" t="s">
        <v>1042</v>
      </c>
      <c r="U5" s="387" t="s">
        <v>1043</v>
      </c>
      <c r="V5" s="416" t="s">
        <v>1044</v>
      </c>
      <c r="W5" s="387"/>
      <c r="X5" s="387" t="s">
        <v>1045</v>
      </c>
      <c r="Y5" s="387"/>
      <c r="Z5" s="419" t="s">
        <v>1046</v>
      </c>
      <c r="AA5" s="387" t="s">
        <v>1047</v>
      </c>
      <c r="AB5" s="422"/>
      <c r="AC5" s="423"/>
      <c r="AD5" s="423"/>
      <c r="AE5" s="423"/>
      <c r="AF5" s="423"/>
      <c r="AG5" s="423"/>
      <c r="AH5" s="423"/>
      <c r="AI5" s="423"/>
      <c r="AJ5" s="423"/>
      <c r="AK5" s="423"/>
      <c r="AL5" s="423"/>
      <c r="AM5" s="423"/>
      <c r="AN5" s="436"/>
      <c r="AO5" s="387"/>
      <c r="AP5" s="387"/>
      <c r="AQ5" s="441"/>
      <c r="AR5" s="441"/>
      <c r="AS5" s="441"/>
      <c r="AT5" s="442"/>
      <c r="AU5" s="442"/>
      <c r="AV5" s="83"/>
    </row>
    <row r="6" s="7" customFormat="1" ht="35" customHeight="1" spans="1:48">
      <c r="A6" s="387"/>
      <c r="B6" s="387"/>
      <c r="C6" s="387"/>
      <c r="D6" s="387"/>
      <c r="E6" s="387"/>
      <c r="F6" s="387"/>
      <c r="G6" s="387"/>
      <c r="H6" s="387"/>
      <c r="I6" s="387"/>
      <c r="J6" s="387"/>
      <c r="K6" s="387"/>
      <c r="L6" s="387"/>
      <c r="M6" s="387"/>
      <c r="N6" s="387"/>
      <c r="O6" s="387"/>
      <c r="P6" s="387"/>
      <c r="Q6" s="387"/>
      <c r="R6" s="387"/>
      <c r="S6" s="387"/>
      <c r="T6" s="387"/>
      <c r="U6" s="387"/>
      <c r="V6" s="416"/>
      <c r="W6" s="387"/>
      <c r="X6" s="387"/>
      <c r="Y6" s="387"/>
      <c r="Z6" s="419"/>
      <c r="AA6" s="387"/>
      <c r="AB6" s="424"/>
      <c r="AC6" s="425"/>
      <c r="AD6" s="425"/>
      <c r="AE6" s="425"/>
      <c r="AF6" s="425"/>
      <c r="AG6" s="425"/>
      <c r="AH6" s="425"/>
      <c r="AI6" s="425"/>
      <c r="AJ6" s="425"/>
      <c r="AK6" s="425"/>
      <c r="AL6" s="425"/>
      <c r="AM6" s="425"/>
      <c r="AN6" s="437"/>
      <c r="AO6" s="387"/>
      <c r="AP6" s="387"/>
      <c r="AQ6" s="443"/>
      <c r="AR6" s="443"/>
      <c r="AS6" s="443"/>
      <c r="AT6" s="444"/>
      <c r="AU6" s="444"/>
      <c r="AV6" s="83"/>
    </row>
    <row r="7" s="7" customFormat="1" ht="154" customHeight="1" spans="1:48">
      <c r="A7" s="388" t="s">
        <v>1084</v>
      </c>
      <c r="B7" s="389"/>
      <c r="C7" s="389"/>
      <c r="D7" s="389"/>
      <c r="E7" s="389"/>
      <c r="F7" s="389"/>
      <c r="G7" s="389"/>
      <c r="H7" s="389"/>
      <c r="I7" s="389"/>
      <c r="J7" s="389"/>
      <c r="K7" s="389"/>
      <c r="L7" s="389"/>
      <c r="M7" s="389"/>
      <c r="N7" s="389"/>
      <c r="O7" s="389"/>
      <c r="P7" s="389"/>
      <c r="Q7" s="389"/>
      <c r="R7" s="389"/>
      <c r="S7" s="389"/>
      <c r="T7" s="389"/>
      <c r="U7" s="389"/>
      <c r="V7" s="389"/>
      <c r="W7" s="389"/>
      <c r="X7" s="389"/>
      <c r="Y7" s="413"/>
      <c r="Z7" s="426"/>
      <c r="AA7" s="426"/>
      <c r="AB7" s="427">
        <f>SUM(AB8:AB21)</f>
        <v>18738</v>
      </c>
      <c r="AC7" s="426"/>
      <c r="AD7" s="427"/>
      <c r="AE7" s="427"/>
      <c r="AF7" s="427"/>
      <c r="AG7" s="427"/>
      <c r="AH7" s="426"/>
      <c r="AI7" s="426"/>
      <c r="AJ7" s="426"/>
      <c r="AK7" s="426"/>
      <c r="AL7" s="426"/>
      <c r="AM7" s="426"/>
      <c r="AN7" s="426"/>
      <c r="AO7" s="426"/>
      <c r="AP7" s="426"/>
      <c r="AQ7" s="445" t="s">
        <v>1063</v>
      </c>
      <c r="AR7" s="445" t="s">
        <v>1063</v>
      </c>
      <c r="AS7" s="445" t="s">
        <v>1063</v>
      </c>
      <c r="AT7" s="446"/>
      <c r="AU7" s="426"/>
      <c r="AV7" s="18"/>
    </row>
    <row r="8" s="104" customFormat="1" ht="159" customHeight="1" spans="1:48">
      <c r="A8" s="390">
        <v>1</v>
      </c>
      <c r="B8" s="390"/>
      <c r="C8" s="390"/>
      <c r="D8" s="391" t="s">
        <v>983</v>
      </c>
      <c r="E8" s="392" t="s">
        <v>178</v>
      </c>
      <c r="F8" s="392" t="s">
        <v>984</v>
      </c>
      <c r="G8" s="392" t="s">
        <v>180</v>
      </c>
      <c r="H8" s="391" t="s">
        <v>1089</v>
      </c>
      <c r="I8" s="390"/>
      <c r="J8" s="390"/>
      <c r="K8" s="390"/>
      <c r="L8" s="390"/>
      <c r="M8" s="390"/>
      <c r="N8" s="390"/>
      <c r="O8" s="390"/>
      <c r="P8" s="390"/>
      <c r="Q8" s="390"/>
      <c r="R8" s="390"/>
      <c r="S8" s="390"/>
      <c r="T8" s="390"/>
      <c r="U8" s="390"/>
      <c r="V8" s="390"/>
      <c r="W8" s="392" t="s">
        <v>985</v>
      </c>
      <c r="X8" s="390"/>
      <c r="Y8" s="392" t="s">
        <v>183</v>
      </c>
      <c r="Z8" s="390"/>
      <c r="AA8" s="390"/>
      <c r="AB8" s="392">
        <v>2100</v>
      </c>
      <c r="AC8" s="390"/>
      <c r="AD8" s="428"/>
      <c r="AE8" s="428"/>
      <c r="AF8" s="428"/>
      <c r="AG8" s="428"/>
      <c r="AH8" s="390"/>
      <c r="AI8" s="390"/>
      <c r="AJ8" s="390"/>
      <c r="AK8" s="390"/>
      <c r="AL8" s="390"/>
      <c r="AM8" s="390"/>
      <c r="AN8" s="390"/>
      <c r="AO8" s="390"/>
      <c r="AP8" s="390"/>
      <c r="AQ8" s="400" t="s">
        <v>639</v>
      </c>
      <c r="AR8" s="400" t="s">
        <v>640</v>
      </c>
      <c r="AS8" s="400" t="s">
        <v>184</v>
      </c>
      <c r="AT8" s="400" t="s">
        <v>184</v>
      </c>
      <c r="AU8" s="390" t="s">
        <v>986</v>
      </c>
      <c r="AV8" s="447" t="s">
        <v>1090</v>
      </c>
    </row>
    <row r="9" s="7" customFormat="1" ht="150" customHeight="1" spans="1:48">
      <c r="A9" s="390">
        <v>2</v>
      </c>
      <c r="B9" s="393"/>
      <c r="C9" s="390"/>
      <c r="D9" s="394" t="s">
        <v>185</v>
      </c>
      <c r="E9" s="392" t="s">
        <v>178</v>
      </c>
      <c r="F9" s="392" t="s">
        <v>984</v>
      </c>
      <c r="G9" s="392" t="s">
        <v>186</v>
      </c>
      <c r="H9" s="394" t="s">
        <v>1071</v>
      </c>
      <c r="I9" s="393"/>
      <c r="J9" s="393"/>
      <c r="K9" s="393"/>
      <c r="L9" s="393"/>
      <c r="M9" s="393"/>
      <c r="N9" s="393"/>
      <c r="O9" s="393"/>
      <c r="P9" s="393"/>
      <c r="Q9" s="393"/>
      <c r="R9" s="393"/>
      <c r="S9" s="393"/>
      <c r="T9" s="393"/>
      <c r="U9" s="393"/>
      <c r="V9" s="393"/>
      <c r="W9" s="392" t="s">
        <v>183</v>
      </c>
      <c r="X9" s="393"/>
      <c r="Y9" s="392" t="s">
        <v>183</v>
      </c>
      <c r="Z9" s="393"/>
      <c r="AA9" s="393"/>
      <c r="AB9" s="429">
        <v>2000</v>
      </c>
      <c r="AC9" s="393"/>
      <c r="AD9" s="430"/>
      <c r="AE9" s="430"/>
      <c r="AF9" s="430"/>
      <c r="AG9" s="430"/>
      <c r="AH9" s="393"/>
      <c r="AI9" s="393"/>
      <c r="AJ9" s="393"/>
      <c r="AK9" s="393"/>
      <c r="AL9" s="393"/>
      <c r="AM9" s="393"/>
      <c r="AN9" s="393"/>
      <c r="AO9" s="390"/>
      <c r="AP9" s="390"/>
      <c r="AQ9" s="400" t="s">
        <v>639</v>
      </c>
      <c r="AR9" s="400" t="s">
        <v>640</v>
      </c>
      <c r="AS9" s="400" t="s">
        <v>184</v>
      </c>
      <c r="AT9" s="399" t="s">
        <v>184</v>
      </c>
      <c r="AU9" s="390" t="s">
        <v>986</v>
      </c>
      <c r="AV9" s="447" t="s">
        <v>1091</v>
      </c>
    </row>
    <row r="10" s="7" customFormat="1" ht="225" customHeight="1" spans="1:48">
      <c r="A10" s="390">
        <v>3</v>
      </c>
      <c r="B10" s="393"/>
      <c r="C10" s="390"/>
      <c r="D10" s="394" t="s">
        <v>988</v>
      </c>
      <c r="E10" s="392" t="s">
        <v>178</v>
      </c>
      <c r="F10" s="392" t="s">
        <v>984</v>
      </c>
      <c r="G10" s="392" t="s">
        <v>198</v>
      </c>
      <c r="H10" s="395" t="s">
        <v>1092</v>
      </c>
      <c r="I10" s="393"/>
      <c r="J10" s="393"/>
      <c r="K10" s="393"/>
      <c r="L10" s="393"/>
      <c r="M10" s="393"/>
      <c r="N10" s="393"/>
      <c r="O10" s="393"/>
      <c r="P10" s="393"/>
      <c r="Q10" s="393"/>
      <c r="R10" s="393"/>
      <c r="S10" s="393"/>
      <c r="T10" s="393"/>
      <c r="U10" s="393"/>
      <c r="V10" s="393"/>
      <c r="W10" s="406" t="s">
        <v>192</v>
      </c>
      <c r="X10" s="406" t="s">
        <v>810</v>
      </c>
      <c r="Y10" s="392" t="s">
        <v>183</v>
      </c>
      <c r="Z10" s="393" t="s">
        <v>811</v>
      </c>
      <c r="AA10" s="393" t="s">
        <v>1093</v>
      </c>
      <c r="AB10" s="431">
        <v>3000</v>
      </c>
      <c r="AC10" s="393"/>
      <c r="AD10" s="430"/>
      <c r="AE10" s="430"/>
      <c r="AF10" s="430"/>
      <c r="AG10" s="430"/>
      <c r="AH10" s="393"/>
      <c r="AI10" s="393"/>
      <c r="AJ10" s="393"/>
      <c r="AK10" s="393"/>
      <c r="AL10" s="393"/>
      <c r="AM10" s="393"/>
      <c r="AN10" s="393"/>
      <c r="AO10" s="448"/>
      <c r="AP10" s="448"/>
      <c r="AQ10" s="399" t="s">
        <v>639</v>
      </c>
      <c r="AR10" s="400" t="s">
        <v>640</v>
      </c>
      <c r="AS10" s="400" t="s">
        <v>184</v>
      </c>
      <c r="AT10" s="399" t="s">
        <v>184</v>
      </c>
      <c r="AU10" s="390" t="s">
        <v>986</v>
      </c>
      <c r="AV10" s="447" t="s">
        <v>1094</v>
      </c>
    </row>
    <row r="11" s="7" customFormat="1" ht="309" customHeight="1" spans="1:48">
      <c r="A11" s="393">
        <v>4</v>
      </c>
      <c r="B11" s="393"/>
      <c r="C11" s="393"/>
      <c r="D11" s="244" t="s">
        <v>193</v>
      </c>
      <c r="E11" s="396" t="s">
        <v>178</v>
      </c>
      <c r="F11" s="396" t="s">
        <v>984</v>
      </c>
      <c r="G11" s="396" t="s">
        <v>194</v>
      </c>
      <c r="H11" s="244" t="s">
        <v>195</v>
      </c>
      <c r="I11" s="393"/>
      <c r="J11" s="393"/>
      <c r="K11" s="393"/>
      <c r="L11" s="393"/>
      <c r="M11" s="393"/>
      <c r="N11" s="393"/>
      <c r="O11" s="393"/>
      <c r="P11" s="393"/>
      <c r="Q11" s="393"/>
      <c r="R11" s="393"/>
      <c r="S11" s="393"/>
      <c r="T11" s="393"/>
      <c r="U11" s="393"/>
      <c r="V11" s="393"/>
      <c r="W11" s="417" t="s">
        <v>183</v>
      </c>
      <c r="X11" s="393"/>
      <c r="Y11" s="417" t="s">
        <v>183</v>
      </c>
      <c r="Z11" s="393"/>
      <c r="AA11" s="393"/>
      <c r="AB11" s="432">
        <v>2000</v>
      </c>
      <c r="AC11" s="393"/>
      <c r="AD11" s="430"/>
      <c r="AE11" s="430"/>
      <c r="AF11" s="430"/>
      <c r="AG11" s="430"/>
      <c r="AH11" s="393"/>
      <c r="AI11" s="393"/>
      <c r="AJ11" s="393"/>
      <c r="AK11" s="393"/>
      <c r="AL11" s="393"/>
      <c r="AM11" s="393"/>
      <c r="AN11" s="393"/>
      <c r="AO11" s="448"/>
      <c r="AP11" s="448"/>
      <c r="AQ11" s="399" t="s">
        <v>184</v>
      </c>
      <c r="AR11" s="399" t="s">
        <v>640</v>
      </c>
      <c r="AS11" s="399" t="s">
        <v>639</v>
      </c>
      <c r="AT11" s="399"/>
      <c r="AU11" s="393" t="s">
        <v>986</v>
      </c>
      <c r="AV11" s="67" t="s">
        <v>1095</v>
      </c>
    </row>
    <row r="12" s="7" customFormat="1" ht="162" customHeight="1" spans="1:48">
      <c r="A12" s="390">
        <v>5</v>
      </c>
      <c r="B12" s="393"/>
      <c r="C12" s="390"/>
      <c r="D12" s="397" t="s">
        <v>203</v>
      </c>
      <c r="E12" s="392" t="s">
        <v>178</v>
      </c>
      <c r="F12" s="392" t="s">
        <v>990</v>
      </c>
      <c r="G12" s="392" t="s">
        <v>204</v>
      </c>
      <c r="H12" s="398" t="s">
        <v>1074</v>
      </c>
      <c r="I12" s="393"/>
      <c r="J12" s="393"/>
      <c r="K12" s="393"/>
      <c r="L12" s="393"/>
      <c r="M12" s="393"/>
      <c r="N12" s="393"/>
      <c r="O12" s="393"/>
      <c r="P12" s="393"/>
      <c r="Q12" s="393"/>
      <c r="R12" s="393"/>
      <c r="S12" s="393"/>
      <c r="T12" s="393"/>
      <c r="U12" s="393"/>
      <c r="V12" s="393"/>
      <c r="W12" s="418" t="s">
        <v>206</v>
      </c>
      <c r="X12" s="393"/>
      <c r="Y12" s="418" t="s">
        <v>207</v>
      </c>
      <c r="Z12" s="393"/>
      <c r="AA12" s="393"/>
      <c r="AB12" s="400">
        <v>2100</v>
      </c>
      <c r="AC12" s="393"/>
      <c r="AD12" s="430"/>
      <c r="AE12" s="430"/>
      <c r="AF12" s="430"/>
      <c r="AG12" s="430"/>
      <c r="AH12" s="393"/>
      <c r="AI12" s="393"/>
      <c r="AJ12" s="393"/>
      <c r="AK12" s="393"/>
      <c r="AL12" s="393"/>
      <c r="AM12" s="393"/>
      <c r="AN12" s="393"/>
      <c r="AO12" s="448"/>
      <c r="AP12" s="448"/>
      <c r="AQ12" s="399" t="s">
        <v>639</v>
      </c>
      <c r="AR12" s="400" t="s">
        <v>640</v>
      </c>
      <c r="AS12" s="400" t="s">
        <v>184</v>
      </c>
      <c r="AT12" s="399" t="s">
        <v>184</v>
      </c>
      <c r="AU12" s="390" t="s">
        <v>986</v>
      </c>
      <c r="AV12" s="447" t="s">
        <v>1096</v>
      </c>
    </row>
    <row r="13" s="8" customFormat="1" ht="178" customHeight="1" spans="1:48">
      <c r="A13" s="390">
        <v>6</v>
      </c>
      <c r="B13" s="399"/>
      <c r="C13" s="400"/>
      <c r="D13" s="394" t="s">
        <v>651</v>
      </c>
      <c r="E13" s="390" t="s">
        <v>178</v>
      </c>
      <c r="F13" s="392" t="s">
        <v>990</v>
      </c>
      <c r="G13" s="390" t="s">
        <v>531</v>
      </c>
      <c r="H13" s="394" t="s">
        <v>652</v>
      </c>
      <c r="I13" s="393"/>
      <c r="J13" s="393"/>
      <c r="K13" s="393"/>
      <c r="L13" s="393"/>
      <c r="M13" s="393"/>
      <c r="N13" s="393"/>
      <c r="O13" s="393"/>
      <c r="P13" s="393"/>
      <c r="Q13" s="393"/>
      <c r="R13" s="393"/>
      <c r="S13" s="393"/>
      <c r="T13" s="393"/>
      <c r="U13" s="393"/>
      <c r="V13" s="393"/>
      <c r="W13" s="390" t="s">
        <v>183</v>
      </c>
      <c r="X13" s="393"/>
      <c r="Y13" s="390" t="s">
        <v>183</v>
      </c>
      <c r="Z13" s="393"/>
      <c r="AA13" s="393"/>
      <c r="AB13" s="390">
        <v>510</v>
      </c>
      <c r="AC13" s="393"/>
      <c r="AD13" s="393"/>
      <c r="AE13" s="393"/>
      <c r="AF13" s="393"/>
      <c r="AG13" s="393"/>
      <c r="AH13" s="393"/>
      <c r="AI13" s="393"/>
      <c r="AJ13" s="393"/>
      <c r="AK13" s="393"/>
      <c r="AL13" s="393"/>
      <c r="AM13" s="393"/>
      <c r="AN13" s="393"/>
      <c r="AO13" s="448"/>
      <c r="AP13" s="448"/>
      <c r="AQ13" s="393" t="s">
        <v>639</v>
      </c>
      <c r="AR13" s="400" t="s">
        <v>640</v>
      </c>
      <c r="AS13" s="390" t="s">
        <v>184</v>
      </c>
      <c r="AT13" s="399"/>
      <c r="AU13" s="390" t="s">
        <v>986</v>
      </c>
      <c r="AV13" s="447" t="s">
        <v>1097</v>
      </c>
    </row>
    <row r="14" s="7" customFormat="1" ht="258" customHeight="1" spans="1:48">
      <c r="A14" s="390">
        <v>7</v>
      </c>
      <c r="B14" s="393"/>
      <c r="C14" s="390"/>
      <c r="D14" s="397" t="s">
        <v>220</v>
      </c>
      <c r="E14" s="390" t="s">
        <v>178</v>
      </c>
      <c r="F14" s="392" t="s">
        <v>990</v>
      </c>
      <c r="G14" s="390" t="s">
        <v>221</v>
      </c>
      <c r="H14" s="397" t="s">
        <v>1098</v>
      </c>
      <c r="I14" s="393"/>
      <c r="J14" s="393"/>
      <c r="K14" s="393"/>
      <c r="L14" s="393"/>
      <c r="M14" s="393"/>
      <c r="N14" s="393"/>
      <c r="O14" s="393"/>
      <c r="P14" s="393"/>
      <c r="Q14" s="393"/>
      <c r="R14" s="393"/>
      <c r="S14" s="393"/>
      <c r="T14" s="393"/>
      <c r="U14" s="393"/>
      <c r="V14" s="393"/>
      <c r="W14" s="406" t="s">
        <v>211</v>
      </c>
      <c r="X14" s="393"/>
      <c r="Y14" s="390" t="s">
        <v>207</v>
      </c>
      <c r="Z14" s="393"/>
      <c r="AA14" s="393"/>
      <c r="AB14" s="390">
        <v>3000</v>
      </c>
      <c r="AC14" s="393"/>
      <c r="AD14" s="430"/>
      <c r="AE14" s="430"/>
      <c r="AF14" s="430"/>
      <c r="AG14" s="430"/>
      <c r="AH14" s="393"/>
      <c r="AI14" s="393"/>
      <c r="AJ14" s="393"/>
      <c r="AK14" s="393"/>
      <c r="AL14" s="393"/>
      <c r="AM14" s="393"/>
      <c r="AN14" s="393"/>
      <c r="AO14" s="448"/>
      <c r="AP14" s="448"/>
      <c r="AQ14" s="399" t="s">
        <v>184</v>
      </c>
      <c r="AR14" s="400" t="s">
        <v>640</v>
      </c>
      <c r="AS14" s="400" t="s">
        <v>639</v>
      </c>
      <c r="AT14" s="399"/>
      <c r="AU14" s="390" t="s">
        <v>1076</v>
      </c>
      <c r="AV14" s="447" t="s">
        <v>1099</v>
      </c>
    </row>
    <row r="15" s="12" customFormat="1" ht="186" customHeight="1" spans="1:48">
      <c r="A15" s="390">
        <v>8</v>
      </c>
      <c r="B15" s="401"/>
      <c r="C15" s="390"/>
      <c r="D15" s="402" t="s">
        <v>1077</v>
      </c>
      <c r="E15" s="390" t="s">
        <v>178</v>
      </c>
      <c r="F15" s="392" t="s">
        <v>1013</v>
      </c>
      <c r="G15" s="390" t="s">
        <v>590</v>
      </c>
      <c r="H15" s="402" t="s">
        <v>1100</v>
      </c>
      <c r="I15" s="393"/>
      <c r="J15" s="399"/>
      <c r="K15" s="399"/>
      <c r="L15" s="399"/>
      <c r="M15" s="399"/>
      <c r="N15" s="399"/>
      <c r="O15" s="399"/>
      <c r="P15" s="399"/>
      <c r="Q15" s="399"/>
      <c r="R15" s="399"/>
      <c r="S15" s="399"/>
      <c r="T15" s="399"/>
      <c r="U15" s="399"/>
      <c r="V15" s="399"/>
      <c r="W15" s="390" t="s">
        <v>985</v>
      </c>
      <c r="X15" s="393"/>
      <c r="Y15" s="390" t="s">
        <v>183</v>
      </c>
      <c r="Z15" s="393"/>
      <c r="AA15" s="393"/>
      <c r="AB15" s="433">
        <v>950</v>
      </c>
      <c r="AC15" s="399"/>
      <c r="AD15" s="399"/>
      <c r="AE15" s="399"/>
      <c r="AF15" s="399"/>
      <c r="AG15" s="399"/>
      <c r="AH15" s="399"/>
      <c r="AI15" s="399"/>
      <c r="AJ15" s="399"/>
      <c r="AK15" s="399"/>
      <c r="AL15" s="399"/>
      <c r="AM15" s="399"/>
      <c r="AN15" s="399"/>
      <c r="AO15" s="449"/>
      <c r="AP15" s="449"/>
      <c r="AQ15" s="399" t="s">
        <v>184</v>
      </c>
      <c r="AR15" s="400" t="s">
        <v>640</v>
      </c>
      <c r="AS15" s="400" t="s">
        <v>639</v>
      </c>
      <c r="AT15" s="399"/>
      <c r="AU15" s="390" t="s">
        <v>986</v>
      </c>
      <c r="AV15" s="447" t="s">
        <v>1101</v>
      </c>
    </row>
    <row r="16" s="9" customFormat="1" ht="408" customHeight="1" spans="1:48">
      <c r="A16" s="390">
        <v>9</v>
      </c>
      <c r="B16" s="403"/>
      <c r="C16" s="404"/>
      <c r="D16" s="405" t="s">
        <v>327</v>
      </c>
      <c r="E16" s="406" t="s">
        <v>178</v>
      </c>
      <c r="F16" s="406" t="s">
        <v>984</v>
      </c>
      <c r="G16" s="406" t="s">
        <v>209</v>
      </c>
      <c r="H16" s="405" t="s">
        <v>1081</v>
      </c>
      <c r="I16" s="411"/>
      <c r="J16" s="411"/>
      <c r="K16" s="411"/>
      <c r="L16" s="411"/>
      <c r="M16" s="411"/>
      <c r="N16" s="411"/>
      <c r="O16" s="411"/>
      <c r="P16" s="411"/>
      <c r="Q16" s="411"/>
      <c r="R16" s="411"/>
      <c r="S16" s="411"/>
      <c r="T16" s="411"/>
      <c r="U16" s="411"/>
      <c r="V16" s="411"/>
      <c r="W16" s="406" t="s">
        <v>305</v>
      </c>
      <c r="X16" s="411"/>
      <c r="Y16" s="406" t="s">
        <v>207</v>
      </c>
      <c r="Z16" s="411"/>
      <c r="AA16" s="411"/>
      <c r="AB16" s="406">
        <v>800</v>
      </c>
      <c r="AC16" s="411"/>
      <c r="AD16" s="411"/>
      <c r="AE16" s="411"/>
      <c r="AF16" s="411"/>
      <c r="AG16" s="411"/>
      <c r="AH16" s="411"/>
      <c r="AI16" s="411"/>
      <c r="AJ16" s="411"/>
      <c r="AK16" s="411"/>
      <c r="AL16" s="411"/>
      <c r="AM16" s="411"/>
      <c r="AN16" s="411"/>
      <c r="AO16" s="450"/>
      <c r="AP16" s="450"/>
      <c r="AQ16" s="399" t="s">
        <v>639</v>
      </c>
      <c r="AR16" s="400" t="s">
        <v>640</v>
      </c>
      <c r="AS16" s="400" t="s">
        <v>639</v>
      </c>
      <c r="AT16" s="399"/>
      <c r="AU16" s="390" t="s">
        <v>986</v>
      </c>
      <c r="AV16" s="447" t="s">
        <v>1102</v>
      </c>
    </row>
    <row r="17" s="7" customFormat="1" ht="151" customHeight="1" spans="1:48">
      <c r="A17" s="390">
        <v>10</v>
      </c>
      <c r="B17" s="393"/>
      <c r="C17" s="390"/>
      <c r="D17" s="402" t="s">
        <v>993</v>
      </c>
      <c r="E17" s="390" t="s">
        <v>178</v>
      </c>
      <c r="F17" s="390" t="s">
        <v>994</v>
      </c>
      <c r="G17" s="390" t="s">
        <v>995</v>
      </c>
      <c r="H17" s="402" t="s">
        <v>1103</v>
      </c>
      <c r="I17" s="393"/>
      <c r="J17" s="393"/>
      <c r="K17" s="393"/>
      <c r="L17" s="393"/>
      <c r="M17" s="393"/>
      <c r="N17" s="393"/>
      <c r="O17" s="393"/>
      <c r="P17" s="393"/>
      <c r="Q17" s="393"/>
      <c r="R17" s="393"/>
      <c r="S17" s="393"/>
      <c r="T17" s="393"/>
      <c r="U17" s="393"/>
      <c r="V17" s="393"/>
      <c r="W17" s="406" t="s">
        <v>997</v>
      </c>
      <c r="X17" s="393"/>
      <c r="Y17" s="390" t="s">
        <v>997</v>
      </c>
      <c r="Z17" s="393"/>
      <c r="AA17" s="393"/>
      <c r="AB17" s="390">
        <v>240</v>
      </c>
      <c r="AC17" s="393"/>
      <c r="AD17" s="430"/>
      <c r="AE17" s="430"/>
      <c r="AF17" s="430"/>
      <c r="AG17" s="430"/>
      <c r="AH17" s="393"/>
      <c r="AI17" s="393"/>
      <c r="AJ17" s="393"/>
      <c r="AK17" s="393"/>
      <c r="AL17" s="393"/>
      <c r="AM17" s="393"/>
      <c r="AN17" s="393"/>
      <c r="AO17" s="448"/>
      <c r="AP17" s="448"/>
      <c r="AQ17" s="399" t="s">
        <v>639</v>
      </c>
      <c r="AR17" s="400" t="s">
        <v>640</v>
      </c>
      <c r="AS17" s="400" t="s">
        <v>639</v>
      </c>
      <c r="AT17" s="399"/>
      <c r="AU17" s="400"/>
      <c r="AV17" s="447" t="s">
        <v>1104</v>
      </c>
    </row>
    <row r="18" s="7" customFormat="1" ht="75" customHeight="1" spans="1:48">
      <c r="A18" s="390">
        <v>11</v>
      </c>
      <c r="B18" s="393"/>
      <c r="C18" s="390"/>
      <c r="D18" s="402" t="s">
        <v>998</v>
      </c>
      <c r="E18" s="390" t="s">
        <v>178</v>
      </c>
      <c r="F18" s="390" t="s">
        <v>994</v>
      </c>
      <c r="G18" s="390" t="s">
        <v>995</v>
      </c>
      <c r="H18" s="402" t="s">
        <v>999</v>
      </c>
      <c r="I18" s="393"/>
      <c r="J18" s="393"/>
      <c r="K18" s="393"/>
      <c r="L18" s="393"/>
      <c r="M18" s="393"/>
      <c r="N18" s="393"/>
      <c r="O18" s="393"/>
      <c r="P18" s="393"/>
      <c r="Q18" s="393"/>
      <c r="R18" s="393"/>
      <c r="S18" s="393"/>
      <c r="T18" s="393"/>
      <c r="U18" s="393"/>
      <c r="V18" s="393"/>
      <c r="W18" s="406" t="s">
        <v>183</v>
      </c>
      <c r="X18" s="393"/>
      <c r="Y18" s="406" t="s">
        <v>183</v>
      </c>
      <c r="Z18" s="393"/>
      <c r="AA18" s="393"/>
      <c r="AB18" s="390">
        <v>200</v>
      </c>
      <c r="AC18" s="393"/>
      <c r="AD18" s="430"/>
      <c r="AE18" s="430"/>
      <c r="AF18" s="430"/>
      <c r="AG18" s="430"/>
      <c r="AH18" s="393"/>
      <c r="AI18" s="393"/>
      <c r="AJ18" s="393"/>
      <c r="AK18" s="393"/>
      <c r="AL18" s="393"/>
      <c r="AM18" s="393"/>
      <c r="AN18" s="393"/>
      <c r="AO18" s="448"/>
      <c r="AP18" s="448"/>
      <c r="AQ18" s="399" t="s">
        <v>639</v>
      </c>
      <c r="AR18" s="400" t="s">
        <v>640</v>
      </c>
      <c r="AS18" s="400" t="s">
        <v>184</v>
      </c>
      <c r="AT18" s="399"/>
      <c r="AU18" s="400"/>
      <c r="AV18" s="447" t="s">
        <v>1104</v>
      </c>
    </row>
    <row r="19" s="7" customFormat="1" ht="93" customHeight="1" spans="1:48">
      <c r="A19" s="393">
        <v>12</v>
      </c>
      <c r="B19" s="393"/>
      <c r="C19" s="393"/>
      <c r="D19" s="65" t="s">
        <v>1004</v>
      </c>
      <c r="E19" s="393" t="s">
        <v>178</v>
      </c>
      <c r="F19" s="393" t="s">
        <v>1005</v>
      </c>
      <c r="G19" s="393" t="s">
        <v>995</v>
      </c>
      <c r="H19" s="65" t="s">
        <v>1006</v>
      </c>
      <c r="I19" s="393"/>
      <c r="J19" s="393"/>
      <c r="K19" s="393"/>
      <c r="L19" s="393"/>
      <c r="M19" s="393"/>
      <c r="N19" s="393"/>
      <c r="O19" s="393"/>
      <c r="P19" s="393"/>
      <c r="Q19" s="393"/>
      <c r="R19" s="393"/>
      <c r="S19" s="393"/>
      <c r="T19" s="393"/>
      <c r="U19" s="393"/>
      <c r="V19" s="393"/>
      <c r="W19" s="393" t="s">
        <v>1007</v>
      </c>
      <c r="X19" s="393"/>
      <c r="Y19" s="393" t="s">
        <v>1007</v>
      </c>
      <c r="Z19" s="393"/>
      <c r="AA19" s="393"/>
      <c r="AB19" s="393">
        <v>38</v>
      </c>
      <c r="AC19" s="393"/>
      <c r="AD19" s="430"/>
      <c r="AE19" s="430"/>
      <c r="AF19" s="430"/>
      <c r="AG19" s="430"/>
      <c r="AH19" s="393"/>
      <c r="AI19" s="393"/>
      <c r="AJ19" s="393"/>
      <c r="AK19" s="393"/>
      <c r="AL19" s="393"/>
      <c r="AM19" s="393"/>
      <c r="AN19" s="393"/>
      <c r="AO19" s="393"/>
      <c r="AP19" s="393"/>
      <c r="AQ19" s="399" t="s">
        <v>639</v>
      </c>
      <c r="AR19" s="399" t="s">
        <v>640</v>
      </c>
      <c r="AS19" s="399" t="s">
        <v>639</v>
      </c>
      <c r="AT19" s="399"/>
      <c r="AU19" s="399"/>
      <c r="AV19" s="67" t="s">
        <v>1105</v>
      </c>
    </row>
    <row r="20" s="9" customFormat="1" ht="115" customHeight="1" spans="1:48">
      <c r="A20" s="390">
        <v>13</v>
      </c>
      <c r="B20" s="401"/>
      <c r="C20" s="406"/>
      <c r="D20" s="407" t="s">
        <v>1085</v>
      </c>
      <c r="E20" s="407" t="s">
        <v>178</v>
      </c>
      <c r="F20" s="407">
        <v>2024</v>
      </c>
      <c r="G20" s="407" t="s">
        <v>357</v>
      </c>
      <c r="H20" s="407" t="s">
        <v>1106</v>
      </c>
      <c r="I20" s="414"/>
      <c r="J20" s="414"/>
      <c r="K20" s="414"/>
      <c r="L20" s="414"/>
      <c r="M20" s="414"/>
      <c r="N20" s="414"/>
      <c r="O20" s="414"/>
      <c r="P20" s="414"/>
      <c r="Q20" s="414"/>
      <c r="R20" s="414"/>
      <c r="S20" s="414"/>
      <c r="T20" s="414"/>
      <c r="U20" s="414"/>
      <c r="V20" s="414"/>
      <c r="W20" s="406" t="s">
        <v>207</v>
      </c>
      <c r="X20" s="411"/>
      <c r="Y20" s="406" t="s">
        <v>183</v>
      </c>
      <c r="Z20" s="411"/>
      <c r="AA20" s="411"/>
      <c r="AB20" s="407">
        <v>1500</v>
      </c>
      <c r="AC20" s="411"/>
      <c r="AD20" s="411"/>
      <c r="AE20" s="411"/>
      <c r="AF20" s="411"/>
      <c r="AG20" s="411"/>
      <c r="AH20" s="411"/>
      <c r="AI20" s="411"/>
      <c r="AJ20" s="411"/>
      <c r="AK20" s="411"/>
      <c r="AL20" s="411"/>
      <c r="AM20" s="411"/>
      <c r="AN20" s="411"/>
      <c r="AO20" s="450"/>
      <c r="AP20" s="450"/>
      <c r="AQ20" s="399" t="s">
        <v>639</v>
      </c>
      <c r="AR20" s="400" t="s">
        <v>640</v>
      </c>
      <c r="AS20" s="400" t="s">
        <v>184</v>
      </c>
      <c r="AT20" s="399"/>
      <c r="AU20" s="390"/>
      <c r="AV20" s="447" t="s">
        <v>1107</v>
      </c>
    </row>
    <row r="21" s="7" customFormat="1" ht="131" customHeight="1" spans="1:48">
      <c r="A21" s="393">
        <v>14</v>
      </c>
      <c r="B21" s="393"/>
      <c r="C21" s="393"/>
      <c r="D21" s="408" t="s">
        <v>208</v>
      </c>
      <c r="E21" s="396" t="s">
        <v>178</v>
      </c>
      <c r="F21" s="396" t="s">
        <v>990</v>
      </c>
      <c r="G21" s="396" t="s">
        <v>209</v>
      </c>
      <c r="H21" s="408" t="s">
        <v>210</v>
      </c>
      <c r="I21" s="393"/>
      <c r="J21" s="393"/>
      <c r="K21" s="393"/>
      <c r="L21" s="393"/>
      <c r="M21" s="393"/>
      <c r="N21" s="393"/>
      <c r="O21" s="393"/>
      <c r="P21" s="393"/>
      <c r="Q21" s="393"/>
      <c r="R21" s="393"/>
      <c r="S21" s="393"/>
      <c r="T21" s="393"/>
      <c r="U21" s="393"/>
      <c r="V21" s="393"/>
      <c r="W21" s="411" t="s">
        <v>211</v>
      </c>
      <c r="X21" s="393"/>
      <c r="Y21" s="417" t="s">
        <v>207</v>
      </c>
      <c r="Z21" s="393"/>
      <c r="AA21" s="393"/>
      <c r="AB21" s="393">
        <v>300</v>
      </c>
      <c r="AC21" s="393"/>
      <c r="AD21" s="430"/>
      <c r="AE21" s="430"/>
      <c r="AF21" s="430"/>
      <c r="AG21" s="430"/>
      <c r="AH21" s="393"/>
      <c r="AI21" s="393"/>
      <c r="AJ21" s="393"/>
      <c r="AK21" s="393"/>
      <c r="AL21" s="393"/>
      <c r="AM21" s="393"/>
      <c r="AN21" s="393"/>
      <c r="AO21" s="393"/>
      <c r="AP21" s="393"/>
      <c r="AQ21" s="399" t="s">
        <v>639</v>
      </c>
      <c r="AR21" s="399" t="s">
        <v>640</v>
      </c>
      <c r="AS21" s="399" t="s">
        <v>639</v>
      </c>
      <c r="AT21" s="399"/>
      <c r="AU21" s="393"/>
      <c r="AV21" s="67" t="s">
        <v>1105</v>
      </c>
    </row>
    <row r="22" s="7" customFormat="1" ht="89" customHeight="1" spans="1:48">
      <c r="A22" s="388" t="s">
        <v>1087</v>
      </c>
      <c r="B22" s="389"/>
      <c r="C22" s="389"/>
      <c r="D22" s="389"/>
      <c r="E22" s="389"/>
      <c r="F22" s="389"/>
      <c r="G22" s="389"/>
      <c r="H22" s="389"/>
      <c r="I22" s="389"/>
      <c r="J22" s="389"/>
      <c r="K22" s="389"/>
      <c r="L22" s="389"/>
      <c r="M22" s="389"/>
      <c r="N22" s="389"/>
      <c r="O22" s="389"/>
      <c r="P22" s="389"/>
      <c r="Q22" s="389"/>
      <c r="R22" s="389"/>
      <c r="S22" s="389"/>
      <c r="T22" s="389"/>
      <c r="U22" s="389"/>
      <c r="V22" s="389"/>
      <c r="W22" s="389"/>
      <c r="X22" s="389"/>
      <c r="Y22" s="413"/>
      <c r="Z22" s="393"/>
      <c r="AA22" s="393"/>
      <c r="AB22" s="387">
        <f>SUM(AB23:AB36)</f>
        <v>3746</v>
      </c>
      <c r="AC22" s="393"/>
      <c r="AD22" s="430"/>
      <c r="AE22" s="430"/>
      <c r="AF22" s="430"/>
      <c r="AG22" s="430"/>
      <c r="AH22" s="393"/>
      <c r="AI22" s="393"/>
      <c r="AJ22" s="393"/>
      <c r="AK22" s="393"/>
      <c r="AL22" s="393"/>
      <c r="AM22" s="393"/>
      <c r="AN22" s="393"/>
      <c r="AO22" s="393"/>
      <c r="AP22" s="393"/>
      <c r="AQ22" s="399" t="s">
        <v>1063</v>
      </c>
      <c r="AR22" s="399" t="s">
        <v>1063</v>
      </c>
      <c r="AS22" s="399" t="s">
        <v>1063</v>
      </c>
      <c r="AT22" s="399"/>
      <c r="AU22" s="399"/>
      <c r="AV22" s="67"/>
    </row>
    <row r="23" s="12" customFormat="1" ht="192" customHeight="1" spans="1:48">
      <c r="A23" s="393">
        <v>1</v>
      </c>
      <c r="B23" s="401"/>
      <c r="C23" s="393">
        <v>2024</v>
      </c>
      <c r="D23" s="65" t="s">
        <v>282</v>
      </c>
      <c r="E23" s="393" t="s">
        <v>178</v>
      </c>
      <c r="F23" s="396" t="s">
        <v>1013</v>
      </c>
      <c r="G23" s="393" t="s">
        <v>252</v>
      </c>
      <c r="H23" s="65" t="s">
        <v>1058</v>
      </c>
      <c r="I23" s="393"/>
      <c r="J23" s="399"/>
      <c r="K23" s="399"/>
      <c r="L23" s="399"/>
      <c r="M23" s="399"/>
      <c r="N23" s="399"/>
      <c r="O23" s="399"/>
      <c r="P23" s="399"/>
      <c r="Q23" s="399"/>
      <c r="R23" s="399"/>
      <c r="S23" s="399">
        <v>462</v>
      </c>
      <c r="T23" s="399">
        <v>1868</v>
      </c>
      <c r="U23" s="399">
        <v>118</v>
      </c>
      <c r="V23" s="399">
        <v>511</v>
      </c>
      <c r="W23" s="393" t="s">
        <v>227</v>
      </c>
      <c r="X23" s="393" t="s">
        <v>656</v>
      </c>
      <c r="Y23" s="393" t="s">
        <v>183</v>
      </c>
      <c r="Z23" s="393"/>
      <c r="AA23" s="393"/>
      <c r="AB23" s="399">
        <v>650</v>
      </c>
      <c r="AC23" s="399"/>
      <c r="AD23" s="399"/>
      <c r="AE23" s="399"/>
      <c r="AF23" s="399"/>
      <c r="AG23" s="399"/>
      <c r="AH23" s="399"/>
      <c r="AI23" s="399"/>
      <c r="AJ23" s="399"/>
      <c r="AK23" s="399"/>
      <c r="AL23" s="399"/>
      <c r="AM23" s="399"/>
      <c r="AN23" s="399"/>
      <c r="AO23" s="451" t="s">
        <v>695</v>
      </c>
      <c r="AP23" s="451" t="s">
        <v>695</v>
      </c>
      <c r="AQ23" s="399" t="s">
        <v>184</v>
      </c>
      <c r="AR23" s="399" t="s">
        <v>645</v>
      </c>
      <c r="AS23" s="399" t="s">
        <v>639</v>
      </c>
      <c r="AT23" s="399"/>
      <c r="AU23" s="399"/>
      <c r="AV23" s="67" t="s">
        <v>1108</v>
      </c>
    </row>
    <row r="24" s="271" customFormat="1" ht="249" customHeight="1" spans="1:48">
      <c r="A24" s="393">
        <v>2</v>
      </c>
      <c r="B24" s="409"/>
      <c r="C24" s="393">
        <v>2024</v>
      </c>
      <c r="D24" s="65" t="s">
        <v>263</v>
      </c>
      <c r="E24" s="393" t="s">
        <v>178</v>
      </c>
      <c r="F24" s="396" t="s">
        <v>1013</v>
      </c>
      <c r="G24" s="393" t="s">
        <v>265</v>
      </c>
      <c r="H24" s="65" t="s">
        <v>266</v>
      </c>
      <c r="I24" s="390"/>
      <c r="J24" s="400" t="s">
        <v>687</v>
      </c>
      <c r="K24" s="400"/>
      <c r="L24" s="400"/>
      <c r="M24" s="400"/>
      <c r="N24" s="400"/>
      <c r="O24" s="400"/>
      <c r="P24" s="400"/>
      <c r="Q24" s="400"/>
      <c r="R24" s="400"/>
      <c r="S24" s="400">
        <v>694</v>
      </c>
      <c r="T24" s="400">
        <v>2838</v>
      </c>
      <c r="U24" s="400">
        <v>200</v>
      </c>
      <c r="V24" s="400">
        <v>872</v>
      </c>
      <c r="W24" s="393" t="s">
        <v>227</v>
      </c>
      <c r="X24" s="393" t="s">
        <v>656</v>
      </c>
      <c r="Y24" s="393" t="s">
        <v>207</v>
      </c>
      <c r="Z24" s="393"/>
      <c r="AA24" s="393"/>
      <c r="AB24" s="399">
        <v>500</v>
      </c>
      <c r="AC24" s="399"/>
      <c r="AD24" s="399"/>
      <c r="AE24" s="399"/>
      <c r="AF24" s="399"/>
      <c r="AG24" s="399"/>
      <c r="AH24" s="399"/>
      <c r="AI24" s="399"/>
      <c r="AJ24" s="399"/>
      <c r="AK24" s="399"/>
      <c r="AL24" s="399"/>
      <c r="AM24" s="399"/>
      <c r="AN24" s="399"/>
      <c r="AO24" s="451" t="s">
        <v>688</v>
      </c>
      <c r="AP24" s="451" t="s">
        <v>688</v>
      </c>
      <c r="AQ24" s="399" t="s">
        <v>184</v>
      </c>
      <c r="AR24" s="399" t="s">
        <v>645</v>
      </c>
      <c r="AS24" s="399" t="s">
        <v>639</v>
      </c>
      <c r="AT24" s="399"/>
      <c r="AU24" s="399"/>
      <c r="AV24" s="67" t="s">
        <v>1109</v>
      </c>
    </row>
    <row r="25" s="381" customFormat="1" ht="186" customHeight="1" spans="1:48">
      <c r="A25" s="390">
        <v>3</v>
      </c>
      <c r="B25" s="409"/>
      <c r="C25" s="390" t="s">
        <v>303</v>
      </c>
      <c r="D25" s="410" t="s">
        <v>327</v>
      </c>
      <c r="E25" s="390" t="s">
        <v>178</v>
      </c>
      <c r="F25" s="392" t="s">
        <v>984</v>
      </c>
      <c r="G25" s="390" t="s">
        <v>328</v>
      </c>
      <c r="H25" s="402" t="s">
        <v>329</v>
      </c>
      <c r="I25" s="390">
        <v>1</v>
      </c>
      <c r="J25" s="390" t="s">
        <v>727</v>
      </c>
      <c r="K25" s="390"/>
      <c r="L25" s="390"/>
      <c r="M25" s="390"/>
      <c r="N25" s="390"/>
      <c r="O25" s="390"/>
      <c r="P25" s="390"/>
      <c r="Q25" s="390"/>
      <c r="R25" s="390"/>
      <c r="S25" s="390">
        <v>300</v>
      </c>
      <c r="T25" s="390">
        <v>1200</v>
      </c>
      <c r="U25" s="390">
        <v>266</v>
      </c>
      <c r="V25" s="390">
        <v>1064</v>
      </c>
      <c r="W25" s="390" t="s">
        <v>305</v>
      </c>
      <c r="X25" s="390" t="s">
        <v>705</v>
      </c>
      <c r="Y25" s="390" t="s">
        <v>207</v>
      </c>
      <c r="Z25" s="390" t="s">
        <v>715</v>
      </c>
      <c r="AA25" s="390"/>
      <c r="AB25" s="390">
        <v>1000</v>
      </c>
      <c r="AC25" s="390"/>
      <c r="AD25" s="390"/>
      <c r="AE25" s="390"/>
      <c r="AF25" s="390"/>
      <c r="AG25" s="390"/>
      <c r="AH25" s="390"/>
      <c r="AI25" s="390"/>
      <c r="AJ25" s="390"/>
      <c r="AK25" s="390"/>
      <c r="AL25" s="390"/>
      <c r="AM25" s="390"/>
      <c r="AN25" s="390"/>
      <c r="AO25" s="390" t="s">
        <v>728</v>
      </c>
      <c r="AP25" s="390" t="s">
        <v>728</v>
      </c>
      <c r="AQ25" s="400" t="s">
        <v>639</v>
      </c>
      <c r="AR25" s="400" t="s">
        <v>645</v>
      </c>
      <c r="AS25" s="400" t="s">
        <v>639</v>
      </c>
      <c r="AT25" s="400"/>
      <c r="AU25" s="400"/>
      <c r="AV25" s="447" t="s">
        <v>1110</v>
      </c>
    </row>
    <row r="26" s="382" customFormat="1" ht="154.8" spans="1:48">
      <c r="A26" s="390">
        <v>4</v>
      </c>
      <c r="B26" s="390"/>
      <c r="C26" s="390">
        <v>2024</v>
      </c>
      <c r="D26" s="402" t="s">
        <v>383</v>
      </c>
      <c r="E26" s="390" t="s">
        <v>178</v>
      </c>
      <c r="F26" s="392" t="s">
        <v>990</v>
      </c>
      <c r="G26" s="390" t="s">
        <v>357</v>
      </c>
      <c r="H26" s="402" t="s">
        <v>384</v>
      </c>
      <c r="I26" s="390"/>
      <c r="J26" s="390" t="s">
        <v>789</v>
      </c>
      <c r="K26" s="390"/>
      <c r="L26" s="390"/>
      <c r="M26" s="390"/>
      <c r="N26" s="390"/>
      <c r="O26" s="390"/>
      <c r="P26" s="390"/>
      <c r="Q26" s="390"/>
      <c r="R26" s="390"/>
      <c r="S26" s="390">
        <v>67</v>
      </c>
      <c r="T26" s="390"/>
      <c r="U26" s="390">
        <v>15</v>
      </c>
      <c r="V26" s="390"/>
      <c r="W26" s="390" t="s">
        <v>1016</v>
      </c>
      <c r="X26" s="390" t="s">
        <v>749</v>
      </c>
      <c r="Y26" s="390" t="s">
        <v>207</v>
      </c>
      <c r="Z26" s="390"/>
      <c r="AA26" s="390"/>
      <c r="AB26" s="390">
        <v>200</v>
      </c>
      <c r="AC26" s="390"/>
      <c r="AD26" s="390"/>
      <c r="AE26" s="390"/>
      <c r="AF26" s="390"/>
      <c r="AG26" s="390"/>
      <c r="AH26" s="390"/>
      <c r="AI26" s="390"/>
      <c r="AJ26" s="390"/>
      <c r="AK26" s="390"/>
      <c r="AL26" s="390"/>
      <c r="AM26" s="390"/>
      <c r="AN26" s="390"/>
      <c r="AO26" s="390" t="s">
        <v>790</v>
      </c>
      <c r="AP26" s="390" t="s">
        <v>791</v>
      </c>
      <c r="AQ26" s="390" t="s">
        <v>639</v>
      </c>
      <c r="AR26" s="400" t="s">
        <v>645</v>
      </c>
      <c r="AS26" s="390" t="s">
        <v>639</v>
      </c>
      <c r="AT26" s="390"/>
      <c r="AU26" s="390"/>
      <c r="AV26" s="390" t="s">
        <v>1111</v>
      </c>
    </row>
    <row r="27" s="271" customFormat="1" ht="129" spans="1:48">
      <c r="A27" s="393">
        <v>5</v>
      </c>
      <c r="B27" s="409"/>
      <c r="C27" s="411">
        <v>2024</v>
      </c>
      <c r="D27" s="408" t="s">
        <v>1017</v>
      </c>
      <c r="E27" s="411" t="s">
        <v>178</v>
      </c>
      <c r="F27" s="411" t="s">
        <v>984</v>
      </c>
      <c r="G27" s="411" t="s">
        <v>442</v>
      </c>
      <c r="H27" s="408" t="s">
        <v>443</v>
      </c>
      <c r="I27" s="406"/>
      <c r="J27" s="406"/>
      <c r="K27" s="406"/>
      <c r="L27" s="406"/>
      <c r="M27" s="406"/>
      <c r="N27" s="406"/>
      <c r="O27" s="406"/>
      <c r="P27" s="406"/>
      <c r="Q27" s="406"/>
      <c r="R27" s="406"/>
      <c r="S27" s="406">
        <v>472</v>
      </c>
      <c r="T27" s="406">
        <v>1694</v>
      </c>
      <c r="U27" s="406">
        <v>127</v>
      </c>
      <c r="V27" s="406">
        <v>488</v>
      </c>
      <c r="W27" s="411" t="s">
        <v>192</v>
      </c>
      <c r="X27" s="411" t="s">
        <v>810</v>
      </c>
      <c r="Y27" s="411" t="s">
        <v>207</v>
      </c>
      <c r="Z27" s="411" t="s">
        <v>715</v>
      </c>
      <c r="AA27" s="393" t="s">
        <v>1093</v>
      </c>
      <c r="AB27" s="411">
        <v>100</v>
      </c>
      <c r="AC27" s="411"/>
      <c r="AD27" s="411"/>
      <c r="AE27" s="411"/>
      <c r="AF27" s="411"/>
      <c r="AG27" s="411"/>
      <c r="AH27" s="411"/>
      <c r="AI27" s="411"/>
      <c r="AJ27" s="411"/>
      <c r="AK27" s="411"/>
      <c r="AL27" s="411"/>
      <c r="AM27" s="411"/>
      <c r="AN27" s="411"/>
      <c r="AO27" s="411" t="s">
        <v>841</v>
      </c>
      <c r="AP27" s="411" t="s">
        <v>842</v>
      </c>
      <c r="AQ27" s="399" t="s">
        <v>639</v>
      </c>
      <c r="AR27" s="399" t="s">
        <v>645</v>
      </c>
      <c r="AS27" s="399" t="s">
        <v>639</v>
      </c>
      <c r="AT27" s="399"/>
      <c r="AU27" s="399"/>
      <c r="AV27" s="67" t="s">
        <v>1105</v>
      </c>
    </row>
    <row r="28" s="383" customFormat="1" ht="201" customHeight="1" spans="1:48">
      <c r="A28" s="393">
        <v>6</v>
      </c>
      <c r="B28" s="392"/>
      <c r="C28" s="396" t="s">
        <v>303</v>
      </c>
      <c r="D28" s="412" t="s">
        <v>592</v>
      </c>
      <c r="E28" s="396" t="s">
        <v>178</v>
      </c>
      <c r="F28" s="396" t="s">
        <v>1022</v>
      </c>
      <c r="G28" s="396" t="s">
        <v>593</v>
      </c>
      <c r="H28" s="412" t="s">
        <v>594</v>
      </c>
      <c r="I28" s="415">
        <v>1</v>
      </c>
      <c r="J28" s="415" t="s">
        <v>948</v>
      </c>
      <c r="K28" s="415"/>
      <c r="L28" s="415"/>
      <c r="M28" s="415"/>
      <c r="N28" s="415"/>
      <c r="O28" s="415"/>
      <c r="P28" s="415"/>
      <c r="Q28" s="415"/>
      <c r="R28" s="415"/>
      <c r="S28" s="415">
        <v>50</v>
      </c>
      <c r="T28" s="415">
        <v>218</v>
      </c>
      <c r="U28" s="415">
        <v>44</v>
      </c>
      <c r="V28" s="415">
        <v>2</v>
      </c>
      <c r="W28" s="396" t="s">
        <v>985</v>
      </c>
      <c r="X28" s="396" t="s">
        <v>944</v>
      </c>
      <c r="Y28" s="396" t="s">
        <v>207</v>
      </c>
      <c r="Z28" s="396" t="s">
        <v>945</v>
      </c>
      <c r="AA28" s="396"/>
      <c r="AB28" s="396">
        <v>370</v>
      </c>
      <c r="AC28" s="396"/>
      <c r="AD28" s="396"/>
      <c r="AE28" s="396"/>
      <c r="AF28" s="396"/>
      <c r="AG28" s="396"/>
      <c r="AH28" s="396"/>
      <c r="AI28" s="396"/>
      <c r="AJ28" s="396"/>
      <c r="AK28" s="396"/>
      <c r="AL28" s="396"/>
      <c r="AM28" s="393"/>
      <c r="AN28" s="393"/>
      <c r="AO28" s="393" t="s">
        <v>949</v>
      </c>
      <c r="AP28" s="393" t="s">
        <v>949</v>
      </c>
      <c r="AQ28" s="399" t="s">
        <v>639</v>
      </c>
      <c r="AR28" s="399" t="s">
        <v>645</v>
      </c>
      <c r="AS28" s="399" t="s">
        <v>639</v>
      </c>
      <c r="AT28" s="399"/>
      <c r="AU28" s="399"/>
      <c r="AV28" s="67" t="s">
        <v>1112</v>
      </c>
    </row>
    <row r="29" s="264" customFormat="1" ht="133" customHeight="1" spans="1:48">
      <c r="A29" s="393">
        <v>7</v>
      </c>
      <c r="B29" s="400"/>
      <c r="C29" s="399"/>
      <c r="D29" s="65" t="s">
        <v>648</v>
      </c>
      <c r="E29" s="393" t="s">
        <v>178</v>
      </c>
      <c r="F29" s="396" t="s">
        <v>1011</v>
      </c>
      <c r="G29" s="393" t="s">
        <v>1059</v>
      </c>
      <c r="H29" s="65" t="s">
        <v>1060</v>
      </c>
      <c r="I29" s="390"/>
      <c r="J29" s="390"/>
      <c r="K29" s="390"/>
      <c r="L29" s="390"/>
      <c r="M29" s="390"/>
      <c r="N29" s="390"/>
      <c r="O29" s="390"/>
      <c r="P29" s="390"/>
      <c r="Q29" s="390"/>
      <c r="R29" s="390"/>
      <c r="S29" s="390"/>
      <c r="T29" s="390"/>
      <c r="U29" s="390"/>
      <c r="V29" s="390"/>
      <c r="W29" s="393" t="s">
        <v>183</v>
      </c>
      <c r="X29" s="393"/>
      <c r="Y29" s="393" t="s">
        <v>183</v>
      </c>
      <c r="Z29" s="393"/>
      <c r="AA29" s="393"/>
      <c r="AB29" s="393">
        <v>116</v>
      </c>
      <c r="AC29" s="393"/>
      <c r="AD29" s="393"/>
      <c r="AE29" s="393"/>
      <c r="AF29" s="393"/>
      <c r="AG29" s="393"/>
      <c r="AH29" s="393"/>
      <c r="AI29" s="393"/>
      <c r="AJ29" s="393"/>
      <c r="AK29" s="393"/>
      <c r="AL29" s="393"/>
      <c r="AM29" s="393"/>
      <c r="AN29" s="393"/>
      <c r="AO29" s="393"/>
      <c r="AP29" s="393"/>
      <c r="AQ29" s="393" t="s">
        <v>639</v>
      </c>
      <c r="AR29" s="399" t="s">
        <v>645</v>
      </c>
      <c r="AS29" s="393" t="s">
        <v>639</v>
      </c>
      <c r="AT29" s="399"/>
      <c r="AU29" s="399"/>
      <c r="AV29" s="67" t="s">
        <v>1105</v>
      </c>
    </row>
    <row r="30" s="104" customFormat="1" ht="109" customHeight="1" spans="1:48">
      <c r="A30" s="393">
        <v>8</v>
      </c>
      <c r="B30" s="390"/>
      <c r="C30" s="393"/>
      <c r="D30" s="65" t="s">
        <v>1000</v>
      </c>
      <c r="E30" s="393" t="s">
        <v>178</v>
      </c>
      <c r="F30" s="393" t="s">
        <v>1113</v>
      </c>
      <c r="G30" s="393" t="s">
        <v>995</v>
      </c>
      <c r="H30" s="65" t="s">
        <v>1114</v>
      </c>
      <c r="I30" s="390"/>
      <c r="J30" s="390"/>
      <c r="K30" s="390"/>
      <c r="L30" s="390"/>
      <c r="M30" s="390"/>
      <c r="N30" s="390"/>
      <c r="O30" s="390"/>
      <c r="P30" s="390"/>
      <c r="Q30" s="390"/>
      <c r="R30" s="390"/>
      <c r="S30" s="390"/>
      <c r="T30" s="390"/>
      <c r="U30" s="390"/>
      <c r="V30" s="390"/>
      <c r="W30" s="411" t="s">
        <v>1003</v>
      </c>
      <c r="X30" s="393"/>
      <c r="Y30" s="411" t="s">
        <v>1003</v>
      </c>
      <c r="Z30" s="393"/>
      <c r="AA30" s="393"/>
      <c r="AB30" s="393">
        <v>10</v>
      </c>
      <c r="AC30" s="393"/>
      <c r="AD30" s="430"/>
      <c r="AE30" s="430"/>
      <c r="AF30" s="430"/>
      <c r="AG30" s="430"/>
      <c r="AH30" s="393"/>
      <c r="AI30" s="393"/>
      <c r="AJ30" s="393"/>
      <c r="AK30" s="393"/>
      <c r="AL30" s="393"/>
      <c r="AM30" s="393"/>
      <c r="AN30" s="393"/>
      <c r="AO30" s="393"/>
      <c r="AP30" s="393"/>
      <c r="AQ30" s="399" t="s">
        <v>639</v>
      </c>
      <c r="AR30" s="399" t="s">
        <v>645</v>
      </c>
      <c r="AS30" s="399" t="s">
        <v>639</v>
      </c>
      <c r="AT30" s="399"/>
      <c r="AU30" s="399"/>
      <c r="AV30" s="67" t="s">
        <v>1105</v>
      </c>
    </row>
    <row r="31" s="271" customFormat="1" ht="155" customHeight="1" spans="1:48">
      <c r="A31" s="390">
        <v>9</v>
      </c>
      <c r="B31" s="409"/>
      <c r="C31" s="390">
        <v>2024</v>
      </c>
      <c r="D31" s="402" t="s">
        <v>236</v>
      </c>
      <c r="E31" s="390" t="s">
        <v>178</v>
      </c>
      <c r="F31" s="392" t="s">
        <v>1013</v>
      </c>
      <c r="G31" s="390" t="s">
        <v>225</v>
      </c>
      <c r="H31" s="402" t="s">
        <v>237</v>
      </c>
      <c r="I31" s="390"/>
      <c r="J31" s="400"/>
      <c r="K31" s="400"/>
      <c r="L31" s="400"/>
      <c r="M31" s="400"/>
      <c r="N31" s="400"/>
      <c r="O31" s="400"/>
      <c r="P31" s="400"/>
      <c r="Q31" s="400"/>
      <c r="R31" s="400"/>
      <c r="S31" s="400">
        <v>694</v>
      </c>
      <c r="T31" s="400">
        <v>2838</v>
      </c>
      <c r="U31" s="400">
        <v>200</v>
      </c>
      <c r="V31" s="400">
        <v>872</v>
      </c>
      <c r="W31" s="390" t="s">
        <v>227</v>
      </c>
      <c r="X31" s="390" t="s">
        <v>656</v>
      </c>
      <c r="Y31" s="390" t="s">
        <v>183</v>
      </c>
      <c r="Z31" s="390"/>
      <c r="AA31" s="390"/>
      <c r="AB31" s="400">
        <v>150</v>
      </c>
      <c r="AC31" s="400"/>
      <c r="AD31" s="400"/>
      <c r="AE31" s="400"/>
      <c r="AF31" s="400"/>
      <c r="AG31" s="400"/>
      <c r="AH31" s="400"/>
      <c r="AI31" s="400"/>
      <c r="AJ31" s="400"/>
      <c r="AK31" s="400"/>
      <c r="AL31" s="400"/>
      <c r="AM31" s="400"/>
      <c r="AN31" s="400"/>
      <c r="AO31" s="452" t="s">
        <v>664</v>
      </c>
      <c r="AP31" s="452" t="s">
        <v>664</v>
      </c>
      <c r="AQ31" s="400" t="s">
        <v>184</v>
      </c>
      <c r="AR31" s="400" t="s">
        <v>645</v>
      </c>
      <c r="AS31" s="400" t="s">
        <v>184</v>
      </c>
      <c r="AT31" s="400"/>
      <c r="AU31" s="400"/>
      <c r="AV31" s="447" t="s">
        <v>1115</v>
      </c>
    </row>
    <row r="32" s="384" customFormat="1" ht="154" customHeight="1" spans="1:48">
      <c r="A32" s="390">
        <v>10</v>
      </c>
      <c r="B32" s="390"/>
      <c r="C32" s="390">
        <v>2024</v>
      </c>
      <c r="D32" s="402" t="s">
        <v>356</v>
      </c>
      <c r="E32" s="390" t="s">
        <v>178</v>
      </c>
      <c r="F32" s="392" t="s">
        <v>1013</v>
      </c>
      <c r="G32" s="390" t="s">
        <v>357</v>
      </c>
      <c r="H32" s="402" t="s">
        <v>358</v>
      </c>
      <c r="I32" s="390"/>
      <c r="J32" s="390" t="s">
        <v>755</v>
      </c>
      <c r="K32" s="400"/>
      <c r="L32" s="400"/>
      <c r="M32" s="400"/>
      <c r="N32" s="400"/>
      <c r="O32" s="400"/>
      <c r="P32" s="400"/>
      <c r="Q32" s="400"/>
      <c r="R32" s="400"/>
      <c r="S32" s="400">
        <v>350</v>
      </c>
      <c r="T32" s="400"/>
      <c r="U32" s="400">
        <v>233</v>
      </c>
      <c r="V32" s="400"/>
      <c r="W32" s="390" t="s">
        <v>1016</v>
      </c>
      <c r="X32" s="390" t="s">
        <v>749</v>
      </c>
      <c r="Y32" s="390" t="s">
        <v>183</v>
      </c>
      <c r="Z32" s="390"/>
      <c r="AA32" s="390"/>
      <c r="AB32" s="390">
        <v>80</v>
      </c>
      <c r="AC32" s="400"/>
      <c r="AD32" s="400"/>
      <c r="AE32" s="400"/>
      <c r="AF32" s="400"/>
      <c r="AG32" s="400"/>
      <c r="AH32" s="400"/>
      <c r="AI32" s="400"/>
      <c r="AJ32" s="400"/>
      <c r="AK32" s="400"/>
      <c r="AL32" s="400"/>
      <c r="AM32" s="400"/>
      <c r="AN32" s="400"/>
      <c r="AO32" s="390" t="s">
        <v>756</v>
      </c>
      <c r="AP32" s="390" t="s">
        <v>757</v>
      </c>
      <c r="AQ32" s="400" t="s">
        <v>639</v>
      </c>
      <c r="AR32" s="400" t="s">
        <v>645</v>
      </c>
      <c r="AS32" s="400" t="s">
        <v>184</v>
      </c>
      <c r="AT32" s="400"/>
      <c r="AU32" s="400"/>
      <c r="AV32" s="447" t="s">
        <v>1115</v>
      </c>
    </row>
    <row r="33" s="271" customFormat="1" ht="129" spans="1:48">
      <c r="A33" s="393">
        <v>11</v>
      </c>
      <c r="B33" s="409"/>
      <c r="C33" s="393">
        <v>2024</v>
      </c>
      <c r="D33" s="65" t="s">
        <v>285</v>
      </c>
      <c r="E33" s="393" t="s">
        <v>178</v>
      </c>
      <c r="F33" s="396" t="s">
        <v>1013</v>
      </c>
      <c r="G33" s="393" t="s">
        <v>252</v>
      </c>
      <c r="H33" s="65" t="s">
        <v>1116</v>
      </c>
      <c r="I33" s="390"/>
      <c r="J33" s="400"/>
      <c r="K33" s="400"/>
      <c r="L33" s="400"/>
      <c r="M33" s="400"/>
      <c r="N33" s="400"/>
      <c r="O33" s="400"/>
      <c r="P33" s="400"/>
      <c r="Q33" s="400"/>
      <c r="R33" s="400"/>
      <c r="S33" s="400">
        <v>462</v>
      </c>
      <c r="T33" s="400">
        <v>1868</v>
      </c>
      <c r="U33" s="400">
        <v>118</v>
      </c>
      <c r="V33" s="400">
        <v>511</v>
      </c>
      <c r="W33" s="393" t="s">
        <v>227</v>
      </c>
      <c r="X33" s="393" t="s">
        <v>656</v>
      </c>
      <c r="Y33" s="393" t="s">
        <v>254</v>
      </c>
      <c r="Z33" s="393"/>
      <c r="AA33" s="393"/>
      <c r="AB33" s="399">
        <v>80</v>
      </c>
      <c r="AC33" s="399"/>
      <c r="AD33" s="399"/>
      <c r="AE33" s="399"/>
      <c r="AF33" s="399"/>
      <c r="AG33" s="399"/>
      <c r="AH33" s="399"/>
      <c r="AI33" s="399"/>
      <c r="AJ33" s="399"/>
      <c r="AK33" s="399"/>
      <c r="AL33" s="399"/>
      <c r="AM33" s="399"/>
      <c r="AN33" s="399"/>
      <c r="AO33" s="451" t="s">
        <v>695</v>
      </c>
      <c r="AP33" s="451" t="s">
        <v>695</v>
      </c>
      <c r="AQ33" s="399" t="s">
        <v>184</v>
      </c>
      <c r="AR33" s="399" t="s">
        <v>645</v>
      </c>
      <c r="AS33" s="399" t="s">
        <v>639</v>
      </c>
      <c r="AT33" s="399"/>
      <c r="AU33" s="399"/>
      <c r="AV33" s="67" t="s">
        <v>1117</v>
      </c>
    </row>
    <row r="34" s="271" customFormat="1" ht="153" customHeight="1" spans="1:48">
      <c r="A34" s="390">
        <v>12</v>
      </c>
      <c r="B34" s="409"/>
      <c r="C34" s="406">
        <v>2024</v>
      </c>
      <c r="D34" s="405" t="s">
        <v>447</v>
      </c>
      <c r="E34" s="406" t="s">
        <v>178</v>
      </c>
      <c r="F34" s="406" t="s">
        <v>984</v>
      </c>
      <c r="G34" s="406" t="s">
        <v>403</v>
      </c>
      <c r="H34" s="405" t="s">
        <v>448</v>
      </c>
      <c r="I34" s="406"/>
      <c r="J34" s="406"/>
      <c r="K34" s="406"/>
      <c r="L34" s="406"/>
      <c r="M34" s="406"/>
      <c r="N34" s="406"/>
      <c r="O34" s="406"/>
      <c r="P34" s="406"/>
      <c r="Q34" s="406"/>
      <c r="R34" s="406"/>
      <c r="S34" s="406">
        <v>336</v>
      </c>
      <c r="T34" s="406">
        <v>1251</v>
      </c>
      <c r="U34" s="406">
        <v>142</v>
      </c>
      <c r="V34" s="406">
        <v>547</v>
      </c>
      <c r="W34" s="406" t="s">
        <v>192</v>
      </c>
      <c r="X34" s="406" t="s">
        <v>810</v>
      </c>
      <c r="Y34" s="406" t="s">
        <v>207</v>
      </c>
      <c r="Z34" s="406" t="s">
        <v>715</v>
      </c>
      <c r="AA34" s="393" t="s">
        <v>1093</v>
      </c>
      <c r="AB34" s="406">
        <v>80</v>
      </c>
      <c r="AC34" s="406"/>
      <c r="AD34" s="406"/>
      <c r="AE34" s="406"/>
      <c r="AF34" s="406"/>
      <c r="AG34" s="406"/>
      <c r="AH34" s="406"/>
      <c r="AI34" s="406"/>
      <c r="AJ34" s="406"/>
      <c r="AK34" s="406"/>
      <c r="AL34" s="406"/>
      <c r="AM34" s="406"/>
      <c r="AN34" s="406"/>
      <c r="AO34" s="406" t="s">
        <v>845</v>
      </c>
      <c r="AP34" s="406" t="s">
        <v>846</v>
      </c>
      <c r="AQ34" s="400" t="s">
        <v>639</v>
      </c>
      <c r="AR34" s="400" t="s">
        <v>645</v>
      </c>
      <c r="AS34" s="400" t="s">
        <v>184</v>
      </c>
      <c r="AT34" s="400"/>
      <c r="AU34" s="400"/>
      <c r="AV34" s="447" t="s">
        <v>1118</v>
      </c>
    </row>
    <row r="35" s="271" customFormat="1" ht="150" customHeight="1" spans="1:48">
      <c r="A35" s="390">
        <v>13</v>
      </c>
      <c r="B35" s="409"/>
      <c r="C35" s="406">
        <v>2024</v>
      </c>
      <c r="D35" s="405" t="s">
        <v>466</v>
      </c>
      <c r="E35" s="406" t="s">
        <v>178</v>
      </c>
      <c r="F35" s="406" t="s">
        <v>984</v>
      </c>
      <c r="G35" s="406" t="s">
        <v>403</v>
      </c>
      <c r="H35" s="405" t="s">
        <v>467</v>
      </c>
      <c r="I35" s="406"/>
      <c r="J35" s="406"/>
      <c r="K35" s="406"/>
      <c r="L35" s="406"/>
      <c r="M35" s="406"/>
      <c r="N35" s="406"/>
      <c r="O35" s="406"/>
      <c r="P35" s="406"/>
      <c r="Q35" s="406"/>
      <c r="R35" s="406"/>
      <c r="S35" s="406">
        <v>336</v>
      </c>
      <c r="T35" s="406">
        <v>1261</v>
      </c>
      <c r="U35" s="406">
        <v>142</v>
      </c>
      <c r="V35" s="406">
        <v>547</v>
      </c>
      <c r="W35" s="406" t="s">
        <v>192</v>
      </c>
      <c r="X35" s="406" t="s">
        <v>810</v>
      </c>
      <c r="Y35" s="406" t="s">
        <v>183</v>
      </c>
      <c r="Z35" s="406" t="s">
        <v>863</v>
      </c>
      <c r="AA35" s="393" t="s">
        <v>1093</v>
      </c>
      <c r="AB35" s="406">
        <v>200</v>
      </c>
      <c r="AC35" s="406"/>
      <c r="AD35" s="406"/>
      <c r="AE35" s="406"/>
      <c r="AF35" s="406"/>
      <c r="AG35" s="406"/>
      <c r="AH35" s="406"/>
      <c r="AI35" s="406"/>
      <c r="AJ35" s="406"/>
      <c r="AK35" s="406"/>
      <c r="AL35" s="406"/>
      <c r="AM35" s="406"/>
      <c r="AN35" s="406"/>
      <c r="AO35" s="406" t="s">
        <v>864</v>
      </c>
      <c r="AP35" s="406" t="s">
        <v>865</v>
      </c>
      <c r="AQ35" s="400" t="s">
        <v>639</v>
      </c>
      <c r="AR35" s="400" t="s">
        <v>645</v>
      </c>
      <c r="AS35" s="400" t="s">
        <v>184</v>
      </c>
      <c r="AT35" s="400"/>
      <c r="AU35" s="400"/>
      <c r="AV35" s="447" t="s">
        <v>1119</v>
      </c>
    </row>
    <row r="36" s="270" customFormat="1" ht="169" customHeight="1" spans="1:48">
      <c r="A36" s="393">
        <v>14</v>
      </c>
      <c r="B36" s="390"/>
      <c r="C36" s="393">
        <v>2024</v>
      </c>
      <c r="D36" s="65" t="s">
        <v>565</v>
      </c>
      <c r="E36" s="393" t="s">
        <v>302</v>
      </c>
      <c r="F36" s="393" t="s">
        <v>1009</v>
      </c>
      <c r="G36" s="393" t="s">
        <v>535</v>
      </c>
      <c r="H36" s="65" t="s">
        <v>566</v>
      </c>
      <c r="I36" s="390">
        <v>1</v>
      </c>
      <c r="J36" s="390"/>
      <c r="K36" s="390"/>
      <c r="L36" s="390"/>
      <c r="M36" s="390"/>
      <c r="N36" s="390"/>
      <c r="O36" s="390"/>
      <c r="P36" s="390"/>
      <c r="Q36" s="390"/>
      <c r="R36" s="390"/>
      <c r="S36" s="390"/>
      <c r="T36" s="390"/>
      <c r="U36" s="390"/>
      <c r="V36" s="390"/>
      <c r="W36" s="393" t="s">
        <v>206</v>
      </c>
      <c r="X36" s="393" t="s">
        <v>902</v>
      </c>
      <c r="Y36" s="393" t="s">
        <v>207</v>
      </c>
      <c r="Z36" s="393" t="s">
        <v>866</v>
      </c>
      <c r="AA36" s="393"/>
      <c r="AB36" s="393">
        <v>210</v>
      </c>
      <c r="AC36" s="393"/>
      <c r="AD36" s="430"/>
      <c r="AE36" s="430"/>
      <c r="AF36" s="430"/>
      <c r="AG36" s="430"/>
      <c r="AH36" s="393"/>
      <c r="AI36" s="393"/>
      <c r="AJ36" s="393"/>
      <c r="AK36" s="393"/>
      <c r="AL36" s="393"/>
      <c r="AM36" s="393"/>
      <c r="AN36" s="393"/>
      <c r="AO36" s="393" t="s">
        <v>929</v>
      </c>
      <c r="AP36" s="393" t="s">
        <v>930</v>
      </c>
      <c r="AQ36" s="399" t="s">
        <v>639</v>
      </c>
      <c r="AR36" s="399" t="s">
        <v>645</v>
      </c>
      <c r="AS36" s="399" t="s">
        <v>639</v>
      </c>
      <c r="AT36" s="399"/>
      <c r="AU36" s="399"/>
      <c r="AV36" s="67"/>
    </row>
    <row r="37" s="9" customFormat="1" ht="58" customHeight="1" spans="1:48">
      <c r="A37" s="388" t="s">
        <v>1066</v>
      </c>
      <c r="B37" s="389"/>
      <c r="C37" s="389"/>
      <c r="D37" s="389"/>
      <c r="E37" s="389"/>
      <c r="F37" s="389"/>
      <c r="G37" s="389"/>
      <c r="H37" s="413"/>
      <c r="I37" s="411"/>
      <c r="J37" s="411"/>
      <c r="K37" s="411"/>
      <c r="L37" s="411"/>
      <c r="M37" s="411"/>
      <c r="N37" s="411"/>
      <c r="O37" s="411"/>
      <c r="P37" s="411"/>
      <c r="Q37" s="411"/>
      <c r="R37" s="411"/>
      <c r="S37" s="411"/>
      <c r="T37" s="411"/>
      <c r="U37" s="411"/>
      <c r="V37" s="411"/>
      <c r="W37" s="411"/>
      <c r="X37" s="411"/>
      <c r="Y37" s="411"/>
      <c r="Z37" s="411"/>
      <c r="AA37" s="411"/>
      <c r="AB37" s="434">
        <f>SUM(AB38:AB42)</f>
        <v>7375</v>
      </c>
      <c r="AC37" s="411"/>
      <c r="AD37" s="411"/>
      <c r="AE37" s="411"/>
      <c r="AF37" s="411"/>
      <c r="AG37" s="411"/>
      <c r="AH37" s="411"/>
      <c r="AI37" s="411"/>
      <c r="AJ37" s="411"/>
      <c r="AK37" s="411"/>
      <c r="AL37" s="411"/>
      <c r="AM37" s="411"/>
      <c r="AN37" s="411"/>
      <c r="AO37" s="411"/>
      <c r="AP37" s="411"/>
      <c r="AQ37" s="399" t="s">
        <v>1063</v>
      </c>
      <c r="AR37" s="399" t="s">
        <v>1063</v>
      </c>
      <c r="AS37" s="399" t="s">
        <v>1063</v>
      </c>
      <c r="AT37" s="399"/>
      <c r="AU37" s="399"/>
      <c r="AV37" s="67"/>
    </row>
    <row r="38" s="104" customFormat="1" ht="156" customHeight="1" spans="1:48">
      <c r="A38" s="390">
        <v>1</v>
      </c>
      <c r="B38" s="390"/>
      <c r="C38" s="390"/>
      <c r="D38" s="402" t="s">
        <v>646</v>
      </c>
      <c r="E38" s="390" t="s">
        <v>302</v>
      </c>
      <c r="F38" s="392" t="s">
        <v>990</v>
      </c>
      <c r="G38" s="390" t="s">
        <v>503</v>
      </c>
      <c r="H38" s="402" t="s">
        <v>647</v>
      </c>
      <c r="I38" s="390"/>
      <c r="J38" s="390"/>
      <c r="K38" s="390"/>
      <c r="L38" s="390"/>
      <c r="M38" s="390"/>
      <c r="N38" s="390"/>
      <c r="O38" s="390"/>
      <c r="P38" s="390"/>
      <c r="Q38" s="390"/>
      <c r="R38" s="390"/>
      <c r="S38" s="390"/>
      <c r="T38" s="390"/>
      <c r="U38" s="390"/>
      <c r="V38" s="390"/>
      <c r="W38" s="406" t="s">
        <v>211</v>
      </c>
      <c r="X38" s="390"/>
      <c r="Y38" s="406" t="s">
        <v>207</v>
      </c>
      <c r="Z38" s="390"/>
      <c r="AA38" s="390"/>
      <c r="AB38" s="390">
        <v>5000</v>
      </c>
      <c r="AC38" s="390"/>
      <c r="AD38" s="428"/>
      <c r="AE38" s="428"/>
      <c r="AF38" s="428"/>
      <c r="AG38" s="428"/>
      <c r="AH38" s="390"/>
      <c r="AI38" s="390"/>
      <c r="AJ38" s="390"/>
      <c r="AK38" s="390"/>
      <c r="AL38" s="390"/>
      <c r="AM38" s="390"/>
      <c r="AN38" s="390"/>
      <c r="AO38" s="390"/>
      <c r="AP38" s="390"/>
      <c r="AQ38" s="400" t="s">
        <v>184</v>
      </c>
      <c r="AR38" s="400" t="s">
        <v>201</v>
      </c>
      <c r="AS38" s="400" t="s">
        <v>639</v>
      </c>
      <c r="AT38" s="400"/>
      <c r="AU38" s="390"/>
      <c r="AV38" s="447">
        <v>1</v>
      </c>
    </row>
    <row r="39" s="384" customFormat="1" ht="179" customHeight="1" spans="1:48">
      <c r="A39" s="390">
        <v>2</v>
      </c>
      <c r="B39" s="409"/>
      <c r="C39" s="390">
        <v>2024</v>
      </c>
      <c r="D39" s="402" t="s">
        <v>654</v>
      </c>
      <c r="E39" s="390" t="s">
        <v>178</v>
      </c>
      <c r="F39" s="392" t="s">
        <v>1013</v>
      </c>
      <c r="G39" s="390" t="s">
        <v>225</v>
      </c>
      <c r="H39" s="402" t="s">
        <v>226</v>
      </c>
      <c r="I39" s="400"/>
      <c r="J39" s="390" t="s">
        <v>655</v>
      </c>
      <c r="K39" s="400"/>
      <c r="L39" s="400"/>
      <c r="M39" s="400"/>
      <c r="N39" s="400"/>
      <c r="O39" s="400"/>
      <c r="P39" s="400"/>
      <c r="Q39" s="400"/>
      <c r="R39" s="400"/>
      <c r="S39" s="400">
        <v>694</v>
      </c>
      <c r="T39" s="400">
        <v>2838</v>
      </c>
      <c r="U39" s="400">
        <v>200</v>
      </c>
      <c r="V39" s="400">
        <v>872</v>
      </c>
      <c r="W39" s="390" t="s">
        <v>227</v>
      </c>
      <c r="X39" s="390" t="s">
        <v>656</v>
      </c>
      <c r="Y39" s="390" t="s">
        <v>183</v>
      </c>
      <c r="Z39" s="390"/>
      <c r="AA39" s="390"/>
      <c r="AB39" s="400">
        <v>1500</v>
      </c>
      <c r="AC39" s="400"/>
      <c r="AD39" s="400"/>
      <c r="AE39" s="400"/>
      <c r="AF39" s="400"/>
      <c r="AG39" s="400"/>
      <c r="AH39" s="400"/>
      <c r="AI39" s="400"/>
      <c r="AJ39" s="400"/>
      <c r="AK39" s="400"/>
      <c r="AL39" s="400"/>
      <c r="AM39" s="400"/>
      <c r="AN39" s="400"/>
      <c r="AO39" s="390" t="s">
        <v>657</v>
      </c>
      <c r="AP39" s="390" t="s">
        <v>657</v>
      </c>
      <c r="AQ39" s="400" t="s">
        <v>184</v>
      </c>
      <c r="AR39" s="400" t="s">
        <v>201</v>
      </c>
      <c r="AS39" s="400" t="s">
        <v>184</v>
      </c>
      <c r="AT39" s="400"/>
      <c r="AU39" s="400"/>
      <c r="AV39" s="447" t="s">
        <v>1119</v>
      </c>
    </row>
    <row r="40" s="311" customFormat="1" ht="157" customHeight="1" spans="1:48">
      <c r="A40" s="393">
        <v>3</v>
      </c>
      <c r="B40" s="409"/>
      <c r="C40" s="393">
        <v>2024</v>
      </c>
      <c r="D40" s="65" t="s">
        <v>368</v>
      </c>
      <c r="E40" s="399" t="s">
        <v>302</v>
      </c>
      <c r="F40" s="396" t="s">
        <v>990</v>
      </c>
      <c r="G40" s="399" t="s">
        <v>369</v>
      </c>
      <c r="H40" s="65" t="s">
        <v>370</v>
      </c>
      <c r="I40" s="400"/>
      <c r="J40" s="390" t="s">
        <v>771</v>
      </c>
      <c r="K40" s="400"/>
      <c r="L40" s="400"/>
      <c r="M40" s="400"/>
      <c r="N40" s="400"/>
      <c r="O40" s="400"/>
      <c r="P40" s="400"/>
      <c r="Q40" s="400"/>
      <c r="R40" s="400"/>
      <c r="S40" s="400">
        <v>195</v>
      </c>
      <c r="T40" s="400"/>
      <c r="U40" s="400">
        <v>89</v>
      </c>
      <c r="V40" s="400"/>
      <c r="W40" s="393" t="s">
        <v>1016</v>
      </c>
      <c r="X40" s="393" t="s">
        <v>749</v>
      </c>
      <c r="Y40" s="393" t="s">
        <v>207</v>
      </c>
      <c r="Z40" s="399"/>
      <c r="AA40" s="399"/>
      <c r="AB40" s="399">
        <v>650</v>
      </c>
      <c r="AC40" s="399"/>
      <c r="AD40" s="399"/>
      <c r="AE40" s="399"/>
      <c r="AF40" s="399"/>
      <c r="AG40" s="399"/>
      <c r="AH40" s="399"/>
      <c r="AI40" s="399"/>
      <c r="AJ40" s="399"/>
      <c r="AK40" s="399"/>
      <c r="AL40" s="399"/>
      <c r="AM40" s="399"/>
      <c r="AN40" s="399"/>
      <c r="AO40" s="393" t="s">
        <v>772</v>
      </c>
      <c r="AP40" s="393" t="s">
        <v>773</v>
      </c>
      <c r="AQ40" s="399" t="s">
        <v>639</v>
      </c>
      <c r="AR40" s="399" t="s">
        <v>201</v>
      </c>
      <c r="AS40" s="399" t="s">
        <v>639</v>
      </c>
      <c r="AT40" s="399"/>
      <c r="AU40" s="399"/>
      <c r="AV40" s="67"/>
    </row>
    <row r="41" s="271" customFormat="1" ht="117" customHeight="1" spans="1:48">
      <c r="A41" s="390">
        <v>4</v>
      </c>
      <c r="B41" s="409"/>
      <c r="C41" s="409">
        <v>2024</v>
      </c>
      <c r="D41" s="402" t="s">
        <v>518</v>
      </c>
      <c r="E41" s="390" t="s">
        <v>178</v>
      </c>
      <c r="F41" s="390" t="s">
        <v>1020</v>
      </c>
      <c r="G41" s="390" t="s">
        <v>503</v>
      </c>
      <c r="H41" s="402" t="s">
        <v>1083</v>
      </c>
      <c r="I41" s="390">
        <v>1</v>
      </c>
      <c r="J41" s="390">
        <v>200</v>
      </c>
      <c r="K41" s="390"/>
      <c r="L41" s="390"/>
      <c r="M41" s="390"/>
      <c r="N41" s="390"/>
      <c r="O41" s="390"/>
      <c r="P41" s="390" t="s">
        <v>893</v>
      </c>
      <c r="Q41" s="390"/>
      <c r="R41" s="390"/>
      <c r="S41" s="390">
        <v>1036</v>
      </c>
      <c r="T41" s="390">
        <v>3894</v>
      </c>
      <c r="U41" s="390">
        <v>384</v>
      </c>
      <c r="V41" s="390">
        <v>384</v>
      </c>
      <c r="W41" s="390" t="s">
        <v>1019</v>
      </c>
      <c r="X41" s="390" t="s">
        <v>880</v>
      </c>
      <c r="Y41" s="390" t="s">
        <v>254</v>
      </c>
      <c r="Z41" s="390" t="s">
        <v>881</v>
      </c>
      <c r="AA41" s="390"/>
      <c r="AB41" s="390">
        <v>200</v>
      </c>
      <c r="AC41" s="390"/>
      <c r="AD41" s="390"/>
      <c r="AE41" s="390"/>
      <c r="AF41" s="390"/>
      <c r="AG41" s="390"/>
      <c r="AH41" s="390"/>
      <c r="AI41" s="390"/>
      <c r="AJ41" s="390"/>
      <c r="AK41" s="390"/>
      <c r="AL41" s="390"/>
      <c r="AM41" s="390"/>
      <c r="AN41" s="390"/>
      <c r="AO41" s="390" t="s">
        <v>894</v>
      </c>
      <c r="AP41" s="390" t="s">
        <v>895</v>
      </c>
      <c r="AQ41" s="400" t="s">
        <v>184</v>
      </c>
      <c r="AR41" s="400" t="s">
        <v>201</v>
      </c>
      <c r="AS41" s="400" t="s">
        <v>639</v>
      </c>
      <c r="AT41" s="400"/>
      <c r="AU41" s="400"/>
      <c r="AV41" s="447" t="s">
        <v>1120</v>
      </c>
    </row>
    <row r="42" s="271" customFormat="1" ht="77.4" spans="1:48">
      <c r="A42" s="390">
        <v>5</v>
      </c>
      <c r="B42" s="409"/>
      <c r="C42" s="409">
        <v>2024</v>
      </c>
      <c r="D42" s="410" t="s">
        <v>521</v>
      </c>
      <c r="E42" s="390" t="s">
        <v>178</v>
      </c>
      <c r="F42" s="390" t="s">
        <v>1021</v>
      </c>
      <c r="G42" s="390" t="s">
        <v>503</v>
      </c>
      <c r="H42" s="402" t="s">
        <v>523</v>
      </c>
      <c r="I42" s="390">
        <v>1</v>
      </c>
      <c r="J42" s="390">
        <v>25</v>
      </c>
      <c r="K42" s="390"/>
      <c r="L42" s="390"/>
      <c r="M42" s="390"/>
      <c r="N42" s="390"/>
      <c r="O42" s="390"/>
      <c r="P42" s="390"/>
      <c r="Q42" s="390"/>
      <c r="R42" s="390"/>
      <c r="S42" s="390">
        <v>435</v>
      </c>
      <c r="T42" s="390">
        <v>1563</v>
      </c>
      <c r="U42" s="390">
        <v>102</v>
      </c>
      <c r="V42" s="390">
        <v>102</v>
      </c>
      <c r="W42" s="390" t="s">
        <v>1019</v>
      </c>
      <c r="X42" s="390" t="s">
        <v>880</v>
      </c>
      <c r="Y42" s="390" t="s">
        <v>183</v>
      </c>
      <c r="Z42" s="390" t="s">
        <v>881</v>
      </c>
      <c r="AA42" s="390"/>
      <c r="AB42" s="390">
        <v>25</v>
      </c>
      <c r="AC42" s="390"/>
      <c r="AD42" s="390"/>
      <c r="AE42" s="390"/>
      <c r="AF42" s="390"/>
      <c r="AG42" s="390"/>
      <c r="AH42" s="390"/>
      <c r="AI42" s="390"/>
      <c r="AJ42" s="390"/>
      <c r="AK42" s="390"/>
      <c r="AL42" s="390"/>
      <c r="AM42" s="390"/>
      <c r="AN42" s="390"/>
      <c r="AO42" s="390" t="s">
        <v>896</v>
      </c>
      <c r="AP42" s="390" t="s">
        <v>897</v>
      </c>
      <c r="AQ42" s="400" t="s">
        <v>184</v>
      </c>
      <c r="AR42" s="400" t="s">
        <v>201</v>
      </c>
      <c r="AS42" s="400" t="s">
        <v>639</v>
      </c>
      <c r="AT42" s="400"/>
      <c r="AU42" s="400"/>
      <c r="AV42" s="447" t="s">
        <v>1119</v>
      </c>
    </row>
  </sheetData>
  <autoFilter xmlns:etc="http://www.wps.cn/officeDocument/2017/etCustomData" ref="A6:XFD42" etc:filterBottomFollowUsedRange="0">
    <extLst/>
  </autoFilter>
  <mergeCells count="44">
    <mergeCell ref="A1:D1"/>
    <mergeCell ref="A2:AU2"/>
    <mergeCell ref="A3:E3"/>
    <mergeCell ref="K4:R4"/>
    <mergeCell ref="S4:V4"/>
    <mergeCell ref="A7:Y7"/>
    <mergeCell ref="A22:Y22"/>
    <mergeCell ref="A37:H37"/>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V4:AV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751388888888889" right="0.751388888888889" top="1" bottom="1" header="0.5" footer="0.5"/>
  <pageSetup paperSize="8" scale="35" fitToHeight="0" orientation="landscape" horizontalDpi="600"/>
  <headerFooter>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V36"/>
  <sheetViews>
    <sheetView view="pageBreakPreview" zoomScale="32" zoomScaleNormal="80" topLeftCell="A2" workbookViewId="0">
      <pane xSplit="6" ySplit="6" topLeftCell="G11" activePane="bottomRight" state="frozen"/>
      <selection/>
      <selection pane="topRight"/>
      <selection pane="bottomLeft"/>
      <selection pane="bottomRight" activeCell="H103" sqref="H103"/>
    </sheetView>
  </sheetViews>
  <sheetFormatPr defaultColWidth="8.88888888888889" defaultRowHeight="28.2"/>
  <cols>
    <col min="1" max="1" width="11.2222222222222" style="9" customWidth="1"/>
    <col min="2" max="2" width="33.5555555555556" style="9" customWidth="1"/>
    <col min="3" max="3" width="21.4444444444444" style="9" customWidth="1"/>
    <col min="4" max="4" width="37" style="344" customWidth="1"/>
    <col min="5" max="5" width="21" style="9" customWidth="1"/>
    <col min="6" max="6" width="30.7777777777778" style="14" customWidth="1"/>
    <col min="7" max="7" width="28.1111111111111" style="9" customWidth="1"/>
    <col min="8" max="8" width="177" style="344" customWidth="1"/>
    <col min="9" max="9" width="21" style="9" hidden="1" customWidth="1"/>
    <col min="10" max="10" width="18.8888888888889" style="9" hidden="1" customWidth="1"/>
    <col min="11" max="12" width="6.55555555555556" style="9" hidden="1" customWidth="1"/>
    <col min="13" max="15" width="11.2222222222222" style="9" hidden="1" customWidth="1"/>
    <col min="16" max="16" width="16.1111111111111" style="9" hidden="1" customWidth="1"/>
    <col min="17" max="17" width="11.2222222222222" style="9" hidden="1" customWidth="1"/>
    <col min="18" max="18" width="6.55555555555556" style="9" hidden="1" customWidth="1"/>
    <col min="19" max="19" width="13.1111111111111" style="9" hidden="1" customWidth="1"/>
    <col min="20" max="20" width="13.8888888888889" style="9" hidden="1" customWidth="1"/>
    <col min="21" max="21" width="13.7777777777778" style="9" hidden="1" customWidth="1"/>
    <col min="22" max="22" width="13.8888888888889" style="9" hidden="1" customWidth="1"/>
    <col min="23" max="23" width="21" style="14" customWidth="1"/>
    <col min="24" max="24" width="18" style="14" hidden="1" customWidth="1"/>
    <col min="25" max="25" width="30.7777777777778" style="14" customWidth="1"/>
    <col min="26" max="27" width="16.1111111111111" style="14" hidden="1" customWidth="1"/>
    <col min="28" max="28" width="15.5555555555556"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2" width="141.444444444444" style="344" customWidth="1"/>
    <col min="43" max="43" width="36.1111111111111" style="9" hidden="1" customWidth="1"/>
    <col min="44" max="44" width="16.1111111111111" style="9" customWidth="1"/>
    <col min="45" max="46" width="30.7777777777778" style="9" hidden="1" customWidth="1"/>
    <col min="47" max="47" width="19.2222222222222" style="9" customWidth="1"/>
    <col min="48" max="48" width="32.5555555555556" style="345" hidden="1" customWidth="1"/>
    <col min="49" max="16381" width="8.88888888888889" style="12"/>
    <col min="16382" max="16384" width="8.88888888888889" style="8"/>
  </cols>
  <sheetData>
    <row r="1" s="5" customFormat="1" hidden="1" spans="1:48">
      <c r="A1" s="16" t="s">
        <v>0</v>
      </c>
      <c r="B1" s="16"/>
      <c r="C1" s="16"/>
      <c r="D1" s="15"/>
      <c r="H1" s="15"/>
      <c r="I1" s="16"/>
      <c r="J1" s="16"/>
      <c r="K1" s="16"/>
      <c r="L1" s="16"/>
      <c r="AB1" s="53"/>
      <c r="AO1" s="371"/>
      <c r="AP1" s="371"/>
      <c r="AV1" s="372"/>
    </row>
    <row r="2" s="6" customFormat="1" ht="81" customHeight="1" spans="1:48">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346"/>
      <c r="AP2" s="346"/>
      <c r="AQ2" s="17"/>
      <c r="AR2" s="17"/>
      <c r="AS2" s="17"/>
      <c r="AT2" s="17"/>
      <c r="AU2" s="17"/>
      <c r="AV2" s="372"/>
    </row>
    <row r="3" s="6" customFormat="1" ht="59" customHeight="1" spans="1:48">
      <c r="A3" s="347" t="s">
        <v>1121</v>
      </c>
      <c r="B3" s="348"/>
      <c r="C3" s="348"/>
      <c r="D3" s="348"/>
      <c r="E3" s="348"/>
      <c r="F3" s="348"/>
      <c r="G3" s="348"/>
      <c r="H3" s="349"/>
      <c r="I3" s="348"/>
      <c r="J3" s="348"/>
      <c r="K3" s="348"/>
      <c r="L3" s="348"/>
      <c r="M3" s="348"/>
      <c r="N3" s="348"/>
      <c r="O3" s="348"/>
      <c r="P3" s="348"/>
      <c r="Q3" s="348"/>
      <c r="R3" s="348"/>
      <c r="S3" s="348"/>
      <c r="T3" s="348"/>
      <c r="U3" s="348"/>
      <c r="V3" s="348"/>
      <c r="W3" s="348"/>
      <c r="X3" s="348"/>
      <c r="Y3" s="348"/>
      <c r="Z3" s="348"/>
      <c r="AA3" s="348"/>
      <c r="AB3" s="348"/>
      <c r="AC3" s="348"/>
      <c r="AD3" s="348"/>
      <c r="AE3" s="348"/>
      <c r="AF3" s="348"/>
      <c r="AG3" s="348"/>
      <c r="AH3" s="348"/>
      <c r="AI3" s="348"/>
      <c r="AJ3" s="348"/>
      <c r="AK3" s="348"/>
      <c r="AL3" s="348"/>
      <c r="AM3" s="348"/>
      <c r="AN3" s="348"/>
      <c r="AO3" s="349"/>
      <c r="AP3" s="349"/>
      <c r="AQ3" s="348"/>
      <c r="AR3" s="348"/>
      <c r="AS3" s="348"/>
      <c r="AT3" s="348"/>
      <c r="AU3" s="348"/>
      <c r="AV3" s="373"/>
    </row>
    <row r="4" s="7" customFormat="1" ht="50" customHeight="1" spans="1:48">
      <c r="A4" s="350" t="s">
        <v>2</v>
      </c>
      <c r="B4" s="350" t="s">
        <v>3</v>
      </c>
      <c r="C4" s="350" t="s">
        <v>4</v>
      </c>
      <c r="D4" s="350" t="s">
        <v>1025</v>
      </c>
      <c r="E4" s="350" t="s">
        <v>1026</v>
      </c>
      <c r="F4" s="350" t="s">
        <v>1027</v>
      </c>
      <c r="G4" s="350" t="s">
        <v>1028</v>
      </c>
      <c r="H4" s="350" t="s">
        <v>1029</v>
      </c>
      <c r="I4" s="350" t="s">
        <v>10</v>
      </c>
      <c r="J4" s="350" t="s">
        <v>11</v>
      </c>
      <c r="K4" s="350" t="s">
        <v>12</v>
      </c>
      <c r="L4" s="350"/>
      <c r="M4" s="350"/>
      <c r="N4" s="350"/>
      <c r="O4" s="350"/>
      <c r="P4" s="350"/>
      <c r="Q4" s="350"/>
      <c r="R4" s="350"/>
      <c r="S4" s="350" t="s">
        <v>13</v>
      </c>
      <c r="T4" s="350"/>
      <c r="U4" s="350"/>
      <c r="V4" s="355"/>
      <c r="W4" s="350" t="s">
        <v>1030</v>
      </c>
      <c r="X4" s="350"/>
      <c r="Y4" s="350" t="s">
        <v>1031</v>
      </c>
      <c r="Z4" s="357"/>
      <c r="AA4" s="350"/>
      <c r="AB4" s="358" t="s">
        <v>1032</v>
      </c>
      <c r="AC4" s="359"/>
      <c r="AD4" s="359"/>
      <c r="AE4" s="359"/>
      <c r="AF4" s="359"/>
      <c r="AG4" s="359"/>
      <c r="AH4" s="359"/>
      <c r="AI4" s="359"/>
      <c r="AJ4" s="359"/>
      <c r="AK4" s="359"/>
      <c r="AL4" s="359"/>
      <c r="AM4" s="359"/>
      <c r="AN4" s="368"/>
      <c r="AO4" s="350" t="s">
        <v>16</v>
      </c>
      <c r="AP4" s="350" t="s">
        <v>17</v>
      </c>
      <c r="AQ4" s="374" t="s">
        <v>173</v>
      </c>
      <c r="AR4" s="374" t="s">
        <v>174</v>
      </c>
      <c r="AS4" s="374" t="s">
        <v>175</v>
      </c>
      <c r="AT4" s="375" t="s">
        <v>176</v>
      </c>
      <c r="AU4" s="375" t="s">
        <v>615</v>
      </c>
      <c r="AV4" s="376" t="s">
        <v>1088</v>
      </c>
    </row>
    <row r="5" s="7" customFormat="1" ht="19" customHeight="1" spans="1:48">
      <c r="A5" s="350"/>
      <c r="B5" s="350"/>
      <c r="C5" s="350"/>
      <c r="D5" s="350"/>
      <c r="E5" s="350"/>
      <c r="F5" s="350"/>
      <c r="G5" s="350"/>
      <c r="H5" s="350"/>
      <c r="I5" s="350"/>
      <c r="J5" s="350"/>
      <c r="K5" s="350" t="s">
        <v>1122</v>
      </c>
      <c r="L5" s="350" t="s">
        <v>1123</v>
      </c>
      <c r="M5" s="350" t="s">
        <v>1124</v>
      </c>
      <c r="N5" s="350" t="s">
        <v>1125</v>
      </c>
      <c r="O5" s="350" t="s">
        <v>1126</v>
      </c>
      <c r="P5" s="350" t="s">
        <v>1127</v>
      </c>
      <c r="Q5" s="350" t="s">
        <v>1128</v>
      </c>
      <c r="R5" s="350" t="s">
        <v>1129</v>
      </c>
      <c r="S5" s="350" t="s">
        <v>1130</v>
      </c>
      <c r="T5" s="350" t="s">
        <v>1131</v>
      </c>
      <c r="U5" s="350" t="s">
        <v>1132</v>
      </c>
      <c r="V5" s="355" t="s">
        <v>1133</v>
      </c>
      <c r="W5" s="350"/>
      <c r="X5" s="350" t="s">
        <v>1134</v>
      </c>
      <c r="Y5" s="350"/>
      <c r="Z5" s="357" t="s">
        <v>1135</v>
      </c>
      <c r="AA5" s="350" t="s">
        <v>1136</v>
      </c>
      <c r="AB5" s="360"/>
      <c r="AC5" s="361"/>
      <c r="AD5" s="361"/>
      <c r="AE5" s="361"/>
      <c r="AF5" s="361"/>
      <c r="AG5" s="361"/>
      <c r="AH5" s="361"/>
      <c r="AI5" s="361"/>
      <c r="AJ5" s="361"/>
      <c r="AK5" s="361"/>
      <c r="AL5" s="361"/>
      <c r="AM5" s="361"/>
      <c r="AN5" s="369"/>
      <c r="AO5" s="350"/>
      <c r="AP5" s="350"/>
      <c r="AQ5" s="377"/>
      <c r="AR5" s="377"/>
      <c r="AS5" s="377"/>
      <c r="AT5" s="378"/>
      <c r="AU5" s="378"/>
      <c r="AV5" s="376"/>
    </row>
    <row r="6" s="7" customFormat="1" ht="106" customHeight="1" spans="1:48">
      <c r="A6" s="350"/>
      <c r="B6" s="350"/>
      <c r="C6" s="350"/>
      <c r="D6" s="350"/>
      <c r="E6" s="350"/>
      <c r="F6" s="350"/>
      <c r="G6" s="350"/>
      <c r="H6" s="350"/>
      <c r="I6" s="350"/>
      <c r="J6" s="350"/>
      <c r="K6" s="350"/>
      <c r="L6" s="350"/>
      <c r="M6" s="350"/>
      <c r="N6" s="350"/>
      <c r="O6" s="350"/>
      <c r="P6" s="350"/>
      <c r="Q6" s="350"/>
      <c r="R6" s="350"/>
      <c r="S6" s="350"/>
      <c r="T6" s="350"/>
      <c r="U6" s="350"/>
      <c r="V6" s="355"/>
      <c r="W6" s="350"/>
      <c r="X6" s="350"/>
      <c r="Y6" s="350"/>
      <c r="Z6" s="357"/>
      <c r="AA6" s="350"/>
      <c r="AB6" s="362"/>
      <c r="AC6" s="363"/>
      <c r="AD6" s="363"/>
      <c r="AE6" s="363"/>
      <c r="AF6" s="363"/>
      <c r="AG6" s="363"/>
      <c r="AH6" s="363"/>
      <c r="AI6" s="363"/>
      <c r="AJ6" s="363"/>
      <c r="AK6" s="363"/>
      <c r="AL6" s="363"/>
      <c r="AM6" s="363"/>
      <c r="AN6" s="370"/>
      <c r="AO6" s="350"/>
      <c r="AP6" s="350"/>
      <c r="AQ6" s="379"/>
      <c r="AR6" s="379"/>
      <c r="AS6" s="379"/>
      <c r="AT6" s="380"/>
      <c r="AU6" s="380"/>
      <c r="AV6" s="376"/>
    </row>
    <row r="7" s="7" customFormat="1" ht="154" customHeight="1" spans="1:48">
      <c r="A7" s="351" t="s">
        <v>1137</v>
      </c>
      <c r="B7" s="352"/>
      <c r="C7" s="352"/>
      <c r="D7" s="352"/>
      <c r="E7" s="352"/>
      <c r="F7" s="352"/>
      <c r="G7" s="352"/>
      <c r="H7" s="352"/>
      <c r="I7" s="352"/>
      <c r="J7" s="352"/>
      <c r="K7" s="352"/>
      <c r="L7" s="352"/>
      <c r="M7" s="352"/>
      <c r="N7" s="352"/>
      <c r="O7" s="352"/>
      <c r="P7" s="352"/>
      <c r="Q7" s="352"/>
      <c r="R7" s="352"/>
      <c r="S7" s="352"/>
      <c r="T7" s="352"/>
      <c r="U7" s="352"/>
      <c r="V7" s="352"/>
      <c r="W7" s="352"/>
      <c r="X7" s="352"/>
      <c r="Y7" s="364"/>
      <c r="Z7" s="350"/>
      <c r="AA7" s="350"/>
      <c r="AB7" s="365">
        <f>SUM(AB8:AB21)</f>
        <v>18738</v>
      </c>
      <c r="AC7" s="350"/>
      <c r="AD7" s="365"/>
      <c r="AE7" s="365"/>
      <c r="AF7" s="365"/>
      <c r="AG7" s="365"/>
      <c r="AH7" s="350"/>
      <c r="AI7" s="350"/>
      <c r="AJ7" s="350"/>
      <c r="AK7" s="350"/>
      <c r="AL7" s="350"/>
      <c r="AM7" s="350"/>
      <c r="AN7" s="350"/>
      <c r="AO7" s="350"/>
      <c r="AP7" s="350"/>
      <c r="AQ7" s="379" t="s">
        <v>1063</v>
      </c>
      <c r="AR7" s="379" t="s">
        <v>1063</v>
      </c>
      <c r="AS7" s="379" t="s">
        <v>1063</v>
      </c>
      <c r="AT7" s="380"/>
      <c r="AU7" s="350"/>
      <c r="AV7" s="376"/>
    </row>
    <row r="8" s="7" customFormat="1" ht="409" customHeight="1" spans="1:48">
      <c r="A8" s="22">
        <v>1</v>
      </c>
      <c r="B8" s="22" t="s">
        <v>1138</v>
      </c>
      <c r="C8" s="22">
        <v>2024</v>
      </c>
      <c r="D8" s="84" t="s">
        <v>983</v>
      </c>
      <c r="E8" s="24" t="s">
        <v>178</v>
      </c>
      <c r="F8" s="24" t="s">
        <v>984</v>
      </c>
      <c r="G8" s="24" t="s">
        <v>180</v>
      </c>
      <c r="H8" s="84" t="s">
        <v>1089</v>
      </c>
      <c r="I8" s="22">
        <v>1</v>
      </c>
      <c r="J8" s="22">
        <v>3895</v>
      </c>
      <c r="K8" s="22">
        <v>1</v>
      </c>
      <c r="L8" s="22"/>
      <c r="M8" s="22"/>
      <c r="N8" s="22"/>
      <c r="O8" s="22"/>
      <c r="P8" s="22"/>
      <c r="Q8" s="22"/>
      <c r="R8" s="22"/>
      <c r="S8" s="22">
        <v>338</v>
      </c>
      <c r="T8" s="22">
        <v>1345</v>
      </c>
      <c r="U8" s="22">
        <v>150</v>
      </c>
      <c r="V8" s="22">
        <v>632</v>
      </c>
      <c r="W8" s="24" t="s">
        <v>985</v>
      </c>
      <c r="X8" s="22" t="s">
        <v>944</v>
      </c>
      <c r="Y8" s="24" t="s">
        <v>183</v>
      </c>
      <c r="Z8" s="22" t="s">
        <v>811</v>
      </c>
      <c r="AA8" s="22" t="s">
        <v>1093</v>
      </c>
      <c r="AB8" s="24">
        <v>2100</v>
      </c>
      <c r="AC8" s="22"/>
      <c r="AD8" s="60"/>
      <c r="AE8" s="60"/>
      <c r="AF8" s="60"/>
      <c r="AG8" s="60"/>
      <c r="AH8" s="22"/>
      <c r="AI8" s="22"/>
      <c r="AJ8" s="22"/>
      <c r="AK8" s="22"/>
      <c r="AL8" s="22"/>
      <c r="AM8" s="22"/>
      <c r="AN8" s="22"/>
      <c r="AO8" s="33" t="s">
        <v>1139</v>
      </c>
      <c r="AP8" s="33" t="s">
        <v>1140</v>
      </c>
      <c r="AQ8" s="39" t="s">
        <v>639</v>
      </c>
      <c r="AR8" s="39" t="s">
        <v>640</v>
      </c>
      <c r="AS8" s="39" t="s">
        <v>184</v>
      </c>
      <c r="AT8" s="39" t="s">
        <v>184</v>
      </c>
      <c r="AU8" s="22" t="s">
        <v>986</v>
      </c>
      <c r="AV8" s="186" t="s">
        <v>1141</v>
      </c>
    </row>
    <row r="9" s="7" customFormat="1" ht="382" customHeight="1" spans="1:48">
      <c r="A9" s="22">
        <v>2</v>
      </c>
      <c r="B9" s="22" t="s">
        <v>1142</v>
      </c>
      <c r="C9" s="22">
        <v>2024</v>
      </c>
      <c r="D9" s="23" t="s">
        <v>185</v>
      </c>
      <c r="E9" s="24" t="s">
        <v>178</v>
      </c>
      <c r="F9" s="24" t="s">
        <v>984</v>
      </c>
      <c r="G9" s="24" t="s">
        <v>186</v>
      </c>
      <c r="H9" s="23" t="s">
        <v>1143</v>
      </c>
      <c r="I9" s="22">
        <v>1</v>
      </c>
      <c r="J9" s="22">
        <v>1937</v>
      </c>
      <c r="K9" s="22">
        <v>1</v>
      </c>
      <c r="L9" s="22"/>
      <c r="M9" s="22"/>
      <c r="N9" s="22"/>
      <c r="O9" s="22"/>
      <c r="P9" s="22"/>
      <c r="Q9" s="22"/>
      <c r="R9" s="22"/>
      <c r="S9" s="22">
        <v>737</v>
      </c>
      <c r="T9" s="22">
        <v>2312</v>
      </c>
      <c r="U9" s="22">
        <v>267</v>
      </c>
      <c r="V9" s="22">
        <v>880</v>
      </c>
      <c r="W9" s="24" t="s">
        <v>183</v>
      </c>
      <c r="X9" s="22" t="s">
        <v>1144</v>
      </c>
      <c r="Y9" s="24" t="s">
        <v>183</v>
      </c>
      <c r="Z9" s="22" t="s">
        <v>1144</v>
      </c>
      <c r="AA9" s="22" t="s">
        <v>1093</v>
      </c>
      <c r="AB9" s="59">
        <v>2000</v>
      </c>
      <c r="AC9" s="22"/>
      <c r="AD9" s="60"/>
      <c r="AE9" s="60"/>
      <c r="AF9" s="60"/>
      <c r="AG9" s="60"/>
      <c r="AH9" s="22"/>
      <c r="AI9" s="22"/>
      <c r="AJ9" s="22"/>
      <c r="AK9" s="22"/>
      <c r="AL9" s="22"/>
      <c r="AM9" s="22"/>
      <c r="AN9" s="22"/>
      <c r="AO9" s="33" t="s">
        <v>1145</v>
      </c>
      <c r="AP9" s="33" t="s">
        <v>1146</v>
      </c>
      <c r="AQ9" s="39" t="s">
        <v>639</v>
      </c>
      <c r="AR9" s="39" t="s">
        <v>640</v>
      </c>
      <c r="AS9" s="39" t="s">
        <v>184</v>
      </c>
      <c r="AT9" s="39" t="s">
        <v>184</v>
      </c>
      <c r="AU9" s="22" t="s">
        <v>986</v>
      </c>
      <c r="AV9" s="186" t="s">
        <v>1147</v>
      </c>
    </row>
    <row r="10" s="7" customFormat="1" ht="409" customHeight="1" spans="1:48">
      <c r="A10" s="22">
        <v>3</v>
      </c>
      <c r="B10" s="22" t="s">
        <v>1148</v>
      </c>
      <c r="C10" s="22">
        <v>2024</v>
      </c>
      <c r="D10" s="23" t="s">
        <v>988</v>
      </c>
      <c r="E10" s="24" t="s">
        <v>178</v>
      </c>
      <c r="F10" s="24" t="s">
        <v>984</v>
      </c>
      <c r="G10" s="24" t="s">
        <v>198</v>
      </c>
      <c r="H10" s="23" t="s">
        <v>1149</v>
      </c>
      <c r="I10" s="22">
        <v>1</v>
      </c>
      <c r="J10" s="22">
        <v>4600</v>
      </c>
      <c r="K10" s="22">
        <v>1</v>
      </c>
      <c r="L10" s="22"/>
      <c r="M10" s="22"/>
      <c r="N10" s="22"/>
      <c r="O10" s="22"/>
      <c r="P10" s="22"/>
      <c r="Q10" s="22"/>
      <c r="R10" s="22"/>
      <c r="S10" s="22">
        <v>998</v>
      </c>
      <c r="T10" s="22">
        <v>3640</v>
      </c>
      <c r="U10" s="31">
        <v>385</v>
      </c>
      <c r="V10" s="31">
        <v>1412</v>
      </c>
      <c r="W10" s="36" t="s">
        <v>192</v>
      </c>
      <c r="X10" s="36" t="s">
        <v>810</v>
      </c>
      <c r="Y10" s="24" t="s">
        <v>183</v>
      </c>
      <c r="Z10" s="22" t="s">
        <v>811</v>
      </c>
      <c r="AA10" s="22" t="s">
        <v>1093</v>
      </c>
      <c r="AB10" s="59">
        <v>3000</v>
      </c>
      <c r="AC10" s="22"/>
      <c r="AD10" s="60"/>
      <c r="AE10" s="60"/>
      <c r="AF10" s="60"/>
      <c r="AG10" s="60"/>
      <c r="AH10" s="22"/>
      <c r="AI10" s="22"/>
      <c r="AJ10" s="22"/>
      <c r="AK10" s="22"/>
      <c r="AL10" s="22"/>
      <c r="AM10" s="22"/>
      <c r="AN10" s="22"/>
      <c r="AO10" s="33" t="s">
        <v>1150</v>
      </c>
      <c r="AP10" s="33" t="s">
        <v>1151</v>
      </c>
      <c r="AQ10" s="39" t="s">
        <v>639</v>
      </c>
      <c r="AR10" s="39" t="s">
        <v>640</v>
      </c>
      <c r="AS10" s="39" t="s">
        <v>184</v>
      </c>
      <c r="AT10" s="39" t="s">
        <v>184</v>
      </c>
      <c r="AU10" s="22" t="s">
        <v>986</v>
      </c>
      <c r="AV10" s="186" t="s">
        <v>1107</v>
      </c>
    </row>
    <row r="11" s="7" customFormat="1" ht="409" customHeight="1" spans="1:48">
      <c r="A11" s="22">
        <v>4</v>
      </c>
      <c r="B11" s="22" t="s">
        <v>1152</v>
      </c>
      <c r="C11" s="22">
        <v>2024</v>
      </c>
      <c r="D11" s="35" t="s">
        <v>193</v>
      </c>
      <c r="E11" s="24" t="s">
        <v>178</v>
      </c>
      <c r="F11" s="24" t="s">
        <v>984</v>
      </c>
      <c r="G11" s="24" t="s">
        <v>194</v>
      </c>
      <c r="H11" s="35" t="s">
        <v>195</v>
      </c>
      <c r="I11" s="22">
        <v>1</v>
      </c>
      <c r="J11" s="22">
        <v>2</v>
      </c>
      <c r="K11" s="22"/>
      <c r="L11" s="22"/>
      <c r="M11" s="22">
        <v>1</v>
      </c>
      <c r="N11" s="22"/>
      <c r="O11" s="22"/>
      <c r="P11" s="22"/>
      <c r="Q11" s="22"/>
      <c r="R11" s="22"/>
      <c r="S11" s="22">
        <v>1200</v>
      </c>
      <c r="T11" s="22">
        <v>4337</v>
      </c>
      <c r="U11" s="22">
        <v>213</v>
      </c>
      <c r="V11" s="22">
        <v>654</v>
      </c>
      <c r="W11" s="49" t="s">
        <v>183</v>
      </c>
      <c r="X11" s="22" t="s">
        <v>1144</v>
      </c>
      <c r="Y11" s="49" t="s">
        <v>183</v>
      </c>
      <c r="Z11" s="22" t="s">
        <v>1144</v>
      </c>
      <c r="AA11" s="22" t="s">
        <v>1093</v>
      </c>
      <c r="AB11" s="62">
        <v>2000</v>
      </c>
      <c r="AC11" s="22"/>
      <c r="AD11" s="60"/>
      <c r="AE11" s="60"/>
      <c r="AF11" s="60"/>
      <c r="AG11" s="60"/>
      <c r="AH11" s="22"/>
      <c r="AI11" s="22"/>
      <c r="AJ11" s="22"/>
      <c r="AK11" s="22"/>
      <c r="AL11" s="22"/>
      <c r="AM11" s="22"/>
      <c r="AN11" s="22"/>
      <c r="AO11" s="33" t="s">
        <v>1153</v>
      </c>
      <c r="AP11" s="33" t="s">
        <v>1154</v>
      </c>
      <c r="AQ11" s="39" t="s">
        <v>184</v>
      </c>
      <c r="AR11" s="39" t="s">
        <v>640</v>
      </c>
      <c r="AS11" s="39" t="s">
        <v>639</v>
      </c>
      <c r="AT11" s="39"/>
      <c r="AU11" s="22" t="s">
        <v>986</v>
      </c>
      <c r="AV11" s="186" t="s">
        <v>1105</v>
      </c>
    </row>
    <row r="12" s="7" customFormat="1" ht="309" customHeight="1" spans="1:48">
      <c r="A12" s="22">
        <v>5</v>
      </c>
      <c r="B12" s="22" t="s">
        <v>1155</v>
      </c>
      <c r="C12" s="22">
        <v>2024</v>
      </c>
      <c r="D12" s="34" t="s">
        <v>203</v>
      </c>
      <c r="E12" s="24" t="s">
        <v>178</v>
      </c>
      <c r="F12" s="24" t="s">
        <v>990</v>
      </c>
      <c r="G12" s="24" t="s">
        <v>204</v>
      </c>
      <c r="H12" s="35" t="s">
        <v>1074</v>
      </c>
      <c r="I12" s="22">
        <v>1</v>
      </c>
      <c r="J12" s="22">
        <v>4</v>
      </c>
      <c r="K12" s="22"/>
      <c r="L12" s="22"/>
      <c r="M12" s="22">
        <v>1</v>
      </c>
      <c r="N12" s="22"/>
      <c r="O12" s="22"/>
      <c r="P12" s="22"/>
      <c r="Q12" s="22"/>
      <c r="R12" s="22"/>
      <c r="S12" s="95">
        <v>788</v>
      </c>
      <c r="T12" s="95">
        <v>2878</v>
      </c>
      <c r="U12" s="95">
        <v>369</v>
      </c>
      <c r="V12" s="95">
        <v>1380</v>
      </c>
      <c r="W12" s="49" t="s">
        <v>206</v>
      </c>
      <c r="X12" s="22" t="s">
        <v>902</v>
      </c>
      <c r="Y12" s="49" t="s">
        <v>207</v>
      </c>
      <c r="Z12" s="22" t="s">
        <v>715</v>
      </c>
      <c r="AA12" s="22" t="s">
        <v>1093</v>
      </c>
      <c r="AB12" s="39">
        <v>2100</v>
      </c>
      <c r="AC12" s="22"/>
      <c r="AD12" s="60"/>
      <c r="AE12" s="60"/>
      <c r="AF12" s="60"/>
      <c r="AG12" s="60"/>
      <c r="AH12" s="22"/>
      <c r="AI12" s="22"/>
      <c r="AJ12" s="22"/>
      <c r="AK12" s="22"/>
      <c r="AL12" s="22"/>
      <c r="AM12" s="22"/>
      <c r="AN12" s="22"/>
      <c r="AO12" s="33" t="s">
        <v>1156</v>
      </c>
      <c r="AP12" s="33" t="s">
        <v>1157</v>
      </c>
      <c r="AQ12" s="39" t="s">
        <v>639</v>
      </c>
      <c r="AR12" s="39" t="s">
        <v>640</v>
      </c>
      <c r="AS12" s="39" t="s">
        <v>184</v>
      </c>
      <c r="AT12" s="39" t="s">
        <v>184</v>
      </c>
      <c r="AU12" s="22" t="s">
        <v>986</v>
      </c>
      <c r="AV12" s="186" t="s">
        <v>1096</v>
      </c>
    </row>
    <row r="13" s="8" customFormat="1" ht="283" customHeight="1" spans="1:48">
      <c r="A13" s="22">
        <v>6</v>
      </c>
      <c r="B13" s="22" t="s">
        <v>1158</v>
      </c>
      <c r="C13" s="22">
        <v>2024</v>
      </c>
      <c r="D13" s="23" t="s">
        <v>1159</v>
      </c>
      <c r="E13" s="22" t="s">
        <v>178</v>
      </c>
      <c r="F13" s="24" t="s">
        <v>990</v>
      </c>
      <c r="G13" s="22" t="s">
        <v>1160</v>
      </c>
      <c r="H13" s="23" t="s">
        <v>1161</v>
      </c>
      <c r="I13" s="22">
        <v>1</v>
      </c>
      <c r="J13" s="22">
        <v>0.18</v>
      </c>
      <c r="K13" s="22">
        <v>1</v>
      </c>
      <c r="L13" s="22"/>
      <c r="M13" s="22"/>
      <c r="N13" s="22"/>
      <c r="O13" s="22"/>
      <c r="P13" s="22"/>
      <c r="Q13" s="22"/>
      <c r="R13" s="22"/>
      <c r="S13" s="22">
        <v>56</v>
      </c>
      <c r="T13" s="22">
        <v>183</v>
      </c>
      <c r="U13" s="22">
        <v>23</v>
      </c>
      <c r="V13" s="22">
        <v>77</v>
      </c>
      <c r="W13" s="22" t="s">
        <v>183</v>
      </c>
      <c r="X13" s="22" t="s">
        <v>1144</v>
      </c>
      <c r="Y13" s="22" t="s">
        <v>183</v>
      </c>
      <c r="Z13" s="22" t="s">
        <v>1144</v>
      </c>
      <c r="AA13" s="22" t="s">
        <v>1093</v>
      </c>
      <c r="AB13" s="22">
        <v>510</v>
      </c>
      <c r="AC13" s="22"/>
      <c r="AD13" s="22"/>
      <c r="AE13" s="22"/>
      <c r="AF13" s="22"/>
      <c r="AG13" s="22"/>
      <c r="AH13" s="22"/>
      <c r="AI13" s="22"/>
      <c r="AJ13" s="22"/>
      <c r="AK13" s="22"/>
      <c r="AL13" s="22"/>
      <c r="AM13" s="22"/>
      <c r="AN13" s="22"/>
      <c r="AO13" s="33" t="s">
        <v>1162</v>
      </c>
      <c r="AP13" s="33" t="s">
        <v>1163</v>
      </c>
      <c r="AQ13" s="22" t="s">
        <v>639</v>
      </c>
      <c r="AR13" s="39" t="s">
        <v>640</v>
      </c>
      <c r="AS13" s="22" t="s">
        <v>184</v>
      </c>
      <c r="AT13" s="39"/>
      <c r="AU13" s="22" t="s">
        <v>986</v>
      </c>
      <c r="AV13" s="186" t="s">
        <v>1097</v>
      </c>
    </row>
    <row r="14" s="7" customFormat="1" ht="258" customHeight="1" spans="1:48">
      <c r="A14" s="22">
        <v>7</v>
      </c>
      <c r="B14" s="22" t="s">
        <v>1164</v>
      </c>
      <c r="C14" s="22">
        <v>2024</v>
      </c>
      <c r="D14" s="34" t="s">
        <v>220</v>
      </c>
      <c r="E14" s="22" t="s">
        <v>178</v>
      </c>
      <c r="F14" s="24" t="s">
        <v>990</v>
      </c>
      <c r="G14" s="22" t="s">
        <v>221</v>
      </c>
      <c r="H14" s="34" t="s">
        <v>1098</v>
      </c>
      <c r="I14" s="22">
        <v>1</v>
      </c>
      <c r="J14" s="22">
        <v>3</v>
      </c>
      <c r="K14" s="22"/>
      <c r="L14" s="22"/>
      <c r="M14" s="22">
        <v>1</v>
      </c>
      <c r="N14" s="22"/>
      <c r="O14" s="22"/>
      <c r="P14" s="22"/>
      <c r="Q14" s="22"/>
      <c r="R14" s="22"/>
      <c r="S14" s="22">
        <v>2245</v>
      </c>
      <c r="T14" s="22">
        <v>10000</v>
      </c>
      <c r="U14" s="22">
        <v>781</v>
      </c>
      <c r="V14" s="22">
        <v>2343</v>
      </c>
      <c r="W14" s="36" t="s">
        <v>211</v>
      </c>
      <c r="X14" s="22" t="s">
        <v>715</v>
      </c>
      <c r="Y14" s="22" t="s">
        <v>207</v>
      </c>
      <c r="Z14" s="22" t="s">
        <v>715</v>
      </c>
      <c r="AA14" s="22" t="s">
        <v>1093</v>
      </c>
      <c r="AB14" s="22">
        <v>3000</v>
      </c>
      <c r="AC14" s="22"/>
      <c r="AD14" s="60"/>
      <c r="AE14" s="60"/>
      <c r="AF14" s="60"/>
      <c r="AG14" s="60"/>
      <c r="AH14" s="22"/>
      <c r="AI14" s="22"/>
      <c r="AJ14" s="22"/>
      <c r="AK14" s="22"/>
      <c r="AL14" s="22"/>
      <c r="AM14" s="22"/>
      <c r="AN14" s="22"/>
      <c r="AO14" s="33" t="s">
        <v>1165</v>
      </c>
      <c r="AP14" s="33" t="s">
        <v>1166</v>
      </c>
      <c r="AQ14" s="39" t="s">
        <v>184</v>
      </c>
      <c r="AR14" s="39" t="s">
        <v>640</v>
      </c>
      <c r="AS14" s="39" t="s">
        <v>639</v>
      </c>
      <c r="AT14" s="39"/>
      <c r="AU14" s="22" t="s">
        <v>1076</v>
      </c>
      <c r="AV14" s="186" t="s">
        <v>1099</v>
      </c>
    </row>
    <row r="15" s="12" customFormat="1" ht="228" customHeight="1" spans="1:48">
      <c r="A15" s="22">
        <v>8</v>
      </c>
      <c r="B15" s="22" t="s">
        <v>1167</v>
      </c>
      <c r="C15" s="22">
        <v>2024</v>
      </c>
      <c r="D15" s="33" t="s">
        <v>1077</v>
      </c>
      <c r="E15" s="22" t="s">
        <v>178</v>
      </c>
      <c r="F15" s="24" t="s">
        <v>1013</v>
      </c>
      <c r="G15" s="22" t="s">
        <v>590</v>
      </c>
      <c r="H15" s="33" t="s">
        <v>1100</v>
      </c>
      <c r="I15" s="22">
        <v>1</v>
      </c>
      <c r="J15" s="39">
        <v>1.13</v>
      </c>
      <c r="K15" s="39"/>
      <c r="L15" s="39"/>
      <c r="M15" s="39">
        <v>1</v>
      </c>
      <c r="N15" s="39"/>
      <c r="O15" s="39"/>
      <c r="P15" s="39"/>
      <c r="Q15" s="39"/>
      <c r="R15" s="39"/>
      <c r="S15" s="39">
        <v>298</v>
      </c>
      <c r="T15" s="39">
        <v>1188</v>
      </c>
      <c r="U15" s="39">
        <v>228</v>
      </c>
      <c r="V15" s="39">
        <v>856</v>
      </c>
      <c r="W15" s="22" t="s">
        <v>985</v>
      </c>
      <c r="X15" s="22"/>
      <c r="Y15" s="22" t="s">
        <v>183</v>
      </c>
      <c r="Z15" s="22" t="s">
        <v>811</v>
      </c>
      <c r="AA15" s="22" t="s">
        <v>1093</v>
      </c>
      <c r="AB15" s="39">
        <v>950</v>
      </c>
      <c r="AC15" s="39"/>
      <c r="AD15" s="39"/>
      <c r="AE15" s="39"/>
      <c r="AF15" s="39"/>
      <c r="AG15" s="39"/>
      <c r="AH15" s="39"/>
      <c r="AI15" s="39"/>
      <c r="AJ15" s="39"/>
      <c r="AK15" s="39"/>
      <c r="AL15" s="39"/>
      <c r="AM15" s="39"/>
      <c r="AN15" s="39"/>
      <c r="AO15" s="71" t="s">
        <v>1168</v>
      </c>
      <c r="AP15" s="71" t="s">
        <v>1169</v>
      </c>
      <c r="AQ15" s="39" t="s">
        <v>184</v>
      </c>
      <c r="AR15" s="39" t="s">
        <v>640</v>
      </c>
      <c r="AS15" s="39" t="s">
        <v>639</v>
      </c>
      <c r="AT15" s="39"/>
      <c r="AU15" s="22" t="s">
        <v>986</v>
      </c>
      <c r="AV15" s="186" t="s">
        <v>1101</v>
      </c>
    </row>
    <row r="16" s="9" customFormat="1" ht="409" customHeight="1" spans="1:48">
      <c r="A16" s="22">
        <v>9</v>
      </c>
      <c r="B16" s="22" t="s">
        <v>1170</v>
      </c>
      <c r="C16" s="22">
        <v>2024</v>
      </c>
      <c r="D16" s="37" t="s">
        <v>327</v>
      </c>
      <c r="E16" s="36" t="s">
        <v>178</v>
      </c>
      <c r="F16" s="36" t="s">
        <v>984</v>
      </c>
      <c r="G16" s="36" t="s">
        <v>209</v>
      </c>
      <c r="H16" s="37" t="s">
        <v>1081</v>
      </c>
      <c r="I16" s="36">
        <v>1</v>
      </c>
      <c r="J16" s="36">
        <v>1</v>
      </c>
      <c r="K16" s="36"/>
      <c r="L16" s="36"/>
      <c r="M16" s="36">
        <v>1</v>
      </c>
      <c r="N16" s="36"/>
      <c r="O16" s="36"/>
      <c r="P16" s="36"/>
      <c r="Q16" s="36"/>
      <c r="R16" s="36"/>
      <c r="S16" s="36">
        <v>560</v>
      </c>
      <c r="T16" s="36">
        <v>1650</v>
      </c>
      <c r="U16" s="36">
        <v>106</v>
      </c>
      <c r="V16" s="36">
        <v>423</v>
      </c>
      <c r="W16" s="36" t="s">
        <v>305</v>
      </c>
      <c r="X16" s="36" t="s">
        <v>1171</v>
      </c>
      <c r="Y16" s="36" t="s">
        <v>207</v>
      </c>
      <c r="Z16" s="36" t="s">
        <v>715</v>
      </c>
      <c r="AA16" s="36" t="s">
        <v>1093</v>
      </c>
      <c r="AB16" s="36">
        <v>800</v>
      </c>
      <c r="AC16" s="36"/>
      <c r="AD16" s="36"/>
      <c r="AE16" s="36"/>
      <c r="AF16" s="36"/>
      <c r="AG16" s="36"/>
      <c r="AH16" s="36"/>
      <c r="AI16" s="36"/>
      <c r="AJ16" s="36"/>
      <c r="AK16" s="36"/>
      <c r="AL16" s="36"/>
      <c r="AM16" s="36"/>
      <c r="AN16" s="36"/>
      <c r="AO16" s="37" t="s">
        <v>1172</v>
      </c>
      <c r="AP16" s="37" t="s">
        <v>1173</v>
      </c>
      <c r="AQ16" s="39" t="s">
        <v>639</v>
      </c>
      <c r="AR16" s="39" t="s">
        <v>640</v>
      </c>
      <c r="AS16" s="39" t="s">
        <v>639</v>
      </c>
      <c r="AT16" s="39"/>
      <c r="AU16" s="22" t="s">
        <v>986</v>
      </c>
      <c r="AV16" s="186" t="s">
        <v>1102</v>
      </c>
    </row>
    <row r="17" s="7" customFormat="1" ht="198" customHeight="1" spans="1:48">
      <c r="A17" s="22">
        <v>10</v>
      </c>
      <c r="B17" s="22" t="s">
        <v>1174</v>
      </c>
      <c r="C17" s="22">
        <v>2024</v>
      </c>
      <c r="D17" s="33" t="s">
        <v>993</v>
      </c>
      <c r="E17" s="22" t="s">
        <v>178</v>
      </c>
      <c r="F17" s="22" t="s">
        <v>1175</v>
      </c>
      <c r="G17" s="22" t="s">
        <v>995</v>
      </c>
      <c r="H17" s="33" t="s">
        <v>1103</v>
      </c>
      <c r="I17" s="22">
        <v>1</v>
      </c>
      <c r="J17" s="22">
        <v>800</v>
      </c>
      <c r="K17" s="22"/>
      <c r="L17" s="22"/>
      <c r="M17" s="22"/>
      <c r="N17" s="22"/>
      <c r="O17" s="22">
        <v>1</v>
      </c>
      <c r="P17" s="22"/>
      <c r="Q17" s="22"/>
      <c r="R17" s="22"/>
      <c r="S17" s="22">
        <v>800</v>
      </c>
      <c r="T17" s="22">
        <v>800</v>
      </c>
      <c r="U17" s="22">
        <v>800</v>
      </c>
      <c r="V17" s="22">
        <v>800</v>
      </c>
      <c r="W17" s="36" t="s">
        <v>997</v>
      </c>
      <c r="X17" s="22" t="s">
        <v>1176</v>
      </c>
      <c r="Y17" s="22" t="s">
        <v>997</v>
      </c>
      <c r="Z17" s="22" t="s">
        <v>1176</v>
      </c>
      <c r="AA17" s="22" t="s">
        <v>1177</v>
      </c>
      <c r="AB17" s="22">
        <v>240</v>
      </c>
      <c r="AC17" s="22"/>
      <c r="AD17" s="60"/>
      <c r="AE17" s="60"/>
      <c r="AF17" s="60"/>
      <c r="AG17" s="60"/>
      <c r="AH17" s="22"/>
      <c r="AI17" s="22"/>
      <c r="AJ17" s="22"/>
      <c r="AK17" s="22"/>
      <c r="AL17" s="22"/>
      <c r="AM17" s="22"/>
      <c r="AN17" s="22"/>
      <c r="AO17" s="33" t="s">
        <v>1178</v>
      </c>
      <c r="AP17" s="33" t="s">
        <v>1179</v>
      </c>
      <c r="AQ17" s="39" t="s">
        <v>639</v>
      </c>
      <c r="AR17" s="39" t="s">
        <v>640</v>
      </c>
      <c r="AS17" s="39" t="s">
        <v>639</v>
      </c>
      <c r="AT17" s="39"/>
      <c r="AU17" s="39"/>
      <c r="AV17" s="186" t="s">
        <v>1104</v>
      </c>
    </row>
    <row r="18" s="7" customFormat="1" ht="178" customHeight="1" spans="1:48">
      <c r="A18" s="22">
        <v>11</v>
      </c>
      <c r="B18" s="22" t="s">
        <v>1180</v>
      </c>
      <c r="C18" s="22">
        <v>2024</v>
      </c>
      <c r="D18" s="33" t="s">
        <v>998</v>
      </c>
      <c r="E18" s="22" t="s">
        <v>178</v>
      </c>
      <c r="F18" s="22" t="s">
        <v>1175</v>
      </c>
      <c r="G18" s="22" t="s">
        <v>995</v>
      </c>
      <c r="H18" s="33" t="s">
        <v>999</v>
      </c>
      <c r="I18" s="22">
        <v>1</v>
      </c>
      <c r="J18" s="22">
        <v>1200</v>
      </c>
      <c r="K18" s="22">
        <v>1</v>
      </c>
      <c r="L18" s="22"/>
      <c r="M18" s="22"/>
      <c r="N18" s="22"/>
      <c r="O18" s="22"/>
      <c r="P18" s="22"/>
      <c r="Q18" s="22"/>
      <c r="R18" s="22"/>
      <c r="S18" s="22">
        <v>1200</v>
      </c>
      <c r="T18" s="22">
        <v>1200</v>
      </c>
      <c r="U18" s="22">
        <v>1200</v>
      </c>
      <c r="V18" s="22">
        <v>1200</v>
      </c>
      <c r="W18" s="36" t="s">
        <v>183</v>
      </c>
      <c r="X18" s="22" t="s">
        <v>1144</v>
      </c>
      <c r="Y18" s="36" t="s">
        <v>183</v>
      </c>
      <c r="Z18" s="22" t="s">
        <v>1144</v>
      </c>
      <c r="AA18" s="22" t="s">
        <v>1093</v>
      </c>
      <c r="AB18" s="22">
        <v>200</v>
      </c>
      <c r="AC18" s="22"/>
      <c r="AD18" s="60"/>
      <c r="AE18" s="60"/>
      <c r="AF18" s="60"/>
      <c r="AG18" s="60"/>
      <c r="AH18" s="22"/>
      <c r="AI18" s="22"/>
      <c r="AJ18" s="22"/>
      <c r="AK18" s="22"/>
      <c r="AL18" s="22"/>
      <c r="AM18" s="22"/>
      <c r="AN18" s="22"/>
      <c r="AO18" s="33" t="s">
        <v>1181</v>
      </c>
      <c r="AP18" s="33" t="s">
        <v>1182</v>
      </c>
      <c r="AQ18" s="39" t="s">
        <v>639</v>
      </c>
      <c r="AR18" s="39" t="s">
        <v>640</v>
      </c>
      <c r="AS18" s="39" t="s">
        <v>184</v>
      </c>
      <c r="AT18" s="39"/>
      <c r="AU18" s="39"/>
      <c r="AV18" s="186" t="s">
        <v>1104</v>
      </c>
    </row>
    <row r="19" s="7" customFormat="1" ht="178" customHeight="1" spans="1:48">
      <c r="A19" s="22">
        <v>12</v>
      </c>
      <c r="B19" s="22" t="s">
        <v>1183</v>
      </c>
      <c r="C19" s="22">
        <v>2024</v>
      </c>
      <c r="D19" s="33" t="s">
        <v>1004</v>
      </c>
      <c r="E19" s="22" t="s">
        <v>178</v>
      </c>
      <c r="F19" s="22" t="s">
        <v>1184</v>
      </c>
      <c r="G19" s="22" t="s">
        <v>995</v>
      </c>
      <c r="H19" s="33" t="s">
        <v>1006</v>
      </c>
      <c r="I19" s="22">
        <v>1</v>
      </c>
      <c r="J19" s="22">
        <v>3800</v>
      </c>
      <c r="K19" s="22"/>
      <c r="L19" s="22"/>
      <c r="M19" s="22"/>
      <c r="N19" s="22"/>
      <c r="O19" s="22"/>
      <c r="P19" s="22"/>
      <c r="Q19" s="22"/>
      <c r="R19" s="22">
        <v>1</v>
      </c>
      <c r="S19" s="22">
        <v>3800</v>
      </c>
      <c r="T19" s="22"/>
      <c r="U19" s="22">
        <v>3800</v>
      </c>
      <c r="V19" s="22"/>
      <c r="W19" s="22" t="s">
        <v>1007</v>
      </c>
      <c r="X19" s="22" t="s">
        <v>1185</v>
      </c>
      <c r="Y19" s="22" t="s">
        <v>1007</v>
      </c>
      <c r="Z19" s="22" t="s">
        <v>1185</v>
      </c>
      <c r="AA19" s="22" t="s">
        <v>1186</v>
      </c>
      <c r="AB19" s="22">
        <v>38</v>
      </c>
      <c r="AC19" s="22"/>
      <c r="AD19" s="60"/>
      <c r="AE19" s="60"/>
      <c r="AF19" s="60"/>
      <c r="AG19" s="60"/>
      <c r="AH19" s="22"/>
      <c r="AI19" s="22"/>
      <c r="AJ19" s="22"/>
      <c r="AK19" s="22"/>
      <c r="AL19" s="22"/>
      <c r="AM19" s="22"/>
      <c r="AN19" s="22"/>
      <c r="AO19" s="33" t="s">
        <v>1187</v>
      </c>
      <c r="AP19" s="33" t="s">
        <v>1188</v>
      </c>
      <c r="AQ19" s="39" t="s">
        <v>639</v>
      </c>
      <c r="AR19" s="39" t="s">
        <v>640</v>
      </c>
      <c r="AS19" s="39" t="s">
        <v>639</v>
      </c>
      <c r="AT19" s="39"/>
      <c r="AU19" s="39"/>
      <c r="AV19" s="186"/>
    </row>
    <row r="20" s="9" customFormat="1" ht="320" customHeight="1" spans="1:48">
      <c r="A20" s="22">
        <v>13</v>
      </c>
      <c r="B20" s="22" t="s">
        <v>1189</v>
      </c>
      <c r="C20" s="22">
        <v>2024</v>
      </c>
      <c r="D20" s="22" t="s">
        <v>1190</v>
      </c>
      <c r="E20" s="22" t="s">
        <v>178</v>
      </c>
      <c r="F20" s="22" t="s">
        <v>990</v>
      </c>
      <c r="G20" s="22" t="s">
        <v>357</v>
      </c>
      <c r="H20" s="22" t="s">
        <v>1191</v>
      </c>
      <c r="I20" s="86">
        <v>1</v>
      </c>
      <c r="J20" s="36">
        <v>22</v>
      </c>
      <c r="K20" s="36"/>
      <c r="L20" s="36"/>
      <c r="M20" s="36">
        <v>1</v>
      </c>
      <c r="N20" s="36"/>
      <c r="O20" s="36"/>
      <c r="P20" s="36"/>
      <c r="Q20" s="36"/>
      <c r="R20" s="36"/>
      <c r="S20" s="36">
        <v>114</v>
      </c>
      <c r="T20" s="36">
        <v>456</v>
      </c>
      <c r="U20" s="36">
        <v>56</v>
      </c>
      <c r="V20" s="36">
        <v>224</v>
      </c>
      <c r="W20" s="36" t="s">
        <v>207</v>
      </c>
      <c r="X20" s="22" t="s">
        <v>715</v>
      </c>
      <c r="Y20" s="49" t="s">
        <v>207</v>
      </c>
      <c r="Z20" s="22" t="s">
        <v>715</v>
      </c>
      <c r="AA20" s="22" t="s">
        <v>1093</v>
      </c>
      <c r="AB20" s="22">
        <v>1500</v>
      </c>
      <c r="AC20" s="36"/>
      <c r="AD20" s="36"/>
      <c r="AE20" s="36"/>
      <c r="AF20" s="36"/>
      <c r="AG20" s="36"/>
      <c r="AH20" s="36"/>
      <c r="AI20" s="36"/>
      <c r="AJ20" s="36"/>
      <c r="AK20" s="36"/>
      <c r="AL20" s="36"/>
      <c r="AM20" s="36"/>
      <c r="AN20" s="36"/>
      <c r="AO20" s="37" t="s">
        <v>1192</v>
      </c>
      <c r="AP20" s="37" t="s">
        <v>1193</v>
      </c>
      <c r="AQ20" s="39" t="s">
        <v>639</v>
      </c>
      <c r="AR20" s="39" t="s">
        <v>640</v>
      </c>
      <c r="AS20" s="39" t="s">
        <v>184</v>
      </c>
      <c r="AT20" s="39"/>
      <c r="AU20" s="22" t="s">
        <v>986</v>
      </c>
      <c r="AV20" s="186" t="s">
        <v>1107</v>
      </c>
    </row>
    <row r="21" s="7" customFormat="1" ht="189" customHeight="1" spans="1:48">
      <c r="A21" s="22">
        <v>14</v>
      </c>
      <c r="B21" s="22" t="s">
        <v>1194</v>
      </c>
      <c r="C21" s="22">
        <v>2024</v>
      </c>
      <c r="D21" s="37" t="s">
        <v>208</v>
      </c>
      <c r="E21" s="24" t="s">
        <v>178</v>
      </c>
      <c r="F21" s="24" t="s">
        <v>990</v>
      </c>
      <c r="G21" s="24" t="s">
        <v>209</v>
      </c>
      <c r="H21" s="37" t="s">
        <v>210</v>
      </c>
      <c r="I21" s="22">
        <v>1</v>
      </c>
      <c r="J21" s="22"/>
      <c r="K21" s="22"/>
      <c r="L21" s="22"/>
      <c r="M21" s="22">
        <v>1</v>
      </c>
      <c r="N21" s="22"/>
      <c r="O21" s="22"/>
      <c r="P21" s="22"/>
      <c r="Q21" s="22"/>
      <c r="R21" s="22"/>
      <c r="S21" s="22">
        <v>1867</v>
      </c>
      <c r="T21" s="22">
        <v>7902</v>
      </c>
      <c r="U21" s="22">
        <v>1173</v>
      </c>
      <c r="V21" s="22">
        <v>5180</v>
      </c>
      <c r="W21" s="36" t="s">
        <v>211</v>
      </c>
      <c r="X21" s="22" t="s">
        <v>715</v>
      </c>
      <c r="Y21" s="49" t="s">
        <v>207</v>
      </c>
      <c r="Z21" s="22" t="s">
        <v>715</v>
      </c>
      <c r="AA21" s="22" t="s">
        <v>1093</v>
      </c>
      <c r="AB21" s="22">
        <v>300</v>
      </c>
      <c r="AC21" s="22"/>
      <c r="AD21" s="60"/>
      <c r="AE21" s="60"/>
      <c r="AF21" s="60"/>
      <c r="AG21" s="60"/>
      <c r="AH21" s="22"/>
      <c r="AI21" s="22"/>
      <c r="AJ21" s="22"/>
      <c r="AK21" s="22"/>
      <c r="AL21" s="22"/>
      <c r="AM21" s="22"/>
      <c r="AN21" s="22"/>
      <c r="AO21" s="33" t="s">
        <v>1195</v>
      </c>
      <c r="AP21" s="33" t="s">
        <v>1196</v>
      </c>
      <c r="AQ21" s="39" t="s">
        <v>639</v>
      </c>
      <c r="AR21" s="39" t="s">
        <v>640</v>
      </c>
      <c r="AS21" s="39" t="s">
        <v>639</v>
      </c>
      <c r="AT21" s="39"/>
      <c r="AU21" s="22"/>
      <c r="AV21" s="186"/>
    </row>
    <row r="22" s="7" customFormat="1" ht="166" customHeight="1" spans="1:48">
      <c r="A22" s="353" t="s">
        <v>1197</v>
      </c>
      <c r="B22" s="354"/>
      <c r="C22" s="354"/>
      <c r="D22" s="354"/>
      <c r="E22" s="354"/>
      <c r="F22" s="354"/>
      <c r="G22" s="354"/>
      <c r="H22" s="354"/>
      <c r="I22" s="354"/>
      <c r="J22" s="354"/>
      <c r="K22" s="354"/>
      <c r="L22" s="354"/>
      <c r="M22" s="354"/>
      <c r="N22" s="354"/>
      <c r="O22" s="354"/>
      <c r="P22" s="354"/>
      <c r="Q22" s="354"/>
      <c r="R22" s="354"/>
      <c r="S22" s="354"/>
      <c r="T22" s="354"/>
      <c r="U22" s="354"/>
      <c r="V22" s="354"/>
      <c r="W22" s="354"/>
      <c r="X22" s="354"/>
      <c r="Y22" s="356"/>
      <c r="Z22" s="22"/>
      <c r="AA22" s="22"/>
      <c r="AB22" s="366">
        <f>SUM(AB23:AB33)</f>
        <v>2466</v>
      </c>
      <c r="AC22" s="22"/>
      <c r="AD22" s="60"/>
      <c r="AE22" s="60"/>
      <c r="AF22" s="60"/>
      <c r="AG22" s="60"/>
      <c r="AH22" s="22"/>
      <c r="AI22" s="22"/>
      <c r="AJ22" s="22"/>
      <c r="AK22" s="22"/>
      <c r="AL22" s="22"/>
      <c r="AM22" s="22"/>
      <c r="AN22" s="22"/>
      <c r="AO22" s="33"/>
      <c r="AP22" s="33"/>
      <c r="AQ22" s="39" t="s">
        <v>1063</v>
      </c>
      <c r="AR22" s="39" t="s">
        <v>1063</v>
      </c>
      <c r="AS22" s="39" t="s">
        <v>1063</v>
      </c>
      <c r="AT22" s="39"/>
      <c r="AU22" s="39"/>
      <c r="AV22" s="186"/>
    </row>
    <row r="23" s="12" customFormat="1" ht="279" customHeight="1" spans="1:48">
      <c r="A23" s="22">
        <v>1</v>
      </c>
      <c r="B23" s="22" t="s">
        <v>1198</v>
      </c>
      <c r="C23" s="22">
        <v>2024</v>
      </c>
      <c r="D23" s="33" t="s">
        <v>282</v>
      </c>
      <c r="E23" s="22" t="s">
        <v>178</v>
      </c>
      <c r="F23" s="24" t="s">
        <v>1013</v>
      </c>
      <c r="G23" s="22" t="s">
        <v>252</v>
      </c>
      <c r="H23" s="33" t="s">
        <v>1058</v>
      </c>
      <c r="I23" s="22">
        <v>1</v>
      </c>
      <c r="J23" s="39">
        <v>1</v>
      </c>
      <c r="K23" s="39"/>
      <c r="L23" s="39"/>
      <c r="M23" s="39">
        <v>1</v>
      </c>
      <c r="N23" s="39"/>
      <c r="O23" s="39"/>
      <c r="P23" s="39"/>
      <c r="Q23" s="39"/>
      <c r="R23" s="39"/>
      <c r="S23" s="39">
        <v>367</v>
      </c>
      <c r="T23" s="39">
        <v>1386</v>
      </c>
      <c r="U23" s="39">
        <v>118</v>
      </c>
      <c r="V23" s="39">
        <v>511</v>
      </c>
      <c r="W23" s="22" t="s">
        <v>227</v>
      </c>
      <c r="X23" s="22" t="s">
        <v>656</v>
      </c>
      <c r="Y23" s="22" t="s">
        <v>183</v>
      </c>
      <c r="Z23" s="22" t="s">
        <v>811</v>
      </c>
      <c r="AA23" s="22" t="s">
        <v>1093</v>
      </c>
      <c r="AB23" s="39">
        <v>650</v>
      </c>
      <c r="AC23" s="39"/>
      <c r="AD23" s="39"/>
      <c r="AE23" s="39"/>
      <c r="AF23" s="39"/>
      <c r="AG23" s="39"/>
      <c r="AH23" s="39"/>
      <c r="AI23" s="39"/>
      <c r="AJ23" s="39"/>
      <c r="AK23" s="39"/>
      <c r="AL23" s="39"/>
      <c r="AM23" s="39"/>
      <c r="AN23" s="39"/>
      <c r="AO23" s="71" t="s">
        <v>1199</v>
      </c>
      <c r="AP23" s="71" t="s">
        <v>1200</v>
      </c>
      <c r="AQ23" s="39" t="s">
        <v>184</v>
      </c>
      <c r="AR23" s="39" t="s">
        <v>645</v>
      </c>
      <c r="AS23" s="39" t="s">
        <v>639</v>
      </c>
      <c r="AT23" s="39"/>
      <c r="AU23" s="39"/>
      <c r="AV23" s="186" t="s">
        <v>1108</v>
      </c>
    </row>
    <row r="24" s="12" customFormat="1" ht="249" customHeight="1" spans="1:48">
      <c r="A24" s="22">
        <v>2</v>
      </c>
      <c r="B24" s="22" t="s">
        <v>1201</v>
      </c>
      <c r="C24" s="22">
        <v>2024</v>
      </c>
      <c r="D24" s="33" t="s">
        <v>263</v>
      </c>
      <c r="E24" s="22" t="s">
        <v>178</v>
      </c>
      <c r="F24" s="24" t="s">
        <v>1013</v>
      </c>
      <c r="G24" s="22" t="s">
        <v>265</v>
      </c>
      <c r="H24" s="33" t="s">
        <v>266</v>
      </c>
      <c r="I24" s="22">
        <v>1</v>
      </c>
      <c r="J24" s="39">
        <v>12.403</v>
      </c>
      <c r="K24" s="39"/>
      <c r="L24" s="39"/>
      <c r="M24" s="39">
        <v>1</v>
      </c>
      <c r="N24" s="39"/>
      <c r="O24" s="39"/>
      <c r="P24" s="39"/>
      <c r="Q24" s="39"/>
      <c r="R24" s="39"/>
      <c r="S24" s="39">
        <v>694</v>
      </c>
      <c r="T24" s="39">
        <v>2838</v>
      </c>
      <c r="U24" s="39">
        <v>200</v>
      </c>
      <c r="V24" s="39">
        <v>872</v>
      </c>
      <c r="W24" s="22" t="s">
        <v>227</v>
      </c>
      <c r="X24" s="22" t="s">
        <v>656</v>
      </c>
      <c r="Y24" s="22" t="s">
        <v>207</v>
      </c>
      <c r="Z24" s="22" t="s">
        <v>715</v>
      </c>
      <c r="AA24" s="22" t="s">
        <v>1093</v>
      </c>
      <c r="AB24" s="39">
        <v>500</v>
      </c>
      <c r="AC24" s="39"/>
      <c r="AD24" s="39"/>
      <c r="AE24" s="39"/>
      <c r="AF24" s="39"/>
      <c r="AG24" s="39"/>
      <c r="AH24" s="39"/>
      <c r="AI24" s="39"/>
      <c r="AJ24" s="39"/>
      <c r="AK24" s="39"/>
      <c r="AL24" s="39"/>
      <c r="AM24" s="39"/>
      <c r="AN24" s="39"/>
      <c r="AO24" s="71" t="s">
        <v>1202</v>
      </c>
      <c r="AP24" s="71" t="s">
        <v>1203</v>
      </c>
      <c r="AQ24" s="39" t="s">
        <v>184</v>
      </c>
      <c r="AR24" s="39" t="s">
        <v>645</v>
      </c>
      <c r="AS24" s="39" t="s">
        <v>639</v>
      </c>
      <c r="AT24" s="39"/>
      <c r="AU24" s="39"/>
      <c r="AV24" s="186" t="s">
        <v>1105</v>
      </c>
    </row>
    <row r="25" s="250" customFormat="1" ht="223" customHeight="1" spans="1:48">
      <c r="A25" s="22">
        <v>3</v>
      </c>
      <c r="B25" s="22" t="s">
        <v>1204</v>
      </c>
      <c r="C25" s="22">
        <v>2024</v>
      </c>
      <c r="D25" s="33" t="s">
        <v>383</v>
      </c>
      <c r="E25" s="22" t="s">
        <v>178</v>
      </c>
      <c r="F25" s="24" t="s">
        <v>990</v>
      </c>
      <c r="G25" s="22" t="s">
        <v>357</v>
      </c>
      <c r="H25" s="33" t="s">
        <v>384</v>
      </c>
      <c r="I25" s="22">
        <v>1</v>
      </c>
      <c r="J25" s="22">
        <v>1.2</v>
      </c>
      <c r="K25" s="22"/>
      <c r="L25" s="22"/>
      <c r="M25" s="22">
        <v>1</v>
      </c>
      <c r="N25" s="22"/>
      <c r="O25" s="22"/>
      <c r="P25" s="22"/>
      <c r="Q25" s="22"/>
      <c r="R25" s="22"/>
      <c r="S25" s="22">
        <v>67</v>
      </c>
      <c r="T25" s="22">
        <v>268</v>
      </c>
      <c r="U25" s="22">
        <v>15</v>
      </c>
      <c r="V25" s="22">
        <v>60</v>
      </c>
      <c r="W25" s="22" t="s">
        <v>1016</v>
      </c>
      <c r="X25" s="22" t="s">
        <v>749</v>
      </c>
      <c r="Y25" s="22" t="s">
        <v>207</v>
      </c>
      <c r="Z25" s="22" t="s">
        <v>715</v>
      </c>
      <c r="AA25" s="22" t="s">
        <v>1093</v>
      </c>
      <c r="AB25" s="22">
        <v>200</v>
      </c>
      <c r="AC25" s="22"/>
      <c r="AD25" s="22"/>
      <c r="AE25" s="22"/>
      <c r="AF25" s="22"/>
      <c r="AG25" s="22"/>
      <c r="AH25" s="22"/>
      <c r="AI25" s="22"/>
      <c r="AJ25" s="22"/>
      <c r="AK25" s="22"/>
      <c r="AL25" s="22"/>
      <c r="AM25" s="22"/>
      <c r="AN25" s="22"/>
      <c r="AO25" s="33" t="s">
        <v>1205</v>
      </c>
      <c r="AP25" s="33" t="s">
        <v>1206</v>
      </c>
      <c r="AQ25" s="22" t="s">
        <v>639</v>
      </c>
      <c r="AR25" s="39" t="s">
        <v>645</v>
      </c>
      <c r="AS25" s="22" t="s">
        <v>639</v>
      </c>
      <c r="AT25" s="22"/>
      <c r="AU25" s="22"/>
      <c r="AV25" s="22" t="s">
        <v>1207</v>
      </c>
    </row>
    <row r="26" s="12" customFormat="1" ht="223" customHeight="1" spans="1:48">
      <c r="A26" s="22">
        <v>4</v>
      </c>
      <c r="B26" s="22" t="s">
        <v>1208</v>
      </c>
      <c r="C26" s="36">
        <v>2024</v>
      </c>
      <c r="D26" s="37" t="s">
        <v>1017</v>
      </c>
      <c r="E26" s="36" t="s">
        <v>178</v>
      </c>
      <c r="F26" s="36" t="s">
        <v>984</v>
      </c>
      <c r="G26" s="36" t="s">
        <v>442</v>
      </c>
      <c r="H26" s="37" t="s">
        <v>1209</v>
      </c>
      <c r="I26" s="36">
        <v>1</v>
      </c>
      <c r="J26" s="36">
        <v>11</v>
      </c>
      <c r="K26" s="36"/>
      <c r="L26" s="36"/>
      <c r="M26" s="36">
        <v>1</v>
      </c>
      <c r="N26" s="36"/>
      <c r="O26" s="36"/>
      <c r="P26" s="36"/>
      <c r="Q26" s="36"/>
      <c r="R26" s="36"/>
      <c r="S26" s="31">
        <v>33</v>
      </c>
      <c r="T26" s="31">
        <v>102</v>
      </c>
      <c r="U26" s="31">
        <v>6</v>
      </c>
      <c r="V26" s="31">
        <v>26</v>
      </c>
      <c r="W26" s="36" t="s">
        <v>192</v>
      </c>
      <c r="X26" s="36" t="s">
        <v>810</v>
      </c>
      <c r="Y26" s="36" t="s">
        <v>207</v>
      </c>
      <c r="Z26" s="36" t="s">
        <v>715</v>
      </c>
      <c r="AA26" s="22" t="s">
        <v>1093</v>
      </c>
      <c r="AB26" s="36">
        <v>100</v>
      </c>
      <c r="AC26" s="36"/>
      <c r="AD26" s="36"/>
      <c r="AE26" s="36"/>
      <c r="AF26" s="36"/>
      <c r="AG26" s="36"/>
      <c r="AH26" s="36"/>
      <c r="AI26" s="36"/>
      <c r="AJ26" s="36"/>
      <c r="AK26" s="36"/>
      <c r="AL26" s="36"/>
      <c r="AM26" s="36"/>
      <c r="AN26" s="36"/>
      <c r="AO26" s="37" t="s">
        <v>1210</v>
      </c>
      <c r="AP26" s="37" t="s">
        <v>1211</v>
      </c>
      <c r="AQ26" s="39" t="s">
        <v>639</v>
      </c>
      <c r="AR26" s="39" t="s">
        <v>645</v>
      </c>
      <c r="AS26" s="39" t="s">
        <v>639</v>
      </c>
      <c r="AT26" s="39"/>
      <c r="AU26" s="39"/>
      <c r="AV26" s="186" t="s">
        <v>1212</v>
      </c>
    </row>
    <row r="27" s="8" customFormat="1" ht="201" customHeight="1" spans="1:48">
      <c r="A27" s="22">
        <v>5</v>
      </c>
      <c r="B27" s="22" t="s">
        <v>1213</v>
      </c>
      <c r="C27" s="24">
        <v>2024</v>
      </c>
      <c r="D27" s="40" t="s">
        <v>592</v>
      </c>
      <c r="E27" s="24" t="s">
        <v>178</v>
      </c>
      <c r="F27" s="24" t="s">
        <v>1022</v>
      </c>
      <c r="G27" s="24" t="s">
        <v>593</v>
      </c>
      <c r="H27" s="40" t="s">
        <v>594</v>
      </c>
      <c r="I27" s="52">
        <v>1</v>
      </c>
      <c r="J27" s="24">
        <v>11</v>
      </c>
      <c r="K27" s="52"/>
      <c r="L27" s="52"/>
      <c r="M27" s="24">
        <v>1</v>
      </c>
      <c r="N27" s="52"/>
      <c r="O27" s="52"/>
      <c r="P27" s="52"/>
      <c r="Q27" s="52"/>
      <c r="R27" s="52"/>
      <c r="S27" s="24">
        <v>50</v>
      </c>
      <c r="T27" s="52">
        <v>218</v>
      </c>
      <c r="U27" s="52">
        <v>44</v>
      </c>
      <c r="V27" s="52">
        <v>174</v>
      </c>
      <c r="W27" s="24" t="s">
        <v>985</v>
      </c>
      <c r="X27" s="24" t="s">
        <v>944</v>
      </c>
      <c r="Y27" s="24" t="s">
        <v>207</v>
      </c>
      <c r="Z27" s="24" t="s">
        <v>715</v>
      </c>
      <c r="AA27" s="22" t="s">
        <v>1093</v>
      </c>
      <c r="AB27" s="24">
        <v>370</v>
      </c>
      <c r="AC27" s="24"/>
      <c r="AD27" s="24"/>
      <c r="AE27" s="24"/>
      <c r="AF27" s="24"/>
      <c r="AG27" s="24"/>
      <c r="AH27" s="24"/>
      <c r="AI27" s="24"/>
      <c r="AJ27" s="24"/>
      <c r="AK27" s="24"/>
      <c r="AL27" s="24"/>
      <c r="AM27" s="22"/>
      <c r="AN27" s="22"/>
      <c r="AO27" s="33" t="s">
        <v>1214</v>
      </c>
      <c r="AP27" s="33" t="s">
        <v>1215</v>
      </c>
      <c r="AQ27" s="39" t="s">
        <v>639</v>
      </c>
      <c r="AR27" s="39" t="s">
        <v>645</v>
      </c>
      <c r="AS27" s="39" t="s">
        <v>639</v>
      </c>
      <c r="AT27" s="39"/>
      <c r="AU27" s="39"/>
      <c r="AV27" s="186" t="s">
        <v>1105</v>
      </c>
    </row>
    <row r="28" s="8" customFormat="1" ht="221" customHeight="1" spans="1:48">
      <c r="A28" s="22">
        <v>6</v>
      </c>
      <c r="B28" s="22" t="s">
        <v>1216</v>
      </c>
      <c r="C28" s="22">
        <v>2024</v>
      </c>
      <c r="D28" s="33" t="s">
        <v>648</v>
      </c>
      <c r="E28" s="22" t="s">
        <v>178</v>
      </c>
      <c r="F28" s="24" t="s">
        <v>1011</v>
      </c>
      <c r="G28" s="22" t="s">
        <v>1059</v>
      </c>
      <c r="H28" s="33" t="s">
        <v>1060</v>
      </c>
      <c r="I28" s="22">
        <v>1</v>
      </c>
      <c r="J28" s="22">
        <v>38.6</v>
      </c>
      <c r="K28" s="22"/>
      <c r="L28" s="22"/>
      <c r="M28" s="22">
        <v>1</v>
      </c>
      <c r="N28" s="22"/>
      <c r="O28" s="22"/>
      <c r="P28" s="22"/>
      <c r="Q28" s="22"/>
      <c r="R28" s="22"/>
      <c r="S28" s="22">
        <v>2833</v>
      </c>
      <c r="T28" s="22">
        <v>9916</v>
      </c>
      <c r="U28" s="22">
        <v>1725</v>
      </c>
      <c r="V28" s="22">
        <v>6037</v>
      </c>
      <c r="W28" s="22" t="s">
        <v>183</v>
      </c>
      <c r="X28" s="22" t="s">
        <v>1144</v>
      </c>
      <c r="Y28" s="22" t="s">
        <v>183</v>
      </c>
      <c r="Z28" s="22" t="s">
        <v>811</v>
      </c>
      <c r="AA28" s="22" t="s">
        <v>1093</v>
      </c>
      <c r="AB28" s="22">
        <v>116</v>
      </c>
      <c r="AC28" s="22"/>
      <c r="AD28" s="22"/>
      <c r="AE28" s="22"/>
      <c r="AF28" s="22"/>
      <c r="AG28" s="22"/>
      <c r="AH28" s="22"/>
      <c r="AI28" s="22"/>
      <c r="AJ28" s="22"/>
      <c r="AK28" s="22"/>
      <c r="AL28" s="22"/>
      <c r="AM28" s="22"/>
      <c r="AN28" s="22"/>
      <c r="AO28" s="33" t="s">
        <v>1217</v>
      </c>
      <c r="AP28" s="33" t="s">
        <v>1218</v>
      </c>
      <c r="AQ28" s="22" t="s">
        <v>639</v>
      </c>
      <c r="AR28" s="39" t="s">
        <v>645</v>
      </c>
      <c r="AS28" s="22" t="s">
        <v>639</v>
      </c>
      <c r="AT28" s="39"/>
      <c r="AU28" s="39"/>
      <c r="AV28" s="186"/>
    </row>
    <row r="29" s="7" customFormat="1" ht="151" customHeight="1" spans="1:48">
      <c r="A29" s="22">
        <v>7</v>
      </c>
      <c r="B29" s="22" t="s">
        <v>1219</v>
      </c>
      <c r="C29" s="22">
        <v>2024</v>
      </c>
      <c r="D29" s="33" t="s">
        <v>1000</v>
      </c>
      <c r="E29" s="22" t="s">
        <v>178</v>
      </c>
      <c r="F29" s="22" t="s">
        <v>1113</v>
      </c>
      <c r="G29" s="22" t="s">
        <v>995</v>
      </c>
      <c r="H29" s="33" t="s">
        <v>1114</v>
      </c>
      <c r="I29" s="22">
        <v>1</v>
      </c>
      <c r="J29" s="22"/>
      <c r="K29" s="22"/>
      <c r="L29" s="22">
        <v>1</v>
      </c>
      <c r="M29" s="22"/>
      <c r="N29" s="22"/>
      <c r="O29" s="22"/>
      <c r="P29" s="22"/>
      <c r="Q29" s="22"/>
      <c r="R29" s="22"/>
      <c r="S29" s="22"/>
      <c r="T29" s="22"/>
      <c r="U29" s="22"/>
      <c r="V29" s="22"/>
      <c r="W29" s="36" t="s">
        <v>1003</v>
      </c>
      <c r="X29" s="22" t="s">
        <v>810</v>
      </c>
      <c r="Y29" s="36" t="s">
        <v>1003</v>
      </c>
      <c r="Z29" s="22" t="s">
        <v>810</v>
      </c>
      <c r="AA29" s="22" t="s">
        <v>1220</v>
      </c>
      <c r="AB29" s="22">
        <v>10</v>
      </c>
      <c r="AC29" s="22"/>
      <c r="AD29" s="60"/>
      <c r="AE29" s="60"/>
      <c r="AF29" s="60"/>
      <c r="AG29" s="60"/>
      <c r="AH29" s="22"/>
      <c r="AI29" s="22"/>
      <c r="AJ29" s="22"/>
      <c r="AK29" s="22"/>
      <c r="AL29" s="22"/>
      <c r="AM29" s="22"/>
      <c r="AN29" s="22"/>
      <c r="AO29" s="33" t="s">
        <v>1221</v>
      </c>
      <c r="AP29" s="33" t="s">
        <v>1222</v>
      </c>
      <c r="AQ29" s="39" t="s">
        <v>639</v>
      </c>
      <c r="AR29" s="39" t="s">
        <v>645</v>
      </c>
      <c r="AS29" s="39" t="s">
        <v>639</v>
      </c>
      <c r="AT29" s="39"/>
      <c r="AU29" s="39"/>
      <c r="AV29" s="186"/>
    </row>
    <row r="30" s="12" customFormat="1" ht="305" customHeight="1" spans="1:48">
      <c r="A30" s="22">
        <v>8</v>
      </c>
      <c r="B30" s="22" t="s">
        <v>1223</v>
      </c>
      <c r="C30" s="22">
        <v>2024</v>
      </c>
      <c r="D30" s="33" t="s">
        <v>285</v>
      </c>
      <c r="E30" s="22" t="s">
        <v>178</v>
      </c>
      <c r="F30" s="24" t="s">
        <v>1013</v>
      </c>
      <c r="G30" s="22" t="s">
        <v>252</v>
      </c>
      <c r="H30" s="33" t="s">
        <v>1116</v>
      </c>
      <c r="I30" s="22">
        <v>1</v>
      </c>
      <c r="J30" s="39">
        <v>1</v>
      </c>
      <c r="K30" s="39"/>
      <c r="L30" s="39"/>
      <c r="M30" s="39">
        <v>1</v>
      </c>
      <c r="N30" s="39"/>
      <c r="O30" s="39"/>
      <c r="P30" s="39"/>
      <c r="Q30" s="39"/>
      <c r="R30" s="39"/>
      <c r="S30" s="39">
        <v>462</v>
      </c>
      <c r="T30" s="39">
        <v>1868</v>
      </c>
      <c r="U30" s="39">
        <v>118</v>
      </c>
      <c r="V30" s="39">
        <v>511</v>
      </c>
      <c r="W30" s="22" t="s">
        <v>227</v>
      </c>
      <c r="X30" s="22" t="s">
        <v>656</v>
      </c>
      <c r="Y30" s="22" t="s">
        <v>183</v>
      </c>
      <c r="Z30" s="22" t="s">
        <v>811</v>
      </c>
      <c r="AA30" s="22" t="s">
        <v>1093</v>
      </c>
      <c r="AB30" s="39">
        <v>80</v>
      </c>
      <c r="AC30" s="39"/>
      <c r="AD30" s="39"/>
      <c r="AE30" s="39"/>
      <c r="AF30" s="39"/>
      <c r="AG30" s="39"/>
      <c r="AH30" s="39"/>
      <c r="AI30" s="39"/>
      <c r="AJ30" s="39"/>
      <c r="AK30" s="39"/>
      <c r="AL30" s="39"/>
      <c r="AM30" s="39"/>
      <c r="AN30" s="39"/>
      <c r="AO30" s="71" t="s">
        <v>1224</v>
      </c>
      <c r="AP30" s="71" t="s">
        <v>1225</v>
      </c>
      <c r="AQ30" s="39" t="s">
        <v>184</v>
      </c>
      <c r="AR30" s="39" t="s">
        <v>645</v>
      </c>
      <c r="AS30" s="39" t="s">
        <v>639</v>
      </c>
      <c r="AT30" s="39"/>
      <c r="AU30" s="39"/>
      <c r="AV30" s="186" t="s">
        <v>1226</v>
      </c>
    </row>
    <row r="31" s="12" customFormat="1" ht="221" customHeight="1" spans="1:48">
      <c r="A31" s="22">
        <v>9</v>
      </c>
      <c r="B31" s="22" t="s">
        <v>1227</v>
      </c>
      <c r="C31" s="36">
        <v>2024</v>
      </c>
      <c r="D31" s="37" t="s">
        <v>447</v>
      </c>
      <c r="E31" s="36" t="s">
        <v>178</v>
      </c>
      <c r="F31" s="36" t="s">
        <v>984</v>
      </c>
      <c r="G31" s="36" t="s">
        <v>403</v>
      </c>
      <c r="H31" s="37" t="s">
        <v>1228</v>
      </c>
      <c r="I31" s="36">
        <v>1</v>
      </c>
      <c r="J31" s="36">
        <v>6</v>
      </c>
      <c r="K31" s="36"/>
      <c r="L31" s="36"/>
      <c r="M31" s="36">
        <v>1</v>
      </c>
      <c r="N31" s="36"/>
      <c r="O31" s="36"/>
      <c r="P31" s="36"/>
      <c r="Q31" s="36"/>
      <c r="R31" s="36"/>
      <c r="S31" s="31">
        <v>336</v>
      </c>
      <c r="T31" s="31">
        <v>1251</v>
      </c>
      <c r="U31" s="31">
        <v>142</v>
      </c>
      <c r="V31" s="31">
        <v>547</v>
      </c>
      <c r="W31" s="36" t="s">
        <v>192</v>
      </c>
      <c r="X31" s="36" t="s">
        <v>810</v>
      </c>
      <c r="Y31" s="36" t="s">
        <v>207</v>
      </c>
      <c r="Z31" s="36" t="s">
        <v>715</v>
      </c>
      <c r="AA31" s="22" t="s">
        <v>1093</v>
      </c>
      <c r="AB31" s="36">
        <v>80</v>
      </c>
      <c r="AC31" s="36"/>
      <c r="AD31" s="36"/>
      <c r="AE31" s="36"/>
      <c r="AF31" s="36"/>
      <c r="AG31" s="36"/>
      <c r="AH31" s="36"/>
      <c r="AI31" s="36"/>
      <c r="AJ31" s="36"/>
      <c r="AK31" s="36"/>
      <c r="AL31" s="36"/>
      <c r="AM31" s="36"/>
      <c r="AN31" s="36"/>
      <c r="AO31" s="37" t="s">
        <v>1229</v>
      </c>
      <c r="AP31" s="37" t="s">
        <v>1230</v>
      </c>
      <c r="AQ31" s="39" t="s">
        <v>639</v>
      </c>
      <c r="AR31" s="39" t="s">
        <v>645</v>
      </c>
      <c r="AS31" s="39" t="s">
        <v>639</v>
      </c>
      <c r="AT31" s="39"/>
      <c r="AU31" s="39"/>
      <c r="AV31" s="186" t="s">
        <v>1231</v>
      </c>
    </row>
    <row r="32" s="251" customFormat="1" ht="258" customHeight="1" spans="1:48">
      <c r="A32" s="22">
        <v>10</v>
      </c>
      <c r="B32" s="22" t="s">
        <v>1232</v>
      </c>
      <c r="C32" s="22">
        <v>2024</v>
      </c>
      <c r="D32" s="33" t="s">
        <v>565</v>
      </c>
      <c r="E32" s="22" t="s">
        <v>302</v>
      </c>
      <c r="F32" s="22" t="s">
        <v>1009</v>
      </c>
      <c r="G32" s="22" t="s">
        <v>535</v>
      </c>
      <c r="H32" s="33" t="s">
        <v>566</v>
      </c>
      <c r="I32" s="22">
        <v>1</v>
      </c>
      <c r="J32" s="22">
        <v>4</v>
      </c>
      <c r="K32" s="22"/>
      <c r="L32" s="22"/>
      <c r="M32" s="22">
        <v>1</v>
      </c>
      <c r="N32" s="22"/>
      <c r="O32" s="22"/>
      <c r="P32" s="22"/>
      <c r="Q32" s="22"/>
      <c r="R32" s="22"/>
      <c r="S32" s="22">
        <v>210</v>
      </c>
      <c r="T32" s="22">
        <v>709</v>
      </c>
      <c r="U32" s="22">
        <v>59</v>
      </c>
      <c r="V32" s="22">
        <v>173</v>
      </c>
      <c r="W32" s="22" t="s">
        <v>206</v>
      </c>
      <c r="X32" s="22" t="s">
        <v>902</v>
      </c>
      <c r="Y32" s="22" t="s">
        <v>207</v>
      </c>
      <c r="Z32" s="22" t="s">
        <v>715</v>
      </c>
      <c r="AA32" s="22" t="s">
        <v>1093</v>
      </c>
      <c r="AB32" s="22">
        <v>210</v>
      </c>
      <c r="AC32" s="22"/>
      <c r="AD32" s="60"/>
      <c r="AE32" s="60"/>
      <c r="AF32" s="60"/>
      <c r="AG32" s="60"/>
      <c r="AH32" s="22"/>
      <c r="AI32" s="22"/>
      <c r="AJ32" s="22"/>
      <c r="AK32" s="22"/>
      <c r="AL32" s="22"/>
      <c r="AM32" s="22"/>
      <c r="AN32" s="22"/>
      <c r="AO32" s="33" t="s">
        <v>1233</v>
      </c>
      <c r="AP32" s="33" t="s">
        <v>1234</v>
      </c>
      <c r="AQ32" s="39" t="s">
        <v>639</v>
      </c>
      <c r="AR32" s="39" t="s">
        <v>645</v>
      </c>
      <c r="AS32" s="39" t="s">
        <v>639</v>
      </c>
      <c r="AT32" s="39"/>
      <c r="AU32" s="39"/>
      <c r="AV32" s="186" t="s">
        <v>1235</v>
      </c>
    </row>
    <row r="33" s="8" customFormat="1" ht="251" customHeight="1" spans="1:48">
      <c r="A33" s="22">
        <v>11</v>
      </c>
      <c r="B33" s="22" t="s">
        <v>1236</v>
      </c>
      <c r="C33" s="22">
        <v>2024</v>
      </c>
      <c r="D33" s="33" t="s">
        <v>1237</v>
      </c>
      <c r="E33" s="22" t="s">
        <v>178</v>
      </c>
      <c r="F33" s="24" t="s">
        <v>1013</v>
      </c>
      <c r="G33" s="22" t="s">
        <v>1238</v>
      </c>
      <c r="H33" s="33" t="s">
        <v>1239</v>
      </c>
      <c r="I33" s="39">
        <v>1</v>
      </c>
      <c r="J33" s="39"/>
      <c r="K33" s="39"/>
      <c r="L33" s="39"/>
      <c r="M33" s="39">
        <v>1</v>
      </c>
      <c r="N33" s="39"/>
      <c r="O33" s="39"/>
      <c r="P33" s="39"/>
      <c r="Q33" s="39"/>
      <c r="R33" s="39"/>
      <c r="S33" s="39">
        <v>694</v>
      </c>
      <c r="T33" s="39">
        <v>2838</v>
      </c>
      <c r="U33" s="39">
        <v>200</v>
      </c>
      <c r="V33" s="39">
        <v>872</v>
      </c>
      <c r="W33" s="22" t="s">
        <v>227</v>
      </c>
      <c r="X33" s="22" t="s">
        <v>656</v>
      </c>
      <c r="Y33" s="22" t="s">
        <v>207</v>
      </c>
      <c r="Z33" s="22" t="s">
        <v>715</v>
      </c>
      <c r="AA33" s="22" t="s">
        <v>1093</v>
      </c>
      <c r="AB33" s="39">
        <v>150</v>
      </c>
      <c r="AC33" s="39"/>
      <c r="AD33" s="39"/>
      <c r="AE33" s="39"/>
      <c r="AF33" s="39"/>
      <c r="AG33" s="39"/>
      <c r="AH33" s="39"/>
      <c r="AI33" s="39"/>
      <c r="AJ33" s="39"/>
      <c r="AK33" s="39"/>
      <c r="AL33" s="39"/>
      <c r="AM33" s="39"/>
      <c r="AN33" s="39"/>
      <c r="AO33" s="71" t="s">
        <v>1240</v>
      </c>
      <c r="AP33" s="71" t="s">
        <v>1241</v>
      </c>
      <c r="AQ33" s="39" t="s">
        <v>639</v>
      </c>
      <c r="AR33" s="39" t="s">
        <v>645</v>
      </c>
      <c r="AS33" s="39" t="s">
        <v>639</v>
      </c>
      <c r="AT33" s="39"/>
      <c r="AU33" s="39"/>
      <c r="AV33" s="186" t="s">
        <v>1242</v>
      </c>
    </row>
    <row r="34" s="9" customFormat="1" ht="118" customHeight="1" spans="1:48">
      <c r="A34" s="353" t="s">
        <v>1243</v>
      </c>
      <c r="B34" s="354"/>
      <c r="C34" s="354"/>
      <c r="D34" s="354"/>
      <c r="E34" s="354"/>
      <c r="F34" s="354"/>
      <c r="G34" s="354"/>
      <c r="H34" s="354"/>
      <c r="I34" s="354"/>
      <c r="J34" s="354"/>
      <c r="K34" s="354"/>
      <c r="L34" s="354"/>
      <c r="M34" s="354"/>
      <c r="N34" s="354"/>
      <c r="O34" s="354"/>
      <c r="P34" s="354"/>
      <c r="Q34" s="354"/>
      <c r="R34" s="354"/>
      <c r="S34" s="354"/>
      <c r="T34" s="354"/>
      <c r="U34" s="354"/>
      <c r="V34" s="354"/>
      <c r="W34" s="354"/>
      <c r="X34" s="356"/>
      <c r="Y34" s="36"/>
      <c r="Z34" s="36"/>
      <c r="AA34" s="36"/>
      <c r="AB34" s="367">
        <f>SUM(AB35:AB36)</f>
        <v>5650</v>
      </c>
      <c r="AC34" s="36"/>
      <c r="AD34" s="36"/>
      <c r="AE34" s="36"/>
      <c r="AF34" s="36"/>
      <c r="AG34" s="36"/>
      <c r="AH34" s="36"/>
      <c r="AI34" s="36"/>
      <c r="AJ34" s="36"/>
      <c r="AK34" s="36"/>
      <c r="AL34" s="36"/>
      <c r="AM34" s="36"/>
      <c r="AN34" s="36"/>
      <c r="AO34" s="37"/>
      <c r="AP34" s="37"/>
      <c r="AQ34" s="39" t="s">
        <v>1063</v>
      </c>
      <c r="AR34" s="39" t="s">
        <v>1063</v>
      </c>
      <c r="AS34" s="39" t="s">
        <v>1063</v>
      </c>
      <c r="AT34" s="39"/>
      <c r="AU34" s="39"/>
      <c r="AV34" s="186"/>
    </row>
    <row r="35" s="7" customFormat="1" ht="266" customHeight="1" spans="1:48">
      <c r="A35" s="22">
        <v>1</v>
      </c>
      <c r="B35" s="22" t="s">
        <v>1244</v>
      </c>
      <c r="C35" s="22">
        <v>2024</v>
      </c>
      <c r="D35" s="33" t="s">
        <v>646</v>
      </c>
      <c r="E35" s="22" t="s">
        <v>302</v>
      </c>
      <c r="F35" s="24" t="s">
        <v>990</v>
      </c>
      <c r="G35" s="22" t="s">
        <v>503</v>
      </c>
      <c r="H35" s="33" t="s">
        <v>647</v>
      </c>
      <c r="I35" s="22">
        <v>1</v>
      </c>
      <c r="J35" s="22">
        <v>7</v>
      </c>
      <c r="K35" s="22"/>
      <c r="L35" s="22"/>
      <c r="M35" s="22">
        <v>1</v>
      </c>
      <c r="N35" s="22"/>
      <c r="O35" s="22"/>
      <c r="P35" s="22"/>
      <c r="Q35" s="22"/>
      <c r="R35" s="22"/>
      <c r="S35" s="22">
        <v>754</v>
      </c>
      <c r="T35" s="22">
        <v>2895</v>
      </c>
      <c r="U35" s="22">
        <v>385</v>
      </c>
      <c r="V35" s="22">
        <v>1500</v>
      </c>
      <c r="W35" s="36" t="s">
        <v>211</v>
      </c>
      <c r="X35" s="22" t="s">
        <v>715</v>
      </c>
      <c r="Y35" s="49" t="s">
        <v>207</v>
      </c>
      <c r="Z35" s="22" t="s">
        <v>715</v>
      </c>
      <c r="AA35" s="22" t="s">
        <v>1093</v>
      </c>
      <c r="AB35" s="22">
        <v>5000</v>
      </c>
      <c r="AC35" s="22"/>
      <c r="AD35" s="60"/>
      <c r="AE35" s="60"/>
      <c r="AF35" s="60"/>
      <c r="AG35" s="60"/>
      <c r="AH35" s="22"/>
      <c r="AI35" s="22"/>
      <c r="AJ35" s="22"/>
      <c r="AK35" s="22"/>
      <c r="AL35" s="22"/>
      <c r="AM35" s="22"/>
      <c r="AN35" s="22"/>
      <c r="AO35" s="33" t="s">
        <v>1245</v>
      </c>
      <c r="AP35" s="33" t="s">
        <v>1246</v>
      </c>
      <c r="AQ35" s="39" t="s">
        <v>184</v>
      </c>
      <c r="AR35" s="39" t="s">
        <v>201</v>
      </c>
      <c r="AS35" s="39" t="s">
        <v>639</v>
      </c>
      <c r="AT35" s="39"/>
      <c r="AU35" s="22"/>
      <c r="AV35" s="186" t="s">
        <v>1247</v>
      </c>
    </row>
    <row r="36" s="9" customFormat="1" ht="331" customHeight="1" spans="1:48">
      <c r="A36" s="22">
        <v>2</v>
      </c>
      <c r="B36" s="22" t="s">
        <v>1248</v>
      </c>
      <c r="C36" s="22">
        <v>2024</v>
      </c>
      <c r="D36" s="33" t="s">
        <v>368</v>
      </c>
      <c r="E36" s="39" t="s">
        <v>302</v>
      </c>
      <c r="F36" s="24" t="s">
        <v>990</v>
      </c>
      <c r="G36" s="39" t="s">
        <v>369</v>
      </c>
      <c r="H36" s="33" t="s">
        <v>370</v>
      </c>
      <c r="I36" s="39">
        <v>1</v>
      </c>
      <c r="J36" s="22">
        <v>3.133</v>
      </c>
      <c r="K36" s="39"/>
      <c r="L36" s="39"/>
      <c r="M36" s="39">
        <v>1</v>
      </c>
      <c r="N36" s="39"/>
      <c r="O36" s="39"/>
      <c r="P36" s="39"/>
      <c r="Q36" s="39"/>
      <c r="R36" s="39"/>
      <c r="S36" s="39">
        <v>195</v>
      </c>
      <c r="T36" s="39">
        <v>780</v>
      </c>
      <c r="U36" s="39">
        <v>89</v>
      </c>
      <c r="V36" s="39">
        <v>356</v>
      </c>
      <c r="W36" s="22" t="s">
        <v>1016</v>
      </c>
      <c r="X36" s="22" t="s">
        <v>749</v>
      </c>
      <c r="Y36" s="22" t="s">
        <v>207</v>
      </c>
      <c r="Z36" s="22" t="s">
        <v>715</v>
      </c>
      <c r="AA36" s="22" t="s">
        <v>1093</v>
      </c>
      <c r="AB36" s="39">
        <v>650</v>
      </c>
      <c r="AC36" s="39"/>
      <c r="AD36" s="39"/>
      <c r="AE36" s="39"/>
      <c r="AF36" s="39"/>
      <c r="AG36" s="39"/>
      <c r="AH36" s="39"/>
      <c r="AI36" s="39"/>
      <c r="AJ36" s="39"/>
      <c r="AK36" s="39"/>
      <c r="AL36" s="39"/>
      <c r="AM36" s="39"/>
      <c r="AN36" s="39"/>
      <c r="AO36" s="33" t="s">
        <v>1249</v>
      </c>
      <c r="AP36" s="33" t="s">
        <v>1250</v>
      </c>
      <c r="AQ36" s="39" t="s">
        <v>639</v>
      </c>
      <c r="AR36" s="39" t="s">
        <v>201</v>
      </c>
      <c r="AS36" s="39" t="s">
        <v>639</v>
      </c>
      <c r="AT36" s="39"/>
      <c r="AU36" s="39"/>
      <c r="AV36" s="186" t="s">
        <v>1251</v>
      </c>
    </row>
  </sheetData>
  <mergeCells count="44">
    <mergeCell ref="A1:D1"/>
    <mergeCell ref="A2:AU2"/>
    <mergeCell ref="A3:E3"/>
    <mergeCell ref="K4:R4"/>
    <mergeCell ref="S4:V4"/>
    <mergeCell ref="A7:Y7"/>
    <mergeCell ref="A22:Y22"/>
    <mergeCell ref="A34:X34"/>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V4:AV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432638888888889" right="0.236111111111111" top="0.708333333333333" bottom="1.53541666666667" header="0.5" footer="0.5"/>
  <pageSetup paperSize="8" scale="27" fitToHeight="0" orientation="landscape" horizontalDpi="600"/>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157"/>
  <sheetViews>
    <sheetView zoomScale="47" zoomScaleNormal="47" topLeftCell="Y10"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17.9722222222222" style="12" customWidth="1"/>
    <col min="5" max="5" width="16.3518518518519" style="12" customWidth="1"/>
    <col min="6" max="6" width="15.1296296296296" style="12" customWidth="1"/>
    <col min="7" max="7" width="36" style="12" customWidth="1"/>
    <col min="8" max="8" width="51.907407407407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1" width="15.6018518518519" style="9" customWidth="1"/>
    <col min="22" max="22" width="13.1296296296296" style="9" customWidth="1"/>
    <col min="23" max="27" width="18.6296296296296" style="14" customWidth="1"/>
    <col min="28" max="28" width="15.3796296296296" style="9" customWidth="1"/>
    <col min="29" max="29" width="22" style="9" customWidth="1"/>
    <col min="30" max="31" width="11.6296296296296" style="9" customWidth="1"/>
    <col min="32" max="32" width="14.6574074074074" style="9" customWidth="1"/>
    <col min="33" max="39" width="15.1296296296296" style="9" customWidth="1"/>
    <col min="40" max="40" width="12.1296296296296" style="9" customWidth="1"/>
    <col min="41" max="41" width="41.6296296296296" style="12" customWidth="1"/>
    <col min="42" max="42" width="36.6296296296296" style="12" customWidth="1"/>
    <col min="43" max="16377" width="8.88888888888889" style="12"/>
    <col min="16378" max="16378" width="8.88888888888889" style="8"/>
    <col min="16379" max="16384" width="8.88888888888889" style="272"/>
  </cols>
  <sheetData>
    <row r="1" s="5" customFormat="1" ht="39" customHeight="1" spans="1:42">
      <c r="A1" s="15" t="s">
        <v>0</v>
      </c>
      <c r="B1" s="15"/>
      <c r="C1" s="15"/>
      <c r="D1" s="15"/>
      <c r="H1" s="15"/>
      <c r="I1" s="16"/>
      <c r="J1" s="16"/>
      <c r="K1" s="16"/>
      <c r="L1" s="16"/>
      <c r="AB1" s="53"/>
      <c r="AO1" s="63"/>
      <c r="AP1" s="63"/>
    </row>
    <row r="2" s="6" customFormat="1" ht="63"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70" customHeight="1" spans="1:42">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20"/>
      <c r="V3" s="20"/>
      <c r="W3" s="19" t="s">
        <v>14</v>
      </c>
      <c r="X3" s="20"/>
      <c r="Y3" s="20"/>
      <c r="Z3" s="20"/>
      <c r="AA3" s="21"/>
      <c r="AB3" s="54" t="s">
        <v>15</v>
      </c>
      <c r="AC3" s="55"/>
      <c r="AD3" s="55"/>
      <c r="AE3" s="55"/>
      <c r="AF3" s="55"/>
      <c r="AG3" s="55"/>
      <c r="AH3" s="55"/>
      <c r="AI3" s="55"/>
      <c r="AJ3" s="55"/>
      <c r="AK3" s="55"/>
      <c r="AL3" s="55"/>
      <c r="AM3" s="55"/>
      <c r="AN3" s="64"/>
      <c r="AO3" s="18" t="s">
        <v>16</v>
      </c>
      <c r="AP3" s="18" t="s">
        <v>17</v>
      </c>
    </row>
    <row r="4" s="7" customFormat="1" ht="90" customHeight="1" spans="1:42">
      <c r="A4" s="18"/>
      <c r="B4" s="80"/>
      <c r="C4" s="18"/>
      <c r="D4" s="18"/>
      <c r="E4" s="18"/>
      <c r="F4" s="18"/>
      <c r="G4" s="18"/>
      <c r="H4" s="18"/>
      <c r="I4" s="18"/>
      <c r="J4" s="18"/>
      <c r="K4" s="80" t="s">
        <v>18</v>
      </c>
      <c r="L4" s="80" t="s">
        <v>19</v>
      </c>
      <c r="M4" s="80" t="s">
        <v>20</v>
      </c>
      <c r="N4" s="80" t="s">
        <v>21</v>
      </c>
      <c r="O4" s="80" t="s">
        <v>22</v>
      </c>
      <c r="P4" s="80" t="s">
        <v>23</v>
      </c>
      <c r="Q4" s="80" t="s">
        <v>24</v>
      </c>
      <c r="R4" s="80" t="s">
        <v>25</v>
      </c>
      <c r="S4" s="45" t="s">
        <v>26</v>
      </c>
      <c r="T4" s="45" t="s">
        <v>27</v>
      </c>
      <c r="U4" s="45" t="s">
        <v>28</v>
      </c>
      <c r="V4" s="45" t="s">
        <v>29</v>
      </c>
      <c r="W4" s="45" t="s">
        <v>30</v>
      </c>
      <c r="X4" s="45" t="s">
        <v>31</v>
      </c>
      <c r="Y4" s="45" t="s">
        <v>32</v>
      </c>
      <c r="Z4" s="45" t="s">
        <v>33</v>
      </c>
      <c r="AA4" s="89" t="s">
        <v>34</v>
      </c>
      <c r="AB4" s="56" t="s">
        <v>35</v>
      </c>
      <c r="AC4" s="80" t="s">
        <v>36</v>
      </c>
      <c r="AD4" s="99" t="s">
        <v>37</v>
      </c>
      <c r="AE4" s="99"/>
      <c r="AF4" s="99"/>
      <c r="AG4" s="99"/>
      <c r="AH4" s="80" t="s">
        <v>38</v>
      </c>
      <c r="AI4" s="80" t="s">
        <v>39</v>
      </c>
      <c r="AJ4" s="80" t="s">
        <v>40</v>
      </c>
      <c r="AK4" s="80" t="s">
        <v>41</v>
      </c>
      <c r="AL4" s="80" t="s">
        <v>42</v>
      </c>
      <c r="AM4" s="80" t="s">
        <v>43</v>
      </c>
      <c r="AN4" s="89" t="s">
        <v>44</v>
      </c>
      <c r="AO4" s="18"/>
      <c r="AP4" s="18"/>
    </row>
    <row r="5" s="7" customFormat="1" ht="118" customHeight="1" spans="1:42">
      <c r="A5" s="18"/>
      <c r="B5" s="80"/>
      <c r="C5" s="18"/>
      <c r="D5" s="18"/>
      <c r="E5" s="18"/>
      <c r="F5" s="18"/>
      <c r="G5" s="18"/>
      <c r="H5" s="18"/>
      <c r="I5" s="18"/>
      <c r="J5" s="18"/>
      <c r="K5" s="80"/>
      <c r="L5" s="80"/>
      <c r="M5" s="80"/>
      <c r="N5" s="80"/>
      <c r="O5" s="80"/>
      <c r="P5" s="80"/>
      <c r="Q5" s="80"/>
      <c r="R5" s="80"/>
      <c r="S5" s="46"/>
      <c r="T5" s="46"/>
      <c r="U5" s="46"/>
      <c r="V5" s="46"/>
      <c r="W5" s="46"/>
      <c r="X5" s="46"/>
      <c r="Y5" s="46"/>
      <c r="Z5" s="46"/>
      <c r="AA5" s="90"/>
      <c r="AB5" s="56"/>
      <c r="AC5" s="80"/>
      <c r="AD5" s="99" t="s">
        <v>45</v>
      </c>
      <c r="AE5" s="99" t="s">
        <v>46</v>
      </c>
      <c r="AF5" s="99" t="s">
        <v>47</v>
      </c>
      <c r="AG5" s="99" t="s">
        <v>48</v>
      </c>
      <c r="AH5" s="80"/>
      <c r="AI5" s="80"/>
      <c r="AJ5" s="80"/>
      <c r="AK5" s="80"/>
      <c r="AL5" s="80"/>
      <c r="AM5" s="80"/>
      <c r="AN5" s="90"/>
      <c r="AO5" s="18"/>
      <c r="AP5" s="18"/>
    </row>
    <row r="6" s="79" customFormat="1" ht="30" customHeight="1" spans="1:42">
      <c r="A6" s="81"/>
      <c r="B6" s="82" t="s">
        <v>49</v>
      </c>
      <c r="C6" s="82"/>
      <c r="D6" s="82"/>
      <c r="E6" s="82"/>
      <c r="F6" s="82"/>
      <c r="G6" s="82"/>
      <c r="H6" s="82"/>
      <c r="I6" s="83">
        <f>I7+I62+I79+I114+I119+I140+I149+I152</f>
        <v>27</v>
      </c>
      <c r="J6" s="83">
        <f t="shared" ref="J6:AN6" si="0">J7+J62+J79+J114+J119+J140+J149+J152</f>
        <v>16360.961</v>
      </c>
      <c r="K6" s="83">
        <f t="shared" si="0"/>
        <v>5</v>
      </c>
      <c r="L6" s="83">
        <f t="shared" si="0"/>
        <v>1</v>
      </c>
      <c r="M6" s="83">
        <f t="shared" si="0"/>
        <v>19</v>
      </c>
      <c r="N6" s="83">
        <f t="shared" si="0"/>
        <v>0</v>
      </c>
      <c r="O6" s="83">
        <f t="shared" si="0"/>
        <v>1</v>
      </c>
      <c r="P6" s="83">
        <f t="shared" si="0"/>
        <v>0</v>
      </c>
      <c r="Q6" s="83">
        <f t="shared" si="0"/>
        <v>0</v>
      </c>
      <c r="R6" s="83">
        <f t="shared" si="0"/>
        <v>1</v>
      </c>
      <c r="S6" s="83">
        <f t="shared" si="0"/>
        <v>21696</v>
      </c>
      <c r="T6" s="83">
        <f t="shared" si="0"/>
        <v>62960</v>
      </c>
      <c r="U6" s="83">
        <f t="shared" si="0"/>
        <v>12652</v>
      </c>
      <c r="V6" s="83">
        <f t="shared" si="0"/>
        <v>27700</v>
      </c>
      <c r="W6" s="83">
        <f t="shared" si="0"/>
        <v>0</v>
      </c>
      <c r="X6" s="83">
        <f t="shared" si="0"/>
        <v>0</v>
      </c>
      <c r="Y6" s="83">
        <f t="shared" si="0"/>
        <v>0</v>
      </c>
      <c r="Z6" s="83">
        <f t="shared" si="0"/>
        <v>0</v>
      </c>
      <c r="AA6" s="83">
        <f t="shared" si="0"/>
        <v>0</v>
      </c>
      <c r="AB6" s="83">
        <f t="shared" si="0"/>
        <v>26854</v>
      </c>
      <c r="AC6" s="83">
        <f t="shared" si="0"/>
        <v>14538</v>
      </c>
      <c r="AD6" s="83">
        <f t="shared" si="0"/>
        <v>9500</v>
      </c>
      <c r="AE6" s="83">
        <f t="shared" si="0"/>
        <v>2500</v>
      </c>
      <c r="AF6" s="83">
        <f t="shared" si="0"/>
        <v>2538</v>
      </c>
      <c r="AG6" s="83">
        <f t="shared" si="0"/>
        <v>0</v>
      </c>
      <c r="AH6" s="83">
        <f t="shared" si="0"/>
        <v>3860</v>
      </c>
      <c r="AI6" s="83">
        <f t="shared" si="0"/>
        <v>6456</v>
      </c>
      <c r="AJ6" s="83">
        <f t="shared" si="0"/>
        <v>2000</v>
      </c>
      <c r="AK6" s="83">
        <f t="shared" si="0"/>
        <v>0</v>
      </c>
      <c r="AL6" s="83">
        <f t="shared" si="0"/>
        <v>0</v>
      </c>
      <c r="AM6" s="83">
        <f t="shared" si="0"/>
        <v>0</v>
      </c>
      <c r="AN6" s="83">
        <f t="shared" si="0"/>
        <v>0</v>
      </c>
      <c r="AO6" s="81"/>
      <c r="AP6" s="81"/>
    </row>
    <row r="7" s="178" customFormat="1" ht="30" customHeight="1" spans="1:42">
      <c r="A7" s="180" t="s">
        <v>50</v>
      </c>
      <c r="B7" s="181" t="s">
        <v>51</v>
      </c>
      <c r="C7" s="182"/>
      <c r="D7" s="182"/>
      <c r="E7" s="181"/>
      <c r="F7" s="182"/>
      <c r="G7" s="182"/>
      <c r="H7" s="181"/>
      <c r="I7" s="189">
        <f>I8+I32+I37+I49+I54</f>
        <v>12</v>
      </c>
      <c r="J7" s="189">
        <f t="shared" ref="J7:AN7" si="1">J8+J32+J37+J49+J54</f>
        <v>11712.228</v>
      </c>
      <c r="K7" s="189">
        <f t="shared" si="1"/>
        <v>5</v>
      </c>
      <c r="L7" s="189">
        <f t="shared" si="1"/>
        <v>0</v>
      </c>
      <c r="M7" s="189">
        <f t="shared" si="1"/>
        <v>7</v>
      </c>
      <c r="N7" s="189">
        <f t="shared" si="1"/>
        <v>0</v>
      </c>
      <c r="O7" s="189">
        <f t="shared" si="1"/>
        <v>0</v>
      </c>
      <c r="P7" s="189">
        <f t="shared" si="1"/>
        <v>0</v>
      </c>
      <c r="Q7" s="189">
        <f t="shared" si="1"/>
        <v>0</v>
      </c>
      <c r="R7" s="189">
        <f t="shared" si="1"/>
        <v>0</v>
      </c>
      <c r="S7" s="189">
        <f t="shared" si="1"/>
        <v>10216</v>
      </c>
      <c r="T7" s="189">
        <f t="shared" si="1"/>
        <v>34758</v>
      </c>
      <c r="U7" s="189">
        <f t="shared" si="1"/>
        <v>5964</v>
      </c>
      <c r="V7" s="189">
        <f t="shared" si="1"/>
        <v>19425</v>
      </c>
      <c r="W7" s="189">
        <f t="shared" si="1"/>
        <v>0</v>
      </c>
      <c r="X7" s="189">
        <f t="shared" si="1"/>
        <v>0</v>
      </c>
      <c r="Y7" s="189">
        <f t="shared" si="1"/>
        <v>0</v>
      </c>
      <c r="Z7" s="189">
        <f t="shared" si="1"/>
        <v>0</v>
      </c>
      <c r="AA7" s="189">
        <f t="shared" si="1"/>
        <v>0</v>
      </c>
      <c r="AB7" s="189">
        <f t="shared" si="1"/>
        <v>17556</v>
      </c>
      <c r="AC7" s="189">
        <f t="shared" si="1"/>
        <v>11930</v>
      </c>
      <c r="AD7" s="189">
        <f t="shared" si="1"/>
        <v>6930</v>
      </c>
      <c r="AE7" s="189">
        <f t="shared" si="1"/>
        <v>2500</v>
      </c>
      <c r="AF7" s="189">
        <f t="shared" si="1"/>
        <v>2500</v>
      </c>
      <c r="AG7" s="189">
        <f t="shared" si="1"/>
        <v>0</v>
      </c>
      <c r="AH7" s="189">
        <f t="shared" si="1"/>
        <v>2850</v>
      </c>
      <c r="AI7" s="189">
        <f t="shared" si="1"/>
        <v>2776</v>
      </c>
      <c r="AJ7" s="189">
        <f t="shared" si="1"/>
        <v>0</v>
      </c>
      <c r="AK7" s="189">
        <f t="shared" si="1"/>
        <v>0</v>
      </c>
      <c r="AL7" s="189">
        <f t="shared" si="1"/>
        <v>0</v>
      </c>
      <c r="AM7" s="189">
        <f t="shared" si="1"/>
        <v>0</v>
      </c>
      <c r="AN7" s="189">
        <f t="shared" si="1"/>
        <v>0</v>
      </c>
      <c r="AO7" s="195"/>
      <c r="AP7" s="195"/>
    </row>
    <row r="8" s="178" customFormat="1" ht="30" customHeight="1" spans="1:42">
      <c r="A8" s="183" t="s">
        <v>52</v>
      </c>
      <c r="B8" s="181" t="s">
        <v>53</v>
      </c>
      <c r="C8" s="182"/>
      <c r="D8" s="182"/>
      <c r="E8" s="181"/>
      <c r="F8" s="182"/>
      <c r="G8" s="182"/>
      <c r="H8" s="181"/>
      <c r="I8" s="190">
        <f>I9+I13+I19+I29+I30+I31+I20</f>
        <v>6</v>
      </c>
      <c r="J8" s="190">
        <f t="shared" ref="J8:AN8" si="2">J9+J13+J19+J29+J30+J31+J20</f>
        <v>10476.765</v>
      </c>
      <c r="K8" s="190">
        <f t="shared" si="2"/>
        <v>4</v>
      </c>
      <c r="L8" s="190">
        <f t="shared" si="2"/>
        <v>0</v>
      </c>
      <c r="M8" s="190">
        <f t="shared" si="2"/>
        <v>2</v>
      </c>
      <c r="N8" s="190">
        <f t="shared" si="2"/>
        <v>0</v>
      </c>
      <c r="O8" s="190">
        <f t="shared" si="2"/>
        <v>0</v>
      </c>
      <c r="P8" s="190">
        <f t="shared" si="2"/>
        <v>0</v>
      </c>
      <c r="Q8" s="190">
        <f t="shared" si="2"/>
        <v>0</v>
      </c>
      <c r="R8" s="190">
        <f t="shared" si="2"/>
        <v>0</v>
      </c>
      <c r="S8" s="190">
        <f t="shared" si="2"/>
        <v>5298</v>
      </c>
      <c r="T8" s="190">
        <f t="shared" si="2"/>
        <v>18647</v>
      </c>
      <c r="U8" s="190">
        <f t="shared" si="2"/>
        <v>2692</v>
      </c>
      <c r="V8" s="190">
        <f t="shared" si="2"/>
        <v>9585</v>
      </c>
      <c r="W8" s="190">
        <f t="shared" si="2"/>
        <v>0</v>
      </c>
      <c r="X8" s="190">
        <f t="shared" si="2"/>
        <v>0</v>
      </c>
      <c r="Y8" s="190">
        <f t="shared" si="2"/>
        <v>0</v>
      </c>
      <c r="Z8" s="190">
        <f t="shared" si="2"/>
        <v>0</v>
      </c>
      <c r="AA8" s="190">
        <f t="shared" si="2"/>
        <v>0</v>
      </c>
      <c r="AB8" s="190">
        <f t="shared" si="2"/>
        <v>7806</v>
      </c>
      <c r="AC8" s="190">
        <f t="shared" si="2"/>
        <v>7330</v>
      </c>
      <c r="AD8" s="190">
        <f t="shared" si="2"/>
        <v>5330</v>
      </c>
      <c r="AE8" s="190">
        <f t="shared" si="2"/>
        <v>2000</v>
      </c>
      <c r="AF8" s="190">
        <f t="shared" si="2"/>
        <v>0</v>
      </c>
      <c r="AG8" s="190">
        <f t="shared" si="2"/>
        <v>0</v>
      </c>
      <c r="AH8" s="190">
        <f t="shared" si="2"/>
        <v>0</v>
      </c>
      <c r="AI8" s="190">
        <f t="shared" si="2"/>
        <v>476</v>
      </c>
      <c r="AJ8" s="190">
        <f t="shared" si="2"/>
        <v>0</v>
      </c>
      <c r="AK8" s="190">
        <f t="shared" si="2"/>
        <v>0</v>
      </c>
      <c r="AL8" s="190">
        <f t="shared" si="2"/>
        <v>0</v>
      </c>
      <c r="AM8" s="190">
        <f t="shared" si="2"/>
        <v>0</v>
      </c>
      <c r="AN8" s="190">
        <f t="shared" si="2"/>
        <v>0</v>
      </c>
      <c r="AO8" s="195"/>
      <c r="AP8" s="195"/>
    </row>
    <row r="9" s="12" customFormat="1" ht="30" customHeight="1" spans="1:42">
      <c r="A9" s="183" t="s">
        <v>54</v>
      </c>
      <c r="B9" s="181" t="s">
        <v>55</v>
      </c>
      <c r="C9" s="182"/>
      <c r="D9" s="182"/>
      <c r="E9" s="181"/>
      <c r="F9" s="182"/>
      <c r="G9" s="182"/>
      <c r="H9" s="181"/>
      <c r="I9" s="191">
        <f>I10+I11</f>
        <v>1</v>
      </c>
      <c r="J9" s="191">
        <f t="shared" ref="J9:AN9" si="3">J10+J11</f>
        <v>0.165</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23</v>
      </c>
      <c r="V9" s="191">
        <f t="shared" si="3"/>
        <v>77</v>
      </c>
      <c r="W9" s="191">
        <f t="shared" si="3"/>
        <v>0</v>
      </c>
      <c r="X9" s="191">
        <f t="shared" si="3"/>
        <v>0</v>
      </c>
      <c r="Y9" s="191">
        <f t="shared" si="3"/>
        <v>0</v>
      </c>
      <c r="Z9" s="191">
        <f t="shared" si="3"/>
        <v>0</v>
      </c>
      <c r="AA9" s="191">
        <f t="shared" si="3"/>
        <v>0</v>
      </c>
      <c r="AB9" s="191">
        <f t="shared" si="3"/>
        <v>510</v>
      </c>
      <c r="AC9" s="191">
        <f t="shared" si="3"/>
        <v>230</v>
      </c>
      <c r="AD9" s="191">
        <f t="shared" si="3"/>
        <v>230</v>
      </c>
      <c r="AE9" s="191">
        <f t="shared" si="3"/>
        <v>0</v>
      </c>
      <c r="AF9" s="191">
        <f t="shared" si="3"/>
        <v>0</v>
      </c>
      <c r="AG9" s="191">
        <f t="shared" si="3"/>
        <v>0</v>
      </c>
      <c r="AH9" s="191">
        <f t="shared" si="3"/>
        <v>0</v>
      </c>
      <c r="AI9" s="191">
        <f t="shared" si="3"/>
        <v>280</v>
      </c>
      <c r="AJ9" s="191">
        <f t="shared" si="3"/>
        <v>0</v>
      </c>
      <c r="AK9" s="191">
        <f t="shared" si="3"/>
        <v>0</v>
      </c>
      <c r="AL9" s="191">
        <f t="shared" si="3"/>
        <v>0</v>
      </c>
      <c r="AM9" s="191">
        <f t="shared" si="3"/>
        <v>0</v>
      </c>
      <c r="AN9" s="191">
        <f t="shared" si="3"/>
        <v>0</v>
      </c>
      <c r="AO9" s="196"/>
      <c r="AP9" s="196"/>
    </row>
    <row r="10" s="12" customFormat="1" ht="30" customHeight="1" spans="1:42">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6"/>
      <c r="AP10" s="196"/>
    </row>
    <row r="11" s="12" customFormat="1" ht="30" customHeight="1" spans="1:42">
      <c r="A11" s="184" t="s">
        <v>56</v>
      </c>
      <c r="B11" s="181" t="s">
        <v>58</v>
      </c>
      <c r="C11" s="182"/>
      <c r="D11" s="182"/>
      <c r="E11" s="185"/>
      <c r="F11" s="185"/>
      <c r="G11" s="185"/>
      <c r="H11" s="185"/>
      <c r="I11" s="191">
        <f>SUM(I12)</f>
        <v>1</v>
      </c>
      <c r="J11" s="191">
        <f t="shared" ref="J11:AN11" si="4">SUM(J12)</f>
        <v>0.165</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23</v>
      </c>
      <c r="V11" s="191">
        <f t="shared" si="4"/>
        <v>77</v>
      </c>
      <c r="W11" s="191">
        <f t="shared" si="4"/>
        <v>0</v>
      </c>
      <c r="X11" s="191">
        <f t="shared" si="4"/>
        <v>0</v>
      </c>
      <c r="Y11" s="191">
        <f t="shared" si="4"/>
        <v>0</v>
      </c>
      <c r="Z11" s="191">
        <f t="shared" si="4"/>
        <v>0</v>
      </c>
      <c r="AA11" s="191">
        <f t="shared" si="4"/>
        <v>0</v>
      </c>
      <c r="AB11" s="191">
        <f t="shared" si="4"/>
        <v>510</v>
      </c>
      <c r="AC11" s="191">
        <f t="shared" si="4"/>
        <v>230</v>
      </c>
      <c r="AD11" s="191">
        <f t="shared" si="4"/>
        <v>230</v>
      </c>
      <c r="AE11" s="191">
        <f t="shared" si="4"/>
        <v>0</v>
      </c>
      <c r="AF11" s="191">
        <f t="shared" si="4"/>
        <v>0</v>
      </c>
      <c r="AG11" s="191">
        <f t="shared" si="4"/>
        <v>0</v>
      </c>
      <c r="AH11" s="191">
        <f t="shared" si="4"/>
        <v>0</v>
      </c>
      <c r="AI11" s="191">
        <f t="shared" si="4"/>
        <v>280</v>
      </c>
      <c r="AJ11" s="191">
        <f t="shared" si="4"/>
        <v>0</v>
      </c>
      <c r="AK11" s="191">
        <f t="shared" si="4"/>
        <v>0</v>
      </c>
      <c r="AL11" s="191">
        <f t="shared" si="4"/>
        <v>0</v>
      </c>
      <c r="AM11" s="191">
        <f t="shared" si="4"/>
        <v>0</v>
      </c>
      <c r="AN11" s="191">
        <f t="shared" si="4"/>
        <v>0</v>
      </c>
      <c r="AO11" s="196"/>
      <c r="AP11" s="196"/>
    </row>
    <row r="12" s="8" customFormat="1" ht="283" customHeight="1" spans="1:43">
      <c r="A12" s="22">
        <v>1</v>
      </c>
      <c r="B12" s="22" t="s">
        <v>1158</v>
      </c>
      <c r="C12" s="22">
        <v>2024</v>
      </c>
      <c r="D12" s="23" t="s">
        <v>651</v>
      </c>
      <c r="E12" s="22" t="s">
        <v>178</v>
      </c>
      <c r="F12" s="24" t="s">
        <v>990</v>
      </c>
      <c r="G12" s="22" t="s">
        <v>531</v>
      </c>
      <c r="H12" s="23" t="s">
        <v>652</v>
      </c>
      <c r="I12" s="22">
        <v>1</v>
      </c>
      <c r="J12" s="22">
        <v>0.165</v>
      </c>
      <c r="K12" s="22">
        <v>1</v>
      </c>
      <c r="L12" s="22"/>
      <c r="M12" s="22"/>
      <c r="N12" s="22"/>
      <c r="O12" s="22"/>
      <c r="P12" s="22"/>
      <c r="Q12" s="22"/>
      <c r="R12" s="22"/>
      <c r="S12" s="22">
        <v>56</v>
      </c>
      <c r="T12" s="22">
        <v>183</v>
      </c>
      <c r="U12" s="22">
        <v>23</v>
      </c>
      <c r="V12" s="22">
        <v>77</v>
      </c>
      <c r="W12" s="22" t="s">
        <v>183</v>
      </c>
      <c r="X12" s="22" t="s">
        <v>1144</v>
      </c>
      <c r="Y12" s="22" t="s">
        <v>183</v>
      </c>
      <c r="Z12" s="22" t="s">
        <v>1144</v>
      </c>
      <c r="AA12" s="22" t="s">
        <v>1093</v>
      </c>
      <c r="AB12" s="22">
        <v>510</v>
      </c>
      <c r="AC12" s="22">
        <v>230</v>
      </c>
      <c r="AD12" s="22">
        <v>230</v>
      </c>
      <c r="AE12" s="22"/>
      <c r="AF12" s="22"/>
      <c r="AG12" s="22"/>
      <c r="AH12" s="22"/>
      <c r="AI12" s="22">
        <v>280</v>
      </c>
      <c r="AJ12" s="22"/>
      <c r="AK12" s="22"/>
      <c r="AL12" s="22"/>
      <c r="AM12" s="22"/>
      <c r="AN12" s="22"/>
      <c r="AO12" s="33" t="s">
        <v>1162</v>
      </c>
      <c r="AP12" s="33" t="s">
        <v>1163</v>
      </c>
      <c r="AQ12" s="22" t="s">
        <v>986</v>
      </c>
    </row>
    <row r="13" s="12" customFormat="1" ht="30" customHeight="1" spans="1:42">
      <c r="A13" s="183" t="s">
        <v>54</v>
      </c>
      <c r="B13" s="181" t="s">
        <v>59</v>
      </c>
      <c r="C13" s="182"/>
      <c r="D13" s="182"/>
      <c r="E13" s="185"/>
      <c r="F13" s="185"/>
      <c r="G13" s="185"/>
      <c r="H13" s="185"/>
      <c r="I13" s="191">
        <f>SUM(I14)</f>
        <v>1</v>
      </c>
      <c r="J13" s="191">
        <f t="shared" ref="J13:AN13" si="5">SUM(J14)</f>
        <v>6</v>
      </c>
      <c r="K13" s="191">
        <f t="shared" si="5"/>
        <v>0</v>
      </c>
      <c r="L13" s="191">
        <f t="shared" si="5"/>
        <v>0</v>
      </c>
      <c r="M13" s="191">
        <f t="shared" si="5"/>
        <v>1</v>
      </c>
      <c r="N13" s="191">
        <f t="shared" si="5"/>
        <v>0</v>
      </c>
      <c r="O13" s="191">
        <f t="shared" si="5"/>
        <v>0</v>
      </c>
      <c r="P13" s="191">
        <f t="shared" si="5"/>
        <v>0</v>
      </c>
      <c r="Q13" s="191">
        <f t="shared" si="5"/>
        <v>0</v>
      </c>
      <c r="R13" s="191">
        <f t="shared" si="5"/>
        <v>0</v>
      </c>
      <c r="S13" s="191">
        <f t="shared" si="5"/>
        <v>336</v>
      </c>
      <c r="T13" s="191">
        <f t="shared" si="5"/>
        <v>1251</v>
      </c>
      <c r="U13" s="191">
        <f t="shared" si="5"/>
        <v>142</v>
      </c>
      <c r="V13" s="191">
        <f t="shared" si="5"/>
        <v>547</v>
      </c>
      <c r="W13" s="191">
        <f t="shared" si="5"/>
        <v>0</v>
      </c>
      <c r="X13" s="191">
        <f t="shared" si="5"/>
        <v>0</v>
      </c>
      <c r="Y13" s="191">
        <f t="shared" si="5"/>
        <v>0</v>
      </c>
      <c r="Z13" s="191">
        <f t="shared" si="5"/>
        <v>0</v>
      </c>
      <c r="AA13" s="191">
        <f t="shared" si="5"/>
        <v>0</v>
      </c>
      <c r="AB13" s="191">
        <f t="shared" si="5"/>
        <v>80</v>
      </c>
      <c r="AC13" s="191">
        <f t="shared" si="5"/>
        <v>0</v>
      </c>
      <c r="AD13" s="191">
        <f t="shared" si="5"/>
        <v>0</v>
      </c>
      <c r="AE13" s="191">
        <f t="shared" si="5"/>
        <v>0</v>
      </c>
      <c r="AF13" s="191">
        <f t="shared" si="5"/>
        <v>0</v>
      </c>
      <c r="AG13" s="191">
        <f t="shared" si="5"/>
        <v>0</v>
      </c>
      <c r="AH13" s="191">
        <f t="shared" si="5"/>
        <v>0</v>
      </c>
      <c r="AI13" s="191">
        <f t="shared" si="5"/>
        <v>80</v>
      </c>
      <c r="AJ13" s="191">
        <f t="shared" si="5"/>
        <v>0</v>
      </c>
      <c r="AK13" s="191">
        <f t="shared" si="5"/>
        <v>0</v>
      </c>
      <c r="AL13" s="191">
        <f t="shared" si="5"/>
        <v>0</v>
      </c>
      <c r="AM13" s="191">
        <f t="shared" si="5"/>
        <v>0</v>
      </c>
      <c r="AN13" s="191">
        <f t="shared" si="5"/>
        <v>0</v>
      </c>
      <c r="AO13" s="196"/>
      <c r="AP13" s="196"/>
    </row>
    <row r="14" s="12" customFormat="1" ht="221" customHeight="1" spans="1:43">
      <c r="A14" s="22">
        <v>2</v>
      </c>
      <c r="B14" s="22" t="s">
        <v>1227</v>
      </c>
      <c r="C14" s="36">
        <v>2024</v>
      </c>
      <c r="D14" s="37" t="s">
        <v>447</v>
      </c>
      <c r="E14" s="36" t="s">
        <v>178</v>
      </c>
      <c r="F14" s="36" t="s">
        <v>984</v>
      </c>
      <c r="G14" s="36" t="s">
        <v>403</v>
      </c>
      <c r="H14" s="37" t="s">
        <v>1228</v>
      </c>
      <c r="I14" s="36">
        <v>1</v>
      </c>
      <c r="J14" s="36">
        <v>6</v>
      </c>
      <c r="K14" s="36"/>
      <c r="L14" s="36"/>
      <c r="M14" s="36">
        <v>1</v>
      </c>
      <c r="N14" s="36"/>
      <c r="O14" s="36"/>
      <c r="P14" s="36"/>
      <c r="Q14" s="36"/>
      <c r="R14" s="36"/>
      <c r="S14" s="31">
        <v>336</v>
      </c>
      <c r="T14" s="31">
        <v>1251</v>
      </c>
      <c r="U14" s="31">
        <v>142</v>
      </c>
      <c r="V14" s="31">
        <v>547</v>
      </c>
      <c r="W14" s="36" t="s">
        <v>192</v>
      </c>
      <c r="X14" s="36" t="s">
        <v>810</v>
      </c>
      <c r="Y14" s="36" t="s">
        <v>207</v>
      </c>
      <c r="Z14" s="36" t="s">
        <v>715</v>
      </c>
      <c r="AA14" s="22" t="s">
        <v>1093</v>
      </c>
      <c r="AB14" s="36">
        <v>80</v>
      </c>
      <c r="AC14" s="36"/>
      <c r="AD14" s="36"/>
      <c r="AE14" s="36"/>
      <c r="AF14" s="36"/>
      <c r="AG14" s="36"/>
      <c r="AH14" s="36"/>
      <c r="AI14" s="36">
        <v>80</v>
      </c>
      <c r="AJ14" s="36"/>
      <c r="AK14" s="36"/>
      <c r="AL14" s="36"/>
      <c r="AM14" s="36"/>
      <c r="AN14" s="36"/>
      <c r="AO14" s="37" t="s">
        <v>1229</v>
      </c>
      <c r="AP14" s="37" t="s">
        <v>1230</v>
      </c>
      <c r="AQ14" s="39"/>
    </row>
    <row r="15" s="12" customFormat="1" ht="30" customHeight="1" spans="1:42">
      <c r="A15" s="184" t="s">
        <v>56</v>
      </c>
      <c r="B15" s="181" t="s">
        <v>60</v>
      </c>
      <c r="C15" s="182"/>
      <c r="D15" s="182"/>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1"/>
      <c r="AN15" s="191"/>
      <c r="AO15" s="196"/>
      <c r="AP15" s="196"/>
    </row>
    <row r="16" s="12" customFormat="1" ht="30" customHeight="1" spans="1:42">
      <c r="A16" s="184" t="s">
        <v>56</v>
      </c>
      <c r="B16" s="188" t="s">
        <v>61</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1"/>
      <c r="AO16" s="196"/>
      <c r="AP16" s="196"/>
    </row>
    <row r="17" s="12" customFormat="1" ht="30" customHeight="1" spans="1:42">
      <c r="A17" s="184" t="s">
        <v>56</v>
      </c>
      <c r="B17" s="188" t="s">
        <v>62</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6"/>
      <c r="AP17" s="196"/>
    </row>
    <row r="18" s="12" customFormat="1" ht="30" customHeight="1" spans="1:42">
      <c r="A18" s="184" t="s">
        <v>56</v>
      </c>
      <c r="B18" s="188" t="s">
        <v>63</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6"/>
      <c r="AP18" s="196"/>
    </row>
    <row r="19" s="12" customFormat="1" ht="30" customHeight="1" spans="1:42">
      <c r="A19" s="183" t="s">
        <v>54</v>
      </c>
      <c r="B19" s="188" t="s">
        <v>64</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6"/>
      <c r="AP19" s="196"/>
    </row>
    <row r="20" s="12" customFormat="1" ht="30" customHeight="1" spans="1:42">
      <c r="A20" s="183" t="s">
        <v>54</v>
      </c>
      <c r="B20" s="188" t="s">
        <v>65</v>
      </c>
      <c r="C20" s="188"/>
      <c r="D20" s="188"/>
      <c r="E20" s="185"/>
      <c r="F20" s="185"/>
      <c r="G20" s="185"/>
      <c r="H20" s="185"/>
      <c r="I20" s="191">
        <f>I21+I22+I23+I28</f>
        <v>4</v>
      </c>
      <c r="J20" s="191">
        <f t="shared" ref="J20:AN20" si="6">J21+J22+J23+J28</f>
        <v>10470.6</v>
      </c>
      <c r="K20" s="191">
        <f t="shared" si="6"/>
        <v>3</v>
      </c>
      <c r="L20" s="191">
        <f t="shared" si="6"/>
        <v>0</v>
      </c>
      <c r="M20" s="191">
        <f t="shared" si="6"/>
        <v>1</v>
      </c>
      <c r="N20" s="191">
        <f t="shared" si="6"/>
        <v>0</v>
      </c>
      <c r="O20" s="191">
        <f t="shared" si="6"/>
        <v>0</v>
      </c>
      <c r="P20" s="191">
        <f t="shared" si="6"/>
        <v>0</v>
      </c>
      <c r="Q20" s="191">
        <f t="shared" si="6"/>
        <v>0</v>
      </c>
      <c r="R20" s="191">
        <f t="shared" si="6"/>
        <v>0</v>
      </c>
      <c r="S20" s="191">
        <f t="shared" si="6"/>
        <v>4906</v>
      </c>
      <c r="T20" s="191">
        <f t="shared" si="6"/>
        <v>17213</v>
      </c>
      <c r="U20" s="191">
        <f t="shared" si="6"/>
        <v>2527</v>
      </c>
      <c r="V20" s="191">
        <f t="shared" si="6"/>
        <v>8961</v>
      </c>
      <c r="W20" s="191">
        <f t="shared" si="6"/>
        <v>0</v>
      </c>
      <c r="X20" s="191">
        <f t="shared" si="6"/>
        <v>0</v>
      </c>
      <c r="Y20" s="191">
        <f t="shared" si="6"/>
        <v>0</v>
      </c>
      <c r="Z20" s="191">
        <f t="shared" si="6"/>
        <v>0</v>
      </c>
      <c r="AA20" s="191">
        <f t="shared" si="6"/>
        <v>0</v>
      </c>
      <c r="AB20" s="191">
        <f t="shared" si="6"/>
        <v>7216</v>
      </c>
      <c r="AC20" s="191">
        <f t="shared" si="6"/>
        <v>7100</v>
      </c>
      <c r="AD20" s="191">
        <f t="shared" si="6"/>
        <v>5100</v>
      </c>
      <c r="AE20" s="191">
        <f t="shared" si="6"/>
        <v>2000</v>
      </c>
      <c r="AF20" s="191">
        <f t="shared" si="6"/>
        <v>0</v>
      </c>
      <c r="AG20" s="191">
        <f t="shared" si="6"/>
        <v>0</v>
      </c>
      <c r="AH20" s="191">
        <f t="shared" si="6"/>
        <v>0</v>
      </c>
      <c r="AI20" s="191">
        <f t="shared" si="6"/>
        <v>116</v>
      </c>
      <c r="AJ20" s="191">
        <f t="shared" si="6"/>
        <v>0</v>
      </c>
      <c r="AK20" s="191">
        <f t="shared" si="6"/>
        <v>0</v>
      </c>
      <c r="AL20" s="191">
        <f t="shared" si="6"/>
        <v>0</v>
      </c>
      <c r="AM20" s="191">
        <f t="shared" si="6"/>
        <v>0</v>
      </c>
      <c r="AN20" s="191">
        <f t="shared" si="6"/>
        <v>0</v>
      </c>
      <c r="AO20" s="196"/>
      <c r="AP20" s="196"/>
    </row>
    <row r="21" s="12" customFormat="1" ht="30" customHeight="1" spans="1:42">
      <c r="A21" s="184" t="s">
        <v>56</v>
      </c>
      <c r="B21" s="188" t="s">
        <v>66</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6"/>
      <c r="AP21" s="196"/>
    </row>
    <row r="22" s="12" customFormat="1" ht="30" customHeight="1" spans="1:42">
      <c r="A22" s="184" t="s">
        <v>56</v>
      </c>
      <c r="B22" s="188" t="s">
        <v>67</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6"/>
      <c r="AP22" s="196"/>
    </row>
    <row r="23" s="12" customFormat="1" ht="30" customHeight="1" spans="1:42">
      <c r="A23" s="184" t="s">
        <v>56</v>
      </c>
      <c r="B23" s="188" t="s">
        <v>68</v>
      </c>
      <c r="C23" s="188"/>
      <c r="D23" s="188"/>
      <c r="E23" s="185"/>
      <c r="F23" s="185"/>
      <c r="G23" s="185"/>
      <c r="H23" s="185"/>
      <c r="I23" s="191">
        <f>SUM(I24:I27)</f>
        <v>4</v>
      </c>
      <c r="J23" s="191">
        <f t="shared" ref="J23:AN23" si="7">SUM(J24:J27)</f>
        <v>10470.6</v>
      </c>
      <c r="K23" s="191">
        <f t="shared" si="7"/>
        <v>3</v>
      </c>
      <c r="L23" s="191">
        <f t="shared" si="7"/>
        <v>0</v>
      </c>
      <c r="M23" s="191">
        <f t="shared" si="7"/>
        <v>1</v>
      </c>
      <c r="N23" s="191">
        <f t="shared" si="7"/>
        <v>0</v>
      </c>
      <c r="O23" s="191">
        <f t="shared" si="7"/>
        <v>0</v>
      </c>
      <c r="P23" s="191">
        <f t="shared" si="7"/>
        <v>0</v>
      </c>
      <c r="Q23" s="191">
        <f t="shared" si="7"/>
        <v>0</v>
      </c>
      <c r="R23" s="191">
        <f t="shared" si="7"/>
        <v>0</v>
      </c>
      <c r="S23" s="191">
        <f t="shared" si="7"/>
        <v>4906</v>
      </c>
      <c r="T23" s="191">
        <f t="shared" si="7"/>
        <v>17213</v>
      </c>
      <c r="U23" s="191">
        <f t="shared" si="7"/>
        <v>2527</v>
      </c>
      <c r="V23" s="191">
        <f t="shared" si="7"/>
        <v>8961</v>
      </c>
      <c r="W23" s="191">
        <f t="shared" si="7"/>
        <v>0</v>
      </c>
      <c r="X23" s="191">
        <f t="shared" si="7"/>
        <v>0</v>
      </c>
      <c r="Y23" s="191">
        <f t="shared" si="7"/>
        <v>0</v>
      </c>
      <c r="Z23" s="191">
        <f t="shared" si="7"/>
        <v>0</v>
      </c>
      <c r="AA23" s="191">
        <f t="shared" si="7"/>
        <v>0</v>
      </c>
      <c r="AB23" s="191">
        <f t="shared" si="7"/>
        <v>7216</v>
      </c>
      <c r="AC23" s="191">
        <f t="shared" si="7"/>
        <v>7100</v>
      </c>
      <c r="AD23" s="191">
        <f t="shared" si="7"/>
        <v>5100</v>
      </c>
      <c r="AE23" s="191">
        <f t="shared" si="7"/>
        <v>2000</v>
      </c>
      <c r="AF23" s="191">
        <f t="shared" si="7"/>
        <v>0</v>
      </c>
      <c r="AG23" s="191">
        <f t="shared" si="7"/>
        <v>0</v>
      </c>
      <c r="AH23" s="191">
        <f t="shared" si="7"/>
        <v>0</v>
      </c>
      <c r="AI23" s="191">
        <f t="shared" si="7"/>
        <v>116</v>
      </c>
      <c r="AJ23" s="191">
        <f t="shared" si="7"/>
        <v>0</v>
      </c>
      <c r="AK23" s="191">
        <f t="shared" si="7"/>
        <v>0</v>
      </c>
      <c r="AL23" s="191">
        <f t="shared" si="7"/>
        <v>0</v>
      </c>
      <c r="AM23" s="191">
        <f t="shared" si="7"/>
        <v>0</v>
      </c>
      <c r="AN23" s="191">
        <f t="shared" si="7"/>
        <v>0</v>
      </c>
      <c r="AO23" s="196"/>
      <c r="AP23" s="196"/>
    </row>
    <row r="24" s="7" customFormat="1" ht="409" customHeight="1" spans="1:43">
      <c r="A24" s="22">
        <v>3</v>
      </c>
      <c r="B24" s="22" t="s">
        <v>1138</v>
      </c>
      <c r="C24" s="22">
        <v>2024</v>
      </c>
      <c r="D24" s="84" t="s">
        <v>983</v>
      </c>
      <c r="E24" s="24" t="s">
        <v>178</v>
      </c>
      <c r="F24" s="24" t="s">
        <v>984</v>
      </c>
      <c r="G24" s="24" t="s">
        <v>180</v>
      </c>
      <c r="H24" s="84" t="s">
        <v>1089</v>
      </c>
      <c r="I24" s="22">
        <v>1</v>
      </c>
      <c r="J24" s="22">
        <v>3895</v>
      </c>
      <c r="K24" s="22">
        <v>1</v>
      </c>
      <c r="L24" s="22"/>
      <c r="M24" s="22"/>
      <c r="N24" s="22"/>
      <c r="O24" s="22"/>
      <c r="P24" s="22"/>
      <c r="Q24" s="22"/>
      <c r="R24" s="22"/>
      <c r="S24" s="22">
        <v>338</v>
      </c>
      <c r="T24" s="22">
        <v>1345</v>
      </c>
      <c r="U24" s="22">
        <v>150</v>
      </c>
      <c r="V24" s="22">
        <v>632</v>
      </c>
      <c r="W24" s="24" t="s">
        <v>985</v>
      </c>
      <c r="X24" s="22" t="s">
        <v>944</v>
      </c>
      <c r="Y24" s="24" t="s">
        <v>183</v>
      </c>
      <c r="Z24" s="22" t="s">
        <v>811</v>
      </c>
      <c r="AA24" s="22" t="s">
        <v>1093</v>
      </c>
      <c r="AB24" s="24">
        <v>2100</v>
      </c>
      <c r="AC24" s="22">
        <v>2100</v>
      </c>
      <c r="AD24" s="60">
        <v>1300</v>
      </c>
      <c r="AE24" s="60">
        <v>800</v>
      </c>
      <c r="AF24" s="60"/>
      <c r="AG24" s="60"/>
      <c r="AH24" s="22"/>
      <c r="AI24" s="22"/>
      <c r="AJ24" s="22"/>
      <c r="AK24" s="22"/>
      <c r="AL24" s="22"/>
      <c r="AM24" s="22"/>
      <c r="AN24" s="22"/>
      <c r="AO24" s="33" t="s">
        <v>1139</v>
      </c>
      <c r="AP24" s="33" t="s">
        <v>1140</v>
      </c>
      <c r="AQ24" s="22" t="s">
        <v>986</v>
      </c>
    </row>
    <row r="25" s="7" customFormat="1" ht="382" customHeight="1" spans="1:43">
      <c r="A25" s="22">
        <v>4</v>
      </c>
      <c r="B25" s="22" t="s">
        <v>1142</v>
      </c>
      <c r="C25" s="22">
        <v>2024</v>
      </c>
      <c r="D25" s="23" t="s">
        <v>185</v>
      </c>
      <c r="E25" s="24" t="s">
        <v>178</v>
      </c>
      <c r="F25" s="24" t="s">
        <v>984</v>
      </c>
      <c r="G25" s="24" t="s">
        <v>186</v>
      </c>
      <c r="H25" s="23" t="s">
        <v>1143</v>
      </c>
      <c r="I25" s="22">
        <v>1</v>
      </c>
      <c r="J25" s="22">
        <v>1937</v>
      </c>
      <c r="K25" s="22">
        <v>1</v>
      </c>
      <c r="L25" s="22"/>
      <c r="M25" s="22"/>
      <c r="N25" s="22"/>
      <c r="O25" s="22"/>
      <c r="P25" s="22"/>
      <c r="Q25" s="22"/>
      <c r="R25" s="22"/>
      <c r="S25" s="22">
        <v>737</v>
      </c>
      <c r="T25" s="22">
        <v>2312</v>
      </c>
      <c r="U25" s="22">
        <v>267</v>
      </c>
      <c r="V25" s="22">
        <v>880</v>
      </c>
      <c r="W25" s="24" t="s">
        <v>183</v>
      </c>
      <c r="X25" s="22" t="s">
        <v>1144</v>
      </c>
      <c r="Y25" s="24" t="s">
        <v>183</v>
      </c>
      <c r="Z25" s="22" t="s">
        <v>1144</v>
      </c>
      <c r="AA25" s="22" t="s">
        <v>1093</v>
      </c>
      <c r="AB25" s="59">
        <v>2000</v>
      </c>
      <c r="AC25" s="22">
        <v>2000</v>
      </c>
      <c r="AD25" s="60">
        <v>1500</v>
      </c>
      <c r="AE25" s="60">
        <v>500</v>
      </c>
      <c r="AF25" s="60"/>
      <c r="AG25" s="60"/>
      <c r="AH25" s="22"/>
      <c r="AI25" s="22"/>
      <c r="AJ25" s="22"/>
      <c r="AK25" s="22"/>
      <c r="AL25" s="22"/>
      <c r="AM25" s="22"/>
      <c r="AN25" s="22"/>
      <c r="AO25" s="33" t="s">
        <v>1145</v>
      </c>
      <c r="AP25" s="33" t="s">
        <v>1146</v>
      </c>
      <c r="AQ25" s="22" t="s">
        <v>986</v>
      </c>
    </row>
    <row r="26" s="7" customFormat="1" ht="409" customHeight="1" spans="1:43">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1">
        <v>385</v>
      </c>
      <c r="V26" s="31">
        <v>1412</v>
      </c>
      <c r="W26" s="36" t="s">
        <v>192</v>
      </c>
      <c r="X26" s="36" t="s">
        <v>810</v>
      </c>
      <c r="Y26" s="24" t="s">
        <v>183</v>
      </c>
      <c r="Z26" s="22" t="s">
        <v>811</v>
      </c>
      <c r="AA26" s="22" t="s">
        <v>1093</v>
      </c>
      <c r="AB26" s="59">
        <v>3000</v>
      </c>
      <c r="AC26" s="22">
        <v>3000</v>
      </c>
      <c r="AD26" s="60">
        <v>2300</v>
      </c>
      <c r="AE26" s="60">
        <v>700</v>
      </c>
      <c r="AF26" s="60"/>
      <c r="AG26" s="60"/>
      <c r="AH26" s="22"/>
      <c r="AI26" s="22"/>
      <c r="AJ26" s="22"/>
      <c r="AK26" s="22"/>
      <c r="AL26" s="22"/>
      <c r="AM26" s="22"/>
      <c r="AN26" s="22"/>
      <c r="AO26" s="33" t="s">
        <v>1150</v>
      </c>
      <c r="AP26" s="33" t="s">
        <v>1151</v>
      </c>
      <c r="AQ26" s="22" t="s">
        <v>986</v>
      </c>
    </row>
    <row r="27" s="8" customFormat="1" ht="221" customHeight="1" spans="1:43">
      <c r="A27" s="22">
        <v>6</v>
      </c>
      <c r="B27" s="22" t="s">
        <v>1216</v>
      </c>
      <c r="C27" s="22">
        <v>2024</v>
      </c>
      <c r="D27" s="33" t="s">
        <v>648</v>
      </c>
      <c r="E27" s="22" t="s">
        <v>178</v>
      </c>
      <c r="F27" s="24" t="s">
        <v>1011</v>
      </c>
      <c r="G27" s="22" t="s">
        <v>1059</v>
      </c>
      <c r="H27" s="33" t="s">
        <v>1060</v>
      </c>
      <c r="I27" s="22">
        <v>1</v>
      </c>
      <c r="J27" s="22">
        <v>38.6</v>
      </c>
      <c r="K27" s="22"/>
      <c r="L27" s="22"/>
      <c r="M27" s="22">
        <v>1</v>
      </c>
      <c r="N27" s="22"/>
      <c r="O27" s="22"/>
      <c r="P27" s="22"/>
      <c r="Q27" s="22"/>
      <c r="R27" s="22"/>
      <c r="S27" s="22">
        <v>2833</v>
      </c>
      <c r="T27" s="22">
        <v>9916</v>
      </c>
      <c r="U27" s="22">
        <v>1725</v>
      </c>
      <c r="V27" s="22">
        <v>6037</v>
      </c>
      <c r="W27" s="22" t="s">
        <v>183</v>
      </c>
      <c r="X27" s="22" t="s">
        <v>1144</v>
      </c>
      <c r="Y27" s="22" t="s">
        <v>183</v>
      </c>
      <c r="Z27" s="22" t="s">
        <v>811</v>
      </c>
      <c r="AA27" s="22" t="s">
        <v>1093</v>
      </c>
      <c r="AB27" s="22">
        <v>116</v>
      </c>
      <c r="AC27" s="22"/>
      <c r="AD27" s="22"/>
      <c r="AE27" s="22"/>
      <c r="AF27" s="22"/>
      <c r="AG27" s="22"/>
      <c r="AH27" s="22"/>
      <c r="AI27" s="22">
        <v>116</v>
      </c>
      <c r="AJ27" s="22"/>
      <c r="AK27" s="22"/>
      <c r="AL27" s="22"/>
      <c r="AM27" s="22"/>
      <c r="AN27" s="22"/>
      <c r="AO27" s="33" t="s">
        <v>1217</v>
      </c>
      <c r="AP27" s="33" t="s">
        <v>1218</v>
      </c>
      <c r="AQ27" s="39"/>
    </row>
    <row r="28" s="12" customFormat="1" ht="51" customHeight="1" spans="1:42">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96"/>
      <c r="AP28" s="196"/>
    </row>
    <row r="29" s="12" customFormat="1" ht="30" customHeight="1" spans="1:42">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1"/>
      <c r="AN29" s="191"/>
      <c r="AO29" s="196"/>
      <c r="AP29" s="196"/>
    </row>
    <row r="30" s="12" customFormat="1" ht="30" customHeight="1" spans="1:42">
      <c r="A30" s="183" t="s">
        <v>54</v>
      </c>
      <c r="B30" s="188" t="s">
        <v>71</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1"/>
      <c r="AN30" s="191"/>
      <c r="AO30" s="196"/>
      <c r="AP30" s="196"/>
    </row>
    <row r="31" s="12" customFormat="1" ht="51" customHeight="1" spans="1:42">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1"/>
      <c r="AO31" s="196"/>
      <c r="AP31" s="196"/>
    </row>
    <row r="32" s="12" customFormat="1" ht="30" customHeight="1" spans="1:42">
      <c r="A32" s="183" t="s">
        <v>52</v>
      </c>
      <c r="B32" s="188" t="s">
        <v>73</v>
      </c>
      <c r="C32" s="188"/>
      <c r="D32" s="188"/>
      <c r="E32" s="185"/>
      <c r="F32" s="185"/>
      <c r="G32" s="185"/>
      <c r="H32" s="185"/>
      <c r="I32" s="191">
        <f>I33+I34+I35+I36</f>
        <v>0</v>
      </c>
      <c r="J32" s="191">
        <f t="shared" ref="J32:AN32" si="8">J33+J34+J35+J36</f>
        <v>0</v>
      </c>
      <c r="K32" s="191">
        <f t="shared" si="8"/>
        <v>0</v>
      </c>
      <c r="L32" s="191">
        <f t="shared" si="8"/>
        <v>0</v>
      </c>
      <c r="M32" s="191">
        <f t="shared" si="8"/>
        <v>0</v>
      </c>
      <c r="N32" s="191">
        <f t="shared" si="8"/>
        <v>0</v>
      </c>
      <c r="O32" s="191">
        <f t="shared" si="8"/>
        <v>0</v>
      </c>
      <c r="P32" s="191">
        <f t="shared" si="8"/>
        <v>0</v>
      </c>
      <c r="Q32" s="191">
        <f t="shared" si="8"/>
        <v>0</v>
      </c>
      <c r="R32" s="191">
        <f t="shared" si="8"/>
        <v>0</v>
      </c>
      <c r="S32" s="191">
        <f t="shared" si="8"/>
        <v>0</v>
      </c>
      <c r="T32" s="191">
        <f t="shared" si="8"/>
        <v>0</v>
      </c>
      <c r="U32" s="191">
        <f t="shared" si="8"/>
        <v>0</v>
      </c>
      <c r="V32" s="191">
        <f t="shared" si="8"/>
        <v>0</v>
      </c>
      <c r="W32" s="191">
        <f t="shared" si="8"/>
        <v>0</v>
      </c>
      <c r="X32" s="191">
        <f t="shared" si="8"/>
        <v>0</v>
      </c>
      <c r="Y32" s="191">
        <f t="shared" si="8"/>
        <v>0</v>
      </c>
      <c r="Z32" s="191">
        <f t="shared" si="8"/>
        <v>0</v>
      </c>
      <c r="AA32" s="191">
        <f t="shared" si="8"/>
        <v>0</v>
      </c>
      <c r="AB32" s="191">
        <f t="shared" si="8"/>
        <v>0</v>
      </c>
      <c r="AC32" s="191">
        <f t="shared" si="8"/>
        <v>0</v>
      </c>
      <c r="AD32" s="191">
        <f t="shared" si="8"/>
        <v>0</v>
      </c>
      <c r="AE32" s="191">
        <f t="shared" si="8"/>
        <v>0</v>
      </c>
      <c r="AF32" s="191">
        <f t="shared" si="8"/>
        <v>0</v>
      </c>
      <c r="AG32" s="191">
        <f t="shared" si="8"/>
        <v>0</v>
      </c>
      <c r="AH32" s="191">
        <f t="shared" si="8"/>
        <v>0</v>
      </c>
      <c r="AI32" s="191">
        <f t="shared" si="8"/>
        <v>0</v>
      </c>
      <c r="AJ32" s="191">
        <f t="shared" si="8"/>
        <v>0</v>
      </c>
      <c r="AK32" s="191">
        <f t="shared" si="8"/>
        <v>0</v>
      </c>
      <c r="AL32" s="191">
        <f t="shared" si="8"/>
        <v>0</v>
      </c>
      <c r="AM32" s="191">
        <f t="shared" si="8"/>
        <v>0</v>
      </c>
      <c r="AN32" s="191">
        <f t="shared" si="8"/>
        <v>0</v>
      </c>
      <c r="AO32" s="196"/>
      <c r="AP32" s="196"/>
    </row>
    <row r="33" s="12" customFormat="1" ht="47" customHeight="1" spans="1:42">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1"/>
      <c r="AO33" s="196"/>
      <c r="AP33" s="196"/>
    </row>
    <row r="34" s="12" customFormat="1" ht="30" customHeight="1" spans="1:42">
      <c r="A34" s="183" t="s">
        <v>54</v>
      </c>
      <c r="B34" s="188" t="s">
        <v>75</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6"/>
      <c r="AP34" s="196"/>
    </row>
    <row r="35" s="12" customFormat="1" ht="30" customHeight="1" spans="1:42">
      <c r="A35" s="183" t="s">
        <v>54</v>
      </c>
      <c r="B35" s="188" t="s">
        <v>76</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6"/>
      <c r="AP35" s="196"/>
    </row>
    <row r="36" s="12" customFormat="1" ht="30" customHeight="1" spans="1:42">
      <c r="A36" s="183" t="s">
        <v>54</v>
      </c>
      <c r="B36" s="188" t="s">
        <v>77</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1"/>
      <c r="AO36" s="196"/>
      <c r="AP36" s="196"/>
    </row>
    <row r="37" s="12" customFormat="1" ht="30" customHeight="1" spans="1:42">
      <c r="A37" s="183" t="s">
        <v>52</v>
      </c>
      <c r="B37" s="188" t="s">
        <v>78</v>
      </c>
      <c r="C37" s="188"/>
      <c r="D37" s="188"/>
      <c r="E37" s="185"/>
      <c r="F37" s="185"/>
      <c r="G37" s="185"/>
      <c r="H37" s="185"/>
      <c r="I37" s="191">
        <f>I38+I48</f>
        <v>5</v>
      </c>
      <c r="J37" s="191">
        <f t="shared" ref="J37:AN37" si="9">J38+J48</f>
        <v>35.463</v>
      </c>
      <c r="K37" s="191">
        <f t="shared" si="9"/>
        <v>0</v>
      </c>
      <c r="L37" s="191">
        <f t="shared" si="9"/>
        <v>0</v>
      </c>
      <c r="M37" s="191">
        <f t="shared" si="9"/>
        <v>5</v>
      </c>
      <c r="N37" s="191">
        <f t="shared" si="9"/>
        <v>0</v>
      </c>
      <c r="O37" s="191">
        <f t="shared" si="9"/>
        <v>0</v>
      </c>
      <c r="P37" s="191">
        <f t="shared" si="9"/>
        <v>0</v>
      </c>
      <c r="Q37" s="191">
        <f t="shared" si="9"/>
        <v>0</v>
      </c>
      <c r="R37" s="191">
        <f t="shared" si="9"/>
        <v>0</v>
      </c>
      <c r="S37" s="191">
        <f t="shared" si="9"/>
        <v>3718</v>
      </c>
      <c r="T37" s="191">
        <f t="shared" si="9"/>
        <v>14911</v>
      </c>
      <c r="U37" s="191">
        <f t="shared" si="9"/>
        <v>2072</v>
      </c>
      <c r="V37" s="191">
        <f t="shared" si="9"/>
        <v>8640</v>
      </c>
      <c r="W37" s="191">
        <f t="shared" si="9"/>
        <v>0</v>
      </c>
      <c r="X37" s="191">
        <f t="shared" si="9"/>
        <v>0</v>
      </c>
      <c r="Y37" s="191">
        <f t="shared" si="9"/>
        <v>0</v>
      </c>
      <c r="Z37" s="191">
        <f t="shared" si="9"/>
        <v>0</v>
      </c>
      <c r="AA37" s="191">
        <f t="shared" si="9"/>
        <v>0</v>
      </c>
      <c r="AB37" s="191">
        <f t="shared" si="9"/>
        <v>9550</v>
      </c>
      <c r="AC37" s="191">
        <f t="shared" si="9"/>
        <v>4600</v>
      </c>
      <c r="AD37" s="191">
        <f t="shared" si="9"/>
        <v>1600</v>
      </c>
      <c r="AE37" s="191">
        <f t="shared" si="9"/>
        <v>500</v>
      </c>
      <c r="AF37" s="191">
        <f t="shared" si="9"/>
        <v>2500</v>
      </c>
      <c r="AG37" s="191">
        <f t="shared" si="9"/>
        <v>0</v>
      </c>
      <c r="AH37" s="191">
        <f t="shared" si="9"/>
        <v>2650</v>
      </c>
      <c r="AI37" s="191">
        <f t="shared" si="9"/>
        <v>2300</v>
      </c>
      <c r="AJ37" s="191">
        <f t="shared" si="9"/>
        <v>0</v>
      </c>
      <c r="AK37" s="191">
        <f t="shared" si="9"/>
        <v>0</v>
      </c>
      <c r="AL37" s="191">
        <f t="shared" si="9"/>
        <v>0</v>
      </c>
      <c r="AM37" s="191">
        <f t="shared" si="9"/>
        <v>0</v>
      </c>
      <c r="AN37" s="191">
        <f t="shared" si="9"/>
        <v>0</v>
      </c>
      <c r="AO37" s="196"/>
      <c r="AP37" s="196"/>
    </row>
    <row r="38" s="12" customFormat="1" ht="30" customHeight="1" spans="1:42">
      <c r="A38" s="183" t="s">
        <v>54</v>
      </c>
      <c r="B38" s="188" t="s">
        <v>79</v>
      </c>
      <c r="C38" s="188"/>
      <c r="D38" s="188"/>
      <c r="E38" s="185"/>
      <c r="F38" s="185"/>
      <c r="G38" s="185"/>
      <c r="H38" s="185"/>
      <c r="I38" s="191">
        <f>I39+I40+I41+I42</f>
        <v>5</v>
      </c>
      <c r="J38" s="191">
        <f t="shared" ref="J38:AN38" si="10">J39+J40+J41+J42</f>
        <v>35.463</v>
      </c>
      <c r="K38" s="191">
        <f t="shared" si="10"/>
        <v>0</v>
      </c>
      <c r="L38" s="191">
        <f t="shared" si="10"/>
        <v>0</v>
      </c>
      <c r="M38" s="191">
        <f t="shared" si="10"/>
        <v>5</v>
      </c>
      <c r="N38" s="191">
        <f t="shared" si="10"/>
        <v>0</v>
      </c>
      <c r="O38" s="191">
        <f t="shared" si="10"/>
        <v>0</v>
      </c>
      <c r="P38" s="191">
        <f t="shared" si="10"/>
        <v>0</v>
      </c>
      <c r="Q38" s="191">
        <f t="shared" si="10"/>
        <v>0</v>
      </c>
      <c r="R38" s="191">
        <f t="shared" si="10"/>
        <v>0</v>
      </c>
      <c r="S38" s="191">
        <f t="shared" si="10"/>
        <v>3718</v>
      </c>
      <c r="T38" s="191">
        <f t="shared" si="10"/>
        <v>14911</v>
      </c>
      <c r="U38" s="191">
        <f t="shared" si="10"/>
        <v>2072</v>
      </c>
      <c r="V38" s="191">
        <f t="shared" si="10"/>
        <v>8640</v>
      </c>
      <c r="W38" s="191">
        <f t="shared" si="10"/>
        <v>0</v>
      </c>
      <c r="X38" s="191">
        <f t="shared" si="10"/>
        <v>0</v>
      </c>
      <c r="Y38" s="191">
        <f t="shared" si="10"/>
        <v>0</v>
      </c>
      <c r="Z38" s="191">
        <f t="shared" si="10"/>
        <v>0</v>
      </c>
      <c r="AA38" s="191">
        <f t="shared" si="10"/>
        <v>0</v>
      </c>
      <c r="AB38" s="191">
        <f t="shared" si="10"/>
        <v>9550</v>
      </c>
      <c r="AC38" s="191">
        <f t="shared" si="10"/>
        <v>4600</v>
      </c>
      <c r="AD38" s="191">
        <f t="shared" si="10"/>
        <v>1600</v>
      </c>
      <c r="AE38" s="191">
        <f t="shared" si="10"/>
        <v>500</v>
      </c>
      <c r="AF38" s="191">
        <f t="shared" si="10"/>
        <v>2500</v>
      </c>
      <c r="AG38" s="191">
        <f t="shared" si="10"/>
        <v>0</v>
      </c>
      <c r="AH38" s="191">
        <f t="shared" si="10"/>
        <v>2650</v>
      </c>
      <c r="AI38" s="191">
        <f t="shared" si="10"/>
        <v>2300</v>
      </c>
      <c r="AJ38" s="191">
        <f t="shared" si="10"/>
        <v>0</v>
      </c>
      <c r="AK38" s="191">
        <f t="shared" si="10"/>
        <v>0</v>
      </c>
      <c r="AL38" s="191">
        <f t="shared" si="10"/>
        <v>0</v>
      </c>
      <c r="AM38" s="191">
        <f t="shared" si="10"/>
        <v>0</v>
      </c>
      <c r="AN38" s="191">
        <f t="shared" si="10"/>
        <v>0</v>
      </c>
      <c r="AO38" s="196"/>
      <c r="AP38" s="196"/>
    </row>
    <row r="39" s="12" customFormat="1" ht="30" customHeight="1" spans="1:42">
      <c r="A39" s="184" t="s">
        <v>56</v>
      </c>
      <c r="B39" s="188" t="s">
        <v>80</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6"/>
      <c r="AP39" s="196"/>
    </row>
    <row r="40" s="12" customFormat="1" ht="30" customHeight="1" spans="1:42">
      <c r="A40" s="184" t="s">
        <v>56</v>
      </c>
      <c r="B40" s="188" t="s">
        <v>81</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6"/>
      <c r="AP40" s="196"/>
    </row>
    <row r="41" s="12" customFormat="1" ht="30" customHeight="1" spans="1:42">
      <c r="A41" s="184" t="s">
        <v>56</v>
      </c>
      <c r="B41" s="188" t="s">
        <v>82</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6"/>
      <c r="AP41" s="196"/>
    </row>
    <row r="42" s="12" customFormat="1" ht="50" customHeight="1" spans="1:42">
      <c r="A42" s="184" t="s">
        <v>56</v>
      </c>
      <c r="B42" s="188" t="s">
        <v>83</v>
      </c>
      <c r="C42" s="188"/>
      <c r="D42" s="188"/>
      <c r="E42" s="185"/>
      <c r="F42" s="185"/>
      <c r="G42" s="185"/>
      <c r="H42" s="185"/>
      <c r="I42" s="191">
        <f>SUM(I43:I47)</f>
        <v>5</v>
      </c>
      <c r="J42" s="191">
        <f t="shared" ref="J42:AN42" si="11">SUM(J43:J47)</f>
        <v>35.463</v>
      </c>
      <c r="K42" s="191">
        <f t="shared" si="11"/>
        <v>0</v>
      </c>
      <c r="L42" s="191">
        <f t="shared" si="11"/>
        <v>0</v>
      </c>
      <c r="M42" s="191">
        <f t="shared" si="11"/>
        <v>5</v>
      </c>
      <c r="N42" s="191">
        <f t="shared" si="11"/>
        <v>0</v>
      </c>
      <c r="O42" s="191">
        <f t="shared" si="11"/>
        <v>0</v>
      </c>
      <c r="P42" s="191">
        <f t="shared" si="11"/>
        <v>0</v>
      </c>
      <c r="Q42" s="191">
        <f t="shared" si="11"/>
        <v>0</v>
      </c>
      <c r="R42" s="191">
        <f t="shared" si="11"/>
        <v>0</v>
      </c>
      <c r="S42" s="191">
        <f t="shared" si="11"/>
        <v>3718</v>
      </c>
      <c r="T42" s="191">
        <f t="shared" si="11"/>
        <v>14911</v>
      </c>
      <c r="U42" s="191">
        <f t="shared" si="11"/>
        <v>2072</v>
      </c>
      <c r="V42" s="191">
        <f t="shared" si="11"/>
        <v>8640</v>
      </c>
      <c r="W42" s="191">
        <f t="shared" si="11"/>
        <v>0</v>
      </c>
      <c r="X42" s="191">
        <f t="shared" si="11"/>
        <v>0</v>
      </c>
      <c r="Y42" s="191">
        <f t="shared" si="11"/>
        <v>0</v>
      </c>
      <c r="Z42" s="191">
        <f t="shared" si="11"/>
        <v>0</v>
      </c>
      <c r="AA42" s="191">
        <f t="shared" si="11"/>
        <v>0</v>
      </c>
      <c r="AB42" s="191">
        <f t="shared" si="11"/>
        <v>9550</v>
      </c>
      <c r="AC42" s="191">
        <f t="shared" si="11"/>
        <v>4600</v>
      </c>
      <c r="AD42" s="191">
        <f t="shared" si="11"/>
        <v>1600</v>
      </c>
      <c r="AE42" s="191">
        <f t="shared" si="11"/>
        <v>500</v>
      </c>
      <c r="AF42" s="191">
        <f t="shared" si="11"/>
        <v>2500</v>
      </c>
      <c r="AG42" s="191">
        <f t="shared" si="11"/>
        <v>0</v>
      </c>
      <c r="AH42" s="191">
        <f t="shared" si="11"/>
        <v>2650</v>
      </c>
      <c r="AI42" s="191">
        <f t="shared" si="11"/>
        <v>2300</v>
      </c>
      <c r="AJ42" s="191">
        <f t="shared" si="11"/>
        <v>0</v>
      </c>
      <c r="AK42" s="191">
        <f t="shared" si="11"/>
        <v>0</v>
      </c>
      <c r="AL42" s="191">
        <f t="shared" si="11"/>
        <v>0</v>
      </c>
      <c r="AM42" s="191">
        <f t="shared" si="11"/>
        <v>0</v>
      </c>
      <c r="AN42" s="191">
        <f t="shared" si="11"/>
        <v>0</v>
      </c>
      <c r="AO42" s="196"/>
      <c r="AP42" s="196"/>
    </row>
    <row r="43" s="7" customFormat="1" ht="309" customHeight="1" spans="1:43">
      <c r="A43" s="22">
        <v>7</v>
      </c>
      <c r="B43" s="22" t="s">
        <v>1155</v>
      </c>
      <c r="C43" s="22">
        <v>2024</v>
      </c>
      <c r="D43" s="34" t="s">
        <v>203</v>
      </c>
      <c r="E43" s="24" t="s">
        <v>178</v>
      </c>
      <c r="F43" s="24" t="s">
        <v>990</v>
      </c>
      <c r="G43" s="24" t="s">
        <v>204</v>
      </c>
      <c r="H43" s="35" t="s">
        <v>1074</v>
      </c>
      <c r="I43" s="22">
        <v>1</v>
      </c>
      <c r="J43" s="22">
        <v>4</v>
      </c>
      <c r="K43" s="22"/>
      <c r="L43" s="22"/>
      <c r="M43" s="22">
        <v>1</v>
      </c>
      <c r="N43" s="22"/>
      <c r="O43" s="22"/>
      <c r="P43" s="22"/>
      <c r="Q43" s="22"/>
      <c r="R43" s="22"/>
      <c r="S43" s="95">
        <v>788</v>
      </c>
      <c r="T43" s="95">
        <v>2878</v>
      </c>
      <c r="U43" s="95">
        <v>369</v>
      </c>
      <c r="V43" s="95">
        <v>1380</v>
      </c>
      <c r="W43" s="49" t="s">
        <v>206</v>
      </c>
      <c r="X43" s="22" t="s">
        <v>902</v>
      </c>
      <c r="Y43" s="49" t="s">
        <v>207</v>
      </c>
      <c r="Z43" s="22" t="s">
        <v>715</v>
      </c>
      <c r="AA43" s="22" t="s">
        <v>1093</v>
      </c>
      <c r="AB43" s="39">
        <v>2100</v>
      </c>
      <c r="AC43" s="22">
        <v>2100</v>
      </c>
      <c r="AD43" s="60">
        <v>1600</v>
      </c>
      <c r="AE43" s="60">
        <v>500</v>
      </c>
      <c r="AF43" s="60"/>
      <c r="AG43" s="60"/>
      <c r="AH43" s="22"/>
      <c r="AI43" s="22"/>
      <c r="AJ43" s="22"/>
      <c r="AK43" s="22"/>
      <c r="AL43" s="22"/>
      <c r="AM43" s="22"/>
      <c r="AN43" s="22"/>
      <c r="AO43" s="33" t="s">
        <v>1156</v>
      </c>
      <c r="AP43" s="33" t="s">
        <v>1157</v>
      </c>
      <c r="AQ43" s="22" t="s">
        <v>986</v>
      </c>
    </row>
    <row r="44" s="9" customFormat="1" ht="320" customHeight="1" spans="1:43">
      <c r="A44" s="22">
        <v>8</v>
      </c>
      <c r="B44" s="22" t="s">
        <v>1189</v>
      </c>
      <c r="C44" s="22">
        <v>2024</v>
      </c>
      <c r="D44" s="22" t="s">
        <v>1085</v>
      </c>
      <c r="E44" s="22" t="s">
        <v>178</v>
      </c>
      <c r="F44" s="22" t="s">
        <v>990</v>
      </c>
      <c r="G44" s="22" t="s">
        <v>357</v>
      </c>
      <c r="H44" s="22" t="s">
        <v>1252</v>
      </c>
      <c r="I44" s="86">
        <v>1</v>
      </c>
      <c r="J44" s="36">
        <v>21.33</v>
      </c>
      <c r="K44" s="36"/>
      <c r="L44" s="36"/>
      <c r="M44" s="36">
        <v>1</v>
      </c>
      <c r="N44" s="36"/>
      <c r="O44" s="36"/>
      <c r="P44" s="36"/>
      <c r="Q44" s="36"/>
      <c r="R44" s="36"/>
      <c r="S44" s="36">
        <v>114</v>
      </c>
      <c r="T44" s="36">
        <v>456</v>
      </c>
      <c r="U44" s="36">
        <v>56</v>
      </c>
      <c r="V44" s="36">
        <v>224</v>
      </c>
      <c r="W44" s="36" t="s">
        <v>207</v>
      </c>
      <c r="X44" s="22" t="s">
        <v>715</v>
      </c>
      <c r="Y44" s="49" t="s">
        <v>207</v>
      </c>
      <c r="Z44" s="22" t="s">
        <v>715</v>
      </c>
      <c r="AA44" s="22" t="s">
        <v>1093</v>
      </c>
      <c r="AB44" s="22">
        <v>1500</v>
      </c>
      <c r="AC44" s="36">
        <v>1500</v>
      </c>
      <c r="AD44" s="36"/>
      <c r="AE44" s="36"/>
      <c r="AF44" s="36">
        <v>1500</v>
      </c>
      <c r="AG44" s="36"/>
      <c r="AH44" s="36"/>
      <c r="AI44" s="36"/>
      <c r="AJ44" s="36"/>
      <c r="AK44" s="36"/>
      <c r="AL44" s="36"/>
      <c r="AM44" s="36"/>
      <c r="AN44" s="36"/>
      <c r="AO44" s="37" t="s">
        <v>1192</v>
      </c>
      <c r="AP44" s="37" t="s">
        <v>1193</v>
      </c>
      <c r="AQ44" s="22"/>
    </row>
    <row r="45" s="7" customFormat="1" ht="189" customHeight="1" spans="1:43">
      <c r="A45" s="22">
        <v>9</v>
      </c>
      <c r="B45" s="22" t="s">
        <v>1194</v>
      </c>
      <c r="C45" s="22">
        <v>2024</v>
      </c>
      <c r="D45" s="37" t="s">
        <v>208</v>
      </c>
      <c r="E45" s="24" t="s">
        <v>178</v>
      </c>
      <c r="F45" s="24" t="s">
        <v>990</v>
      </c>
      <c r="G45" s="24" t="s">
        <v>209</v>
      </c>
      <c r="H45" s="37" t="s">
        <v>210</v>
      </c>
      <c r="I45" s="22">
        <v>1</v>
      </c>
      <c r="J45" s="22"/>
      <c r="K45" s="22"/>
      <c r="L45" s="22"/>
      <c r="M45" s="22">
        <v>1</v>
      </c>
      <c r="N45" s="22"/>
      <c r="O45" s="22"/>
      <c r="P45" s="22"/>
      <c r="Q45" s="22"/>
      <c r="R45" s="22"/>
      <c r="S45" s="22">
        <v>1867</v>
      </c>
      <c r="T45" s="22">
        <v>7902</v>
      </c>
      <c r="U45" s="22">
        <v>1173</v>
      </c>
      <c r="V45" s="22">
        <v>5180</v>
      </c>
      <c r="W45" s="36" t="s">
        <v>211</v>
      </c>
      <c r="X45" s="22" t="s">
        <v>715</v>
      </c>
      <c r="Y45" s="49" t="s">
        <v>207</v>
      </c>
      <c r="Z45" s="22" t="s">
        <v>715</v>
      </c>
      <c r="AA45" s="22" t="s">
        <v>1093</v>
      </c>
      <c r="AB45" s="22">
        <v>300</v>
      </c>
      <c r="AC45" s="22"/>
      <c r="AD45" s="60"/>
      <c r="AE45" s="60"/>
      <c r="AF45" s="60"/>
      <c r="AG45" s="60"/>
      <c r="AH45" s="22"/>
      <c r="AI45" s="22">
        <v>300</v>
      </c>
      <c r="AJ45" s="22"/>
      <c r="AK45" s="22"/>
      <c r="AL45" s="22"/>
      <c r="AM45" s="22"/>
      <c r="AN45" s="22"/>
      <c r="AO45" s="33" t="s">
        <v>1195</v>
      </c>
      <c r="AP45" s="33" t="s">
        <v>1196</v>
      </c>
      <c r="AQ45" s="22"/>
    </row>
    <row r="46" s="7" customFormat="1" ht="266" customHeight="1" spans="1:43">
      <c r="A46" s="22">
        <v>10</v>
      </c>
      <c r="B46" s="22" t="s">
        <v>1244</v>
      </c>
      <c r="C46" s="22">
        <v>2024</v>
      </c>
      <c r="D46" s="33" t="s">
        <v>646</v>
      </c>
      <c r="E46" s="22" t="s">
        <v>302</v>
      </c>
      <c r="F46" s="24" t="s">
        <v>990</v>
      </c>
      <c r="G46" s="22" t="s">
        <v>503</v>
      </c>
      <c r="H46" s="33" t="s">
        <v>647</v>
      </c>
      <c r="I46" s="22">
        <v>1</v>
      </c>
      <c r="J46" s="22">
        <v>7</v>
      </c>
      <c r="K46" s="22"/>
      <c r="L46" s="22"/>
      <c r="M46" s="22">
        <v>1</v>
      </c>
      <c r="N46" s="22"/>
      <c r="O46" s="22"/>
      <c r="P46" s="22"/>
      <c r="Q46" s="22"/>
      <c r="R46" s="22"/>
      <c r="S46" s="22">
        <v>754</v>
      </c>
      <c r="T46" s="22">
        <v>2895</v>
      </c>
      <c r="U46" s="22">
        <v>385</v>
      </c>
      <c r="V46" s="22">
        <v>1500</v>
      </c>
      <c r="W46" s="36" t="s">
        <v>211</v>
      </c>
      <c r="X46" s="22" t="s">
        <v>715</v>
      </c>
      <c r="Y46" s="49" t="s">
        <v>207</v>
      </c>
      <c r="Z46" s="22" t="s">
        <v>715</v>
      </c>
      <c r="AA46" s="22" t="s">
        <v>1093</v>
      </c>
      <c r="AB46" s="22">
        <v>5000</v>
      </c>
      <c r="AC46" s="22">
        <v>1000</v>
      </c>
      <c r="AD46" s="60"/>
      <c r="AE46" s="60"/>
      <c r="AF46" s="60">
        <v>1000</v>
      </c>
      <c r="AG46" s="60"/>
      <c r="AH46" s="22">
        <v>2000</v>
      </c>
      <c r="AI46" s="22">
        <v>2000</v>
      </c>
      <c r="AJ46" s="22"/>
      <c r="AK46" s="22"/>
      <c r="AL46" s="22"/>
      <c r="AM46" s="22"/>
      <c r="AN46" s="22"/>
      <c r="AO46" s="33" t="s">
        <v>1245</v>
      </c>
      <c r="AP46" s="33" t="s">
        <v>1246</v>
      </c>
      <c r="AQ46" s="22"/>
    </row>
    <row r="47" s="9" customFormat="1" ht="331" customHeight="1" spans="1:43">
      <c r="A47" s="22">
        <v>11</v>
      </c>
      <c r="B47" s="22" t="s">
        <v>1248</v>
      </c>
      <c r="C47" s="22">
        <v>2024</v>
      </c>
      <c r="D47" s="33" t="s">
        <v>368</v>
      </c>
      <c r="E47" s="39" t="s">
        <v>302</v>
      </c>
      <c r="F47" s="24" t="s">
        <v>990</v>
      </c>
      <c r="G47" s="39" t="s">
        <v>369</v>
      </c>
      <c r="H47" s="33" t="s">
        <v>370</v>
      </c>
      <c r="I47" s="39">
        <v>1</v>
      </c>
      <c r="J47" s="22">
        <v>3.133</v>
      </c>
      <c r="K47" s="39"/>
      <c r="L47" s="39"/>
      <c r="M47" s="39">
        <v>1</v>
      </c>
      <c r="N47" s="39"/>
      <c r="O47" s="39"/>
      <c r="P47" s="39"/>
      <c r="Q47" s="39"/>
      <c r="R47" s="39"/>
      <c r="S47" s="39">
        <v>195</v>
      </c>
      <c r="T47" s="39">
        <v>780</v>
      </c>
      <c r="U47" s="39">
        <v>89</v>
      </c>
      <c r="V47" s="39">
        <v>356</v>
      </c>
      <c r="W47" s="22" t="s">
        <v>1016</v>
      </c>
      <c r="X47" s="22" t="s">
        <v>749</v>
      </c>
      <c r="Y47" s="22" t="s">
        <v>207</v>
      </c>
      <c r="Z47" s="22" t="s">
        <v>715</v>
      </c>
      <c r="AA47" s="22" t="s">
        <v>1093</v>
      </c>
      <c r="AB47" s="39">
        <v>650</v>
      </c>
      <c r="AC47" s="39"/>
      <c r="AD47" s="39"/>
      <c r="AE47" s="39"/>
      <c r="AF47" s="39"/>
      <c r="AG47" s="39"/>
      <c r="AH47" s="39">
        <v>650</v>
      </c>
      <c r="AI47" s="39"/>
      <c r="AJ47" s="39"/>
      <c r="AK47" s="39"/>
      <c r="AL47" s="39"/>
      <c r="AM47" s="39"/>
      <c r="AN47" s="39"/>
      <c r="AO47" s="33" t="s">
        <v>1249</v>
      </c>
      <c r="AP47" s="33" t="s">
        <v>1250</v>
      </c>
      <c r="AQ47" s="39"/>
    </row>
    <row r="48" s="12" customFormat="1" ht="30" customHeight="1" spans="1:42">
      <c r="A48" s="183" t="s">
        <v>54</v>
      </c>
      <c r="B48" s="188" t="s">
        <v>84</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1"/>
      <c r="AO48" s="196"/>
      <c r="AP48" s="196"/>
    </row>
    <row r="49" s="12" customFormat="1" ht="30" customHeight="1" spans="1:42">
      <c r="A49" s="183" t="s">
        <v>52</v>
      </c>
      <c r="B49" s="188" t="s">
        <v>85</v>
      </c>
      <c r="C49" s="188"/>
      <c r="D49" s="188"/>
      <c r="E49" s="185"/>
      <c r="F49" s="185"/>
      <c r="G49" s="185"/>
      <c r="H49" s="185"/>
      <c r="I49" s="191">
        <f>I50+I51+I52+I53</f>
        <v>0</v>
      </c>
      <c r="J49" s="191">
        <f t="shared" ref="J49:AN49" si="12">J50+J51+J52+J53</f>
        <v>0</v>
      </c>
      <c r="K49" s="191">
        <f t="shared" si="12"/>
        <v>0</v>
      </c>
      <c r="L49" s="191">
        <f t="shared" si="12"/>
        <v>0</v>
      </c>
      <c r="M49" s="191">
        <f t="shared" si="12"/>
        <v>0</v>
      </c>
      <c r="N49" s="191">
        <f t="shared" si="12"/>
        <v>0</v>
      </c>
      <c r="O49" s="191">
        <f t="shared" si="12"/>
        <v>0</v>
      </c>
      <c r="P49" s="191">
        <f t="shared" si="12"/>
        <v>0</v>
      </c>
      <c r="Q49" s="191">
        <f t="shared" si="12"/>
        <v>0</v>
      </c>
      <c r="R49" s="191">
        <f t="shared" si="12"/>
        <v>0</v>
      </c>
      <c r="S49" s="191">
        <f t="shared" si="12"/>
        <v>0</v>
      </c>
      <c r="T49" s="191">
        <f t="shared" si="12"/>
        <v>0</v>
      </c>
      <c r="U49" s="191">
        <f t="shared" si="12"/>
        <v>0</v>
      </c>
      <c r="V49" s="191">
        <f t="shared" si="12"/>
        <v>0</v>
      </c>
      <c r="W49" s="191">
        <f t="shared" si="12"/>
        <v>0</v>
      </c>
      <c r="X49" s="191">
        <f t="shared" si="12"/>
        <v>0</v>
      </c>
      <c r="Y49" s="191">
        <f t="shared" si="12"/>
        <v>0</v>
      </c>
      <c r="Z49" s="191">
        <f t="shared" si="12"/>
        <v>0</v>
      </c>
      <c r="AA49" s="191">
        <f t="shared" si="12"/>
        <v>0</v>
      </c>
      <c r="AB49" s="191">
        <f t="shared" si="12"/>
        <v>0</v>
      </c>
      <c r="AC49" s="191">
        <f t="shared" si="12"/>
        <v>0</v>
      </c>
      <c r="AD49" s="191">
        <f t="shared" si="12"/>
        <v>0</v>
      </c>
      <c r="AE49" s="191">
        <f t="shared" si="12"/>
        <v>0</v>
      </c>
      <c r="AF49" s="191">
        <f t="shared" si="12"/>
        <v>0</v>
      </c>
      <c r="AG49" s="191">
        <f t="shared" si="12"/>
        <v>0</v>
      </c>
      <c r="AH49" s="191">
        <f t="shared" si="12"/>
        <v>0</v>
      </c>
      <c r="AI49" s="191">
        <f t="shared" si="12"/>
        <v>0</v>
      </c>
      <c r="AJ49" s="191">
        <f t="shared" si="12"/>
        <v>0</v>
      </c>
      <c r="AK49" s="191">
        <f t="shared" si="12"/>
        <v>0</v>
      </c>
      <c r="AL49" s="191">
        <f t="shared" si="12"/>
        <v>0</v>
      </c>
      <c r="AM49" s="191">
        <f t="shared" si="12"/>
        <v>0</v>
      </c>
      <c r="AN49" s="191">
        <f t="shared" si="12"/>
        <v>0</v>
      </c>
      <c r="AO49" s="196"/>
      <c r="AP49" s="196"/>
    </row>
    <row r="50" s="12" customFormat="1" ht="30" customHeight="1" spans="1:42">
      <c r="A50" s="183" t="s">
        <v>54</v>
      </c>
      <c r="B50" s="188" t="s">
        <v>86</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91"/>
      <c r="AP50" s="196"/>
    </row>
    <row r="51" s="12" customFormat="1" ht="30" customHeight="1" spans="1:42">
      <c r="A51" s="183" t="s">
        <v>54</v>
      </c>
      <c r="B51" s="188" t="s">
        <v>87</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O51" s="196"/>
      <c r="AP51" s="196"/>
    </row>
    <row r="52" s="12" customFormat="1" ht="30" customHeight="1" spans="1:42">
      <c r="A52" s="183" t="s">
        <v>54</v>
      </c>
      <c r="B52" s="188" t="s">
        <v>88</v>
      </c>
      <c r="C52" s="188"/>
      <c r="D52" s="188"/>
      <c r="E52" s="185"/>
      <c r="F52" s="185"/>
      <c r="G52" s="185"/>
      <c r="H52" s="185"/>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1"/>
      <c r="AN52" s="191"/>
      <c r="AO52" s="196"/>
      <c r="AP52" s="196"/>
    </row>
    <row r="53" s="12" customFormat="1" ht="30" customHeight="1" spans="1:42">
      <c r="A53" s="183" t="s">
        <v>54</v>
      </c>
      <c r="B53" s="188" t="s">
        <v>89</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1"/>
      <c r="AN53" s="191"/>
      <c r="AO53" s="196"/>
      <c r="AP53" s="196"/>
    </row>
    <row r="54" s="12" customFormat="1" ht="30" customHeight="1" spans="1:42">
      <c r="A54" s="183" t="s">
        <v>52</v>
      </c>
      <c r="B54" s="188" t="s">
        <v>90</v>
      </c>
      <c r="C54" s="188"/>
      <c r="D54" s="188"/>
      <c r="E54" s="185"/>
      <c r="F54" s="185"/>
      <c r="G54" s="185"/>
      <c r="H54" s="185"/>
      <c r="I54" s="191">
        <f>I55+I57+I60+I58+I59+I61</f>
        <v>1</v>
      </c>
      <c r="J54" s="191">
        <f t="shared" ref="J54:AN54" si="13">J55+J57+J60+J58+J59+J61</f>
        <v>1200</v>
      </c>
      <c r="K54" s="191">
        <f t="shared" si="13"/>
        <v>1</v>
      </c>
      <c r="L54" s="191">
        <f t="shared" si="13"/>
        <v>0</v>
      </c>
      <c r="M54" s="191">
        <f t="shared" si="13"/>
        <v>0</v>
      </c>
      <c r="N54" s="191">
        <f t="shared" si="13"/>
        <v>0</v>
      </c>
      <c r="O54" s="191">
        <f t="shared" si="13"/>
        <v>0</v>
      </c>
      <c r="P54" s="191">
        <f t="shared" si="13"/>
        <v>0</v>
      </c>
      <c r="Q54" s="191">
        <f t="shared" si="13"/>
        <v>0</v>
      </c>
      <c r="R54" s="191">
        <f t="shared" si="13"/>
        <v>0</v>
      </c>
      <c r="S54" s="191">
        <f t="shared" si="13"/>
        <v>1200</v>
      </c>
      <c r="T54" s="191">
        <f t="shared" si="13"/>
        <v>1200</v>
      </c>
      <c r="U54" s="191">
        <f t="shared" si="13"/>
        <v>1200</v>
      </c>
      <c r="V54" s="191">
        <f t="shared" si="13"/>
        <v>1200</v>
      </c>
      <c r="W54" s="191">
        <f t="shared" si="13"/>
        <v>0</v>
      </c>
      <c r="X54" s="191">
        <f t="shared" si="13"/>
        <v>0</v>
      </c>
      <c r="Y54" s="191">
        <f t="shared" si="13"/>
        <v>0</v>
      </c>
      <c r="Z54" s="191">
        <f t="shared" si="13"/>
        <v>0</v>
      </c>
      <c r="AA54" s="191">
        <f t="shared" si="13"/>
        <v>0</v>
      </c>
      <c r="AB54" s="191">
        <f t="shared" si="13"/>
        <v>200</v>
      </c>
      <c r="AC54" s="191">
        <f t="shared" si="13"/>
        <v>0</v>
      </c>
      <c r="AD54" s="191">
        <f t="shared" si="13"/>
        <v>0</v>
      </c>
      <c r="AE54" s="191">
        <f t="shared" si="13"/>
        <v>0</v>
      </c>
      <c r="AF54" s="191">
        <f t="shared" si="13"/>
        <v>0</v>
      </c>
      <c r="AG54" s="191">
        <f t="shared" si="13"/>
        <v>0</v>
      </c>
      <c r="AH54" s="191">
        <f t="shared" si="13"/>
        <v>200</v>
      </c>
      <c r="AI54" s="191">
        <f t="shared" si="13"/>
        <v>0</v>
      </c>
      <c r="AJ54" s="191">
        <f t="shared" si="13"/>
        <v>0</v>
      </c>
      <c r="AK54" s="191">
        <f t="shared" si="13"/>
        <v>0</v>
      </c>
      <c r="AL54" s="191">
        <f t="shared" si="13"/>
        <v>0</v>
      </c>
      <c r="AM54" s="191">
        <f t="shared" si="13"/>
        <v>0</v>
      </c>
      <c r="AN54" s="191">
        <f t="shared" si="13"/>
        <v>0</v>
      </c>
      <c r="AO54" s="196"/>
      <c r="AP54" s="196"/>
    </row>
    <row r="55" s="12" customFormat="1" ht="30" customHeight="1" spans="1:42">
      <c r="A55" s="183" t="s">
        <v>54</v>
      </c>
      <c r="B55" s="188" t="s">
        <v>91</v>
      </c>
      <c r="C55" s="188"/>
      <c r="D55" s="188"/>
      <c r="E55" s="185"/>
      <c r="F55" s="185"/>
      <c r="G55" s="185"/>
      <c r="H55" s="185"/>
      <c r="I55" s="191">
        <f>SUM(I56)</f>
        <v>1</v>
      </c>
      <c r="J55" s="191">
        <f t="shared" ref="J55:AN55" si="14">SUM(J56)</f>
        <v>1200</v>
      </c>
      <c r="K55" s="191">
        <f t="shared" si="14"/>
        <v>1</v>
      </c>
      <c r="L55" s="191">
        <f t="shared" si="14"/>
        <v>0</v>
      </c>
      <c r="M55" s="191">
        <f t="shared" si="14"/>
        <v>0</v>
      </c>
      <c r="N55" s="191">
        <f t="shared" si="14"/>
        <v>0</v>
      </c>
      <c r="O55" s="191">
        <f t="shared" si="14"/>
        <v>0</v>
      </c>
      <c r="P55" s="191">
        <f t="shared" si="14"/>
        <v>0</v>
      </c>
      <c r="Q55" s="191">
        <f t="shared" si="14"/>
        <v>0</v>
      </c>
      <c r="R55" s="191">
        <f t="shared" si="14"/>
        <v>0</v>
      </c>
      <c r="S55" s="191">
        <f t="shared" si="14"/>
        <v>1200</v>
      </c>
      <c r="T55" s="191">
        <f t="shared" si="14"/>
        <v>1200</v>
      </c>
      <c r="U55" s="191">
        <f t="shared" si="14"/>
        <v>1200</v>
      </c>
      <c r="V55" s="191">
        <f t="shared" si="14"/>
        <v>1200</v>
      </c>
      <c r="W55" s="191">
        <f t="shared" si="14"/>
        <v>0</v>
      </c>
      <c r="X55" s="191">
        <f t="shared" si="14"/>
        <v>0</v>
      </c>
      <c r="Y55" s="191">
        <f t="shared" si="14"/>
        <v>0</v>
      </c>
      <c r="Z55" s="191">
        <f t="shared" si="14"/>
        <v>0</v>
      </c>
      <c r="AA55" s="191">
        <f t="shared" si="14"/>
        <v>0</v>
      </c>
      <c r="AB55" s="191">
        <f t="shared" si="14"/>
        <v>200</v>
      </c>
      <c r="AC55" s="191">
        <f t="shared" si="14"/>
        <v>0</v>
      </c>
      <c r="AD55" s="191">
        <f t="shared" si="14"/>
        <v>0</v>
      </c>
      <c r="AE55" s="191">
        <f t="shared" si="14"/>
        <v>0</v>
      </c>
      <c r="AF55" s="191">
        <f t="shared" si="14"/>
        <v>0</v>
      </c>
      <c r="AG55" s="191">
        <f t="shared" si="14"/>
        <v>0</v>
      </c>
      <c r="AH55" s="191">
        <f t="shared" si="14"/>
        <v>200</v>
      </c>
      <c r="AI55" s="191">
        <f t="shared" si="14"/>
        <v>0</v>
      </c>
      <c r="AJ55" s="191">
        <f t="shared" si="14"/>
        <v>0</v>
      </c>
      <c r="AK55" s="191">
        <f t="shared" si="14"/>
        <v>0</v>
      </c>
      <c r="AL55" s="191">
        <f t="shared" si="14"/>
        <v>0</v>
      </c>
      <c r="AM55" s="191">
        <f t="shared" si="14"/>
        <v>0</v>
      </c>
      <c r="AN55" s="191">
        <f t="shared" si="14"/>
        <v>0</v>
      </c>
      <c r="AO55" s="196"/>
      <c r="AP55" s="196"/>
    </row>
    <row r="56" s="7" customFormat="1" ht="178" customHeight="1" spans="1:43">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22">
        <v>1200</v>
      </c>
      <c r="V56" s="22">
        <v>1200</v>
      </c>
      <c r="W56" s="36" t="s">
        <v>183</v>
      </c>
      <c r="X56" s="22" t="s">
        <v>1144</v>
      </c>
      <c r="Y56" s="36" t="s">
        <v>183</v>
      </c>
      <c r="Z56" s="22" t="s">
        <v>1144</v>
      </c>
      <c r="AA56" s="22" t="s">
        <v>1093</v>
      </c>
      <c r="AB56" s="22">
        <v>200</v>
      </c>
      <c r="AC56" s="22"/>
      <c r="AD56" s="60"/>
      <c r="AE56" s="60"/>
      <c r="AF56" s="60"/>
      <c r="AG56" s="60"/>
      <c r="AH56" s="22">
        <v>200</v>
      </c>
      <c r="AI56" s="22"/>
      <c r="AJ56" s="22"/>
      <c r="AK56" s="22"/>
      <c r="AL56" s="22"/>
      <c r="AM56" s="22"/>
      <c r="AN56" s="22"/>
      <c r="AO56" s="33" t="s">
        <v>1181</v>
      </c>
      <c r="AP56" s="33" t="s">
        <v>1182</v>
      </c>
      <c r="AQ56" s="39"/>
    </row>
    <row r="57" s="12" customFormat="1" ht="30" customHeight="1" spans="1:42">
      <c r="A57" s="183" t="s">
        <v>54</v>
      </c>
      <c r="B57" s="188" t="s">
        <v>92</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1"/>
      <c r="AN57" s="191"/>
      <c r="AO57" s="196"/>
      <c r="AP57" s="196"/>
    </row>
    <row r="58" s="12" customFormat="1" ht="30" customHeight="1" spans="1:42">
      <c r="A58" s="183" t="s">
        <v>54</v>
      </c>
      <c r="B58" s="188" t="s">
        <v>93</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1"/>
      <c r="AN58" s="191"/>
      <c r="AO58" s="196"/>
      <c r="AP58" s="196"/>
    </row>
    <row r="59" s="12" customFormat="1" ht="30" customHeight="1" spans="1:42">
      <c r="A59" s="183" t="s">
        <v>54</v>
      </c>
      <c r="B59" s="188" t="s">
        <v>94</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6"/>
      <c r="AP59" s="196"/>
    </row>
    <row r="60" s="12" customFormat="1" ht="30" customHeight="1" spans="1:42">
      <c r="A60" s="183" t="s">
        <v>54</v>
      </c>
      <c r="B60" s="188" t="s">
        <v>95</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1"/>
      <c r="AN60" s="191"/>
      <c r="AO60" s="196"/>
      <c r="AP60" s="196"/>
    </row>
    <row r="61" s="12" customFormat="1" ht="30" customHeight="1" spans="1:42">
      <c r="A61" s="183" t="s">
        <v>54</v>
      </c>
      <c r="B61" s="188" t="s">
        <v>96</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6"/>
      <c r="AP61" s="196"/>
    </row>
    <row r="62" s="12" customFormat="1" ht="30" customHeight="1" spans="1:42">
      <c r="A62" s="180" t="s">
        <v>50</v>
      </c>
      <c r="B62" s="188" t="s">
        <v>97</v>
      </c>
      <c r="C62" s="188"/>
      <c r="D62" s="188"/>
      <c r="E62" s="185"/>
      <c r="F62" s="185"/>
      <c r="G62" s="185"/>
      <c r="H62" s="185"/>
      <c r="I62" s="192">
        <f>I63+I67+I70+I73+I77</f>
        <v>1</v>
      </c>
      <c r="J62" s="192">
        <f t="shared" ref="J62:AN62" si="15">J63+J67+J70+J73+J77</f>
        <v>0</v>
      </c>
      <c r="K62" s="192">
        <f t="shared" si="15"/>
        <v>0</v>
      </c>
      <c r="L62" s="192">
        <f t="shared" si="15"/>
        <v>1</v>
      </c>
      <c r="M62" s="192">
        <f t="shared" si="15"/>
        <v>0</v>
      </c>
      <c r="N62" s="192">
        <f t="shared" si="15"/>
        <v>0</v>
      </c>
      <c r="O62" s="192">
        <f t="shared" si="15"/>
        <v>0</v>
      </c>
      <c r="P62" s="192">
        <f t="shared" si="15"/>
        <v>0</v>
      </c>
      <c r="Q62" s="192">
        <f t="shared" si="15"/>
        <v>0</v>
      </c>
      <c r="R62" s="192">
        <f t="shared" si="15"/>
        <v>0</v>
      </c>
      <c r="S62" s="192">
        <f t="shared" si="15"/>
        <v>0</v>
      </c>
      <c r="T62" s="192">
        <f t="shared" si="15"/>
        <v>0</v>
      </c>
      <c r="U62" s="192">
        <f t="shared" si="15"/>
        <v>0</v>
      </c>
      <c r="V62" s="192">
        <f t="shared" si="15"/>
        <v>0</v>
      </c>
      <c r="W62" s="192">
        <f t="shared" si="15"/>
        <v>0</v>
      </c>
      <c r="X62" s="192">
        <f t="shared" si="15"/>
        <v>0</v>
      </c>
      <c r="Y62" s="192">
        <f t="shared" si="15"/>
        <v>0</v>
      </c>
      <c r="Z62" s="192">
        <f t="shared" si="15"/>
        <v>0</v>
      </c>
      <c r="AA62" s="192">
        <f t="shared" si="15"/>
        <v>0</v>
      </c>
      <c r="AB62" s="192">
        <f t="shared" si="15"/>
        <v>10</v>
      </c>
      <c r="AC62" s="192">
        <f t="shared" si="15"/>
        <v>0</v>
      </c>
      <c r="AD62" s="192">
        <f t="shared" si="15"/>
        <v>0</v>
      </c>
      <c r="AE62" s="192">
        <f t="shared" si="15"/>
        <v>0</v>
      </c>
      <c r="AF62" s="192">
        <f t="shared" si="15"/>
        <v>0</v>
      </c>
      <c r="AG62" s="192">
        <f t="shared" si="15"/>
        <v>0</v>
      </c>
      <c r="AH62" s="192">
        <f t="shared" si="15"/>
        <v>10</v>
      </c>
      <c r="AI62" s="192">
        <f t="shared" si="15"/>
        <v>0</v>
      </c>
      <c r="AJ62" s="192">
        <f t="shared" si="15"/>
        <v>0</v>
      </c>
      <c r="AK62" s="192">
        <f t="shared" si="15"/>
        <v>0</v>
      </c>
      <c r="AL62" s="192">
        <f t="shared" si="15"/>
        <v>0</v>
      </c>
      <c r="AM62" s="192">
        <f t="shared" si="15"/>
        <v>0</v>
      </c>
      <c r="AN62" s="192">
        <f t="shared" si="15"/>
        <v>0</v>
      </c>
      <c r="AO62" s="196"/>
      <c r="AP62" s="196"/>
    </row>
    <row r="63" s="12" customFormat="1" ht="30" customHeight="1" spans="1:42">
      <c r="A63" s="180" t="s">
        <v>52</v>
      </c>
      <c r="B63" s="188" t="s">
        <v>98</v>
      </c>
      <c r="C63" s="188"/>
      <c r="D63" s="188"/>
      <c r="E63" s="185"/>
      <c r="F63" s="185"/>
      <c r="G63" s="185"/>
      <c r="H63" s="185"/>
      <c r="I63" s="191">
        <f>I64+I66</f>
        <v>1</v>
      </c>
      <c r="J63" s="191">
        <f t="shared" ref="J63:AN63" si="16">J64+J66</f>
        <v>0</v>
      </c>
      <c r="K63" s="191">
        <f t="shared" si="16"/>
        <v>0</v>
      </c>
      <c r="L63" s="191">
        <f t="shared" si="16"/>
        <v>1</v>
      </c>
      <c r="M63" s="191">
        <f t="shared" si="16"/>
        <v>0</v>
      </c>
      <c r="N63" s="191">
        <f t="shared" si="16"/>
        <v>0</v>
      </c>
      <c r="O63" s="191">
        <f t="shared" si="16"/>
        <v>0</v>
      </c>
      <c r="P63" s="191">
        <f t="shared" si="16"/>
        <v>0</v>
      </c>
      <c r="Q63" s="191">
        <f t="shared" si="16"/>
        <v>0</v>
      </c>
      <c r="R63" s="191">
        <f t="shared" si="16"/>
        <v>0</v>
      </c>
      <c r="S63" s="191">
        <f t="shared" si="16"/>
        <v>0</v>
      </c>
      <c r="T63" s="191">
        <f t="shared" si="16"/>
        <v>0</v>
      </c>
      <c r="U63" s="191">
        <f t="shared" si="16"/>
        <v>0</v>
      </c>
      <c r="V63" s="191">
        <f t="shared" si="16"/>
        <v>0</v>
      </c>
      <c r="W63" s="191">
        <f t="shared" si="16"/>
        <v>0</v>
      </c>
      <c r="X63" s="191">
        <f t="shared" si="16"/>
        <v>0</v>
      </c>
      <c r="Y63" s="191">
        <f t="shared" si="16"/>
        <v>0</v>
      </c>
      <c r="Z63" s="191">
        <f t="shared" si="16"/>
        <v>0</v>
      </c>
      <c r="AA63" s="191">
        <f t="shared" si="16"/>
        <v>0</v>
      </c>
      <c r="AB63" s="191">
        <f t="shared" si="16"/>
        <v>10</v>
      </c>
      <c r="AC63" s="191">
        <f t="shared" si="16"/>
        <v>0</v>
      </c>
      <c r="AD63" s="191">
        <f t="shared" si="16"/>
        <v>0</v>
      </c>
      <c r="AE63" s="191">
        <f t="shared" si="16"/>
        <v>0</v>
      </c>
      <c r="AF63" s="191">
        <f t="shared" si="16"/>
        <v>0</v>
      </c>
      <c r="AG63" s="191">
        <f t="shared" si="16"/>
        <v>0</v>
      </c>
      <c r="AH63" s="191">
        <f t="shared" si="16"/>
        <v>10</v>
      </c>
      <c r="AI63" s="191">
        <f t="shared" si="16"/>
        <v>0</v>
      </c>
      <c r="AJ63" s="191">
        <f t="shared" si="16"/>
        <v>0</v>
      </c>
      <c r="AK63" s="191">
        <f t="shared" si="16"/>
        <v>0</v>
      </c>
      <c r="AL63" s="191">
        <f t="shared" si="16"/>
        <v>0</v>
      </c>
      <c r="AM63" s="191">
        <f t="shared" si="16"/>
        <v>0</v>
      </c>
      <c r="AN63" s="191">
        <f t="shared" si="16"/>
        <v>0</v>
      </c>
      <c r="AO63" s="196"/>
      <c r="AP63" s="196"/>
    </row>
    <row r="64" s="12" customFormat="1" ht="30" customHeight="1" spans="1:42">
      <c r="A64" s="183" t="s">
        <v>54</v>
      </c>
      <c r="B64" s="188" t="s">
        <v>99</v>
      </c>
      <c r="C64" s="188"/>
      <c r="D64" s="188"/>
      <c r="E64" s="185"/>
      <c r="F64" s="185"/>
      <c r="G64" s="185"/>
      <c r="H64" s="185"/>
      <c r="I64" s="191">
        <f>SUM(I65)</f>
        <v>1</v>
      </c>
      <c r="J64" s="191">
        <f t="shared" ref="J64:AN64" si="17">SUM(J65)</f>
        <v>0</v>
      </c>
      <c r="K64" s="191">
        <f t="shared" si="17"/>
        <v>0</v>
      </c>
      <c r="L64" s="191">
        <f t="shared" si="17"/>
        <v>1</v>
      </c>
      <c r="M64" s="191">
        <f t="shared" si="17"/>
        <v>0</v>
      </c>
      <c r="N64" s="191">
        <f t="shared" si="17"/>
        <v>0</v>
      </c>
      <c r="O64" s="191">
        <f t="shared" si="17"/>
        <v>0</v>
      </c>
      <c r="P64" s="191">
        <f t="shared" si="17"/>
        <v>0</v>
      </c>
      <c r="Q64" s="191">
        <f t="shared" si="17"/>
        <v>0</v>
      </c>
      <c r="R64" s="191">
        <f t="shared" si="17"/>
        <v>0</v>
      </c>
      <c r="S64" s="191">
        <f t="shared" si="17"/>
        <v>0</v>
      </c>
      <c r="T64" s="191">
        <f t="shared" si="17"/>
        <v>0</v>
      </c>
      <c r="U64" s="191">
        <f t="shared" si="17"/>
        <v>0</v>
      </c>
      <c r="V64" s="191">
        <f t="shared" si="17"/>
        <v>0</v>
      </c>
      <c r="W64" s="191">
        <f t="shared" si="17"/>
        <v>0</v>
      </c>
      <c r="X64" s="191">
        <f t="shared" si="17"/>
        <v>0</v>
      </c>
      <c r="Y64" s="191">
        <f t="shared" si="17"/>
        <v>0</v>
      </c>
      <c r="Z64" s="191">
        <f t="shared" si="17"/>
        <v>0</v>
      </c>
      <c r="AA64" s="191">
        <f t="shared" si="17"/>
        <v>0</v>
      </c>
      <c r="AB64" s="191">
        <f t="shared" si="17"/>
        <v>10</v>
      </c>
      <c r="AC64" s="191">
        <f t="shared" si="17"/>
        <v>0</v>
      </c>
      <c r="AD64" s="191">
        <f t="shared" si="17"/>
        <v>0</v>
      </c>
      <c r="AE64" s="191">
        <f t="shared" si="17"/>
        <v>0</v>
      </c>
      <c r="AF64" s="191">
        <f t="shared" si="17"/>
        <v>0</v>
      </c>
      <c r="AG64" s="191">
        <f t="shared" si="17"/>
        <v>0</v>
      </c>
      <c r="AH64" s="191">
        <f t="shared" si="17"/>
        <v>10</v>
      </c>
      <c r="AI64" s="191">
        <f t="shared" si="17"/>
        <v>0</v>
      </c>
      <c r="AJ64" s="191">
        <f t="shared" si="17"/>
        <v>0</v>
      </c>
      <c r="AK64" s="191">
        <f t="shared" si="17"/>
        <v>0</v>
      </c>
      <c r="AL64" s="191">
        <f t="shared" si="17"/>
        <v>0</v>
      </c>
      <c r="AM64" s="191">
        <f t="shared" si="17"/>
        <v>0</v>
      </c>
      <c r="AN64" s="191">
        <f t="shared" si="17"/>
        <v>0</v>
      </c>
      <c r="AO64" s="196"/>
      <c r="AP64" s="196"/>
    </row>
    <row r="65" s="7" customFormat="1" ht="151" customHeight="1" spans="1:43">
      <c r="A65" s="22">
        <v>13</v>
      </c>
      <c r="B65" s="22" t="s">
        <v>1219</v>
      </c>
      <c r="C65" s="22">
        <v>2024</v>
      </c>
      <c r="D65" s="33" t="s">
        <v>1000</v>
      </c>
      <c r="E65" s="22" t="s">
        <v>178</v>
      </c>
      <c r="F65" s="22" t="s">
        <v>1113</v>
      </c>
      <c r="G65" s="22" t="s">
        <v>995</v>
      </c>
      <c r="H65" s="33" t="s">
        <v>1114</v>
      </c>
      <c r="I65" s="22">
        <v>1</v>
      </c>
      <c r="J65" s="22"/>
      <c r="K65" s="22"/>
      <c r="L65" s="22">
        <v>1</v>
      </c>
      <c r="M65" s="22"/>
      <c r="N65" s="22"/>
      <c r="O65" s="22"/>
      <c r="P65" s="22"/>
      <c r="Q65" s="22"/>
      <c r="R65" s="22"/>
      <c r="S65" s="22"/>
      <c r="T65" s="22"/>
      <c r="U65" s="22"/>
      <c r="V65" s="22"/>
      <c r="W65" s="36" t="s">
        <v>1003</v>
      </c>
      <c r="X65" s="22" t="s">
        <v>810</v>
      </c>
      <c r="Y65" s="36" t="s">
        <v>1003</v>
      </c>
      <c r="Z65" s="22" t="s">
        <v>810</v>
      </c>
      <c r="AA65" s="22" t="s">
        <v>1220</v>
      </c>
      <c r="AB65" s="22">
        <v>10</v>
      </c>
      <c r="AC65" s="22"/>
      <c r="AD65" s="60"/>
      <c r="AE65" s="60"/>
      <c r="AF65" s="60"/>
      <c r="AG65" s="60"/>
      <c r="AH65" s="22">
        <v>10</v>
      </c>
      <c r="AI65" s="22"/>
      <c r="AJ65" s="22"/>
      <c r="AK65" s="22"/>
      <c r="AL65" s="22"/>
      <c r="AM65" s="22"/>
      <c r="AN65" s="22"/>
      <c r="AO65" s="33" t="s">
        <v>1221</v>
      </c>
      <c r="AP65" s="33" t="s">
        <v>1222</v>
      </c>
      <c r="AQ65" s="39"/>
    </row>
    <row r="66" s="12" customFormat="1" ht="30" customHeight="1" spans="1:42">
      <c r="A66" s="183" t="s">
        <v>54</v>
      </c>
      <c r="B66" s="188" t="s">
        <v>100</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1"/>
      <c r="AN66" s="191"/>
      <c r="AO66" s="196"/>
      <c r="AP66" s="196"/>
    </row>
    <row r="67" s="12" customFormat="1" ht="30" customHeight="1" spans="1:42">
      <c r="A67" s="183" t="s">
        <v>52</v>
      </c>
      <c r="B67" s="188" t="s">
        <v>101</v>
      </c>
      <c r="C67" s="188"/>
      <c r="D67" s="188"/>
      <c r="E67" s="185"/>
      <c r="F67" s="185"/>
      <c r="G67" s="185"/>
      <c r="H67" s="185"/>
      <c r="I67" s="191">
        <f>I68+I69</f>
        <v>0</v>
      </c>
      <c r="J67" s="191">
        <f t="shared" ref="J67:AN67" si="18">J68+J69</f>
        <v>0</v>
      </c>
      <c r="K67" s="191">
        <f t="shared" si="18"/>
        <v>0</v>
      </c>
      <c r="L67" s="191">
        <f t="shared" si="18"/>
        <v>0</v>
      </c>
      <c r="M67" s="191">
        <f t="shared" si="18"/>
        <v>0</v>
      </c>
      <c r="N67" s="191">
        <f t="shared" si="18"/>
        <v>0</v>
      </c>
      <c r="O67" s="191">
        <f t="shared" si="18"/>
        <v>0</v>
      </c>
      <c r="P67" s="191">
        <f t="shared" si="18"/>
        <v>0</v>
      </c>
      <c r="Q67" s="191">
        <f t="shared" si="18"/>
        <v>0</v>
      </c>
      <c r="R67" s="191">
        <f t="shared" si="18"/>
        <v>0</v>
      </c>
      <c r="S67" s="191">
        <f t="shared" si="18"/>
        <v>0</v>
      </c>
      <c r="T67" s="191">
        <f t="shared" si="18"/>
        <v>0</v>
      </c>
      <c r="U67" s="191">
        <f t="shared" si="18"/>
        <v>0</v>
      </c>
      <c r="V67" s="191">
        <f t="shared" si="18"/>
        <v>0</v>
      </c>
      <c r="W67" s="191">
        <f t="shared" si="18"/>
        <v>0</v>
      </c>
      <c r="X67" s="191">
        <f t="shared" si="18"/>
        <v>0</v>
      </c>
      <c r="Y67" s="191">
        <f t="shared" si="18"/>
        <v>0</v>
      </c>
      <c r="Z67" s="191">
        <f t="shared" si="18"/>
        <v>0</v>
      </c>
      <c r="AA67" s="191">
        <f t="shared" si="18"/>
        <v>0</v>
      </c>
      <c r="AB67" s="191">
        <f t="shared" si="18"/>
        <v>0</v>
      </c>
      <c r="AC67" s="191">
        <f t="shared" si="18"/>
        <v>0</v>
      </c>
      <c r="AD67" s="191">
        <f t="shared" si="18"/>
        <v>0</v>
      </c>
      <c r="AE67" s="191">
        <f t="shared" si="18"/>
        <v>0</v>
      </c>
      <c r="AF67" s="191">
        <f t="shared" si="18"/>
        <v>0</v>
      </c>
      <c r="AG67" s="191">
        <f t="shared" si="18"/>
        <v>0</v>
      </c>
      <c r="AH67" s="191">
        <f t="shared" si="18"/>
        <v>0</v>
      </c>
      <c r="AI67" s="191">
        <f t="shared" si="18"/>
        <v>0</v>
      </c>
      <c r="AJ67" s="191">
        <f t="shared" si="18"/>
        <v>0</v>
      </c>
      <c r="AK67" s="191">
        <f t="shared" si="18"/>
        <v>0</v>
      </c>
      <c r="AL67" s="191">
        <f t="shared" si="18"/>
        <v>0</v>
      </c>
      <c r="AM67" s="191">
        <f t="shared" si="18"/>
        <v>0</v>
      </c>
      <c r="AN67" s="191">
        <f t="shared" si="18"/>
        <v>0</v>
      </c>
      <c r="AO67" s="196"/>
      <c r="AP67" s="196"/>
    </row>
    <row r="68" s="12" customFormat="1" ht="30" customHeight="1" spans="1:42">
      <c r="A68" s="183" t="s">
        <v>54</v>
      </c>
      <c r="B68" s="188" t="s">
        <v>102</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196"/>
      <c r="AP68" s="196"/>
    </row>
    <row r="69" s="12" customFormat="1" ht="30" customHeight="1" spans="1:42">
      <c r="A69" s="183" t="s">
        <v>54</v>
      </c>
      <c r="B69" s="188" t="s">
        <v>103</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6"/>
      <c r="AP69" s="196"/>
    </row>
    <row r="70" s="12" customFormat="1" ht="30" customHeight="1" spans="1:42">
      <c r="A70" s="183" t="s">
        <v>52</v>
      </c>
      <c r="B70" s="188" t="s">
        <v>104</v>
      </c>
      <c r="C70" s="188"/>
      <c r="D70" s="188"/>
      <c r="E70" s="185"/>
      <c r="F70" s="185"/>
      <c r="G70" s="185"/>
      <c r="H70" s="185"/>
      <c r="I70" s="191">
        <f>I71+I72</f>
        <v>0</v>
      </c>
      <c r="J70" s="191">
        <f t="shared" ref="J70:AN70" si="19">J71+J72</f>
        <v>0</v>
      </c>
      <c r="K70" s="191">
        <f t="shared" si="19"/>
        <v>0</v>
      </c>
      <c r="L70" s="191">
        <f t="shared" si="19"/>
        <v>0</v>
      </c>
      <c r="M70" s="191">
        <f t="shared" si="19"/>
        <v>0</v>
      </c>
      <c r="N70" s="191">
        <f t="shared" si="19"/>
        <v>0</v>
      </c>
      <c r="O70" s="191">
        <f t="shared" si="19"/>
        <v>0</v>
      </c>
      <c r="P70" s="191">
        <f t="shared" si="19"/>
        <v>0</v>
      </c>
      <c r="Q70" s="191">
        <f t="shared" si="19"/>
        <v>0</v>
      </c>
      <c r="R70" s="191">
        <f t="shared" si="19"/>
        <v>0</v>
      </c>
      <c r="S70" s="191">
        <f t="shared" si="19"/>
        <v>0</v>
      </c>
      <c r="T70" s="191">
        <f t="shared" si="19"/>
        <v>0</v>
      </c>
      <c r="U70" s="191">
        <f t="shared" si="19"/>
        <v>0</v>
      </c>
      <c r="V70" s="191">
        <f t="shared" si="19"/>
        <v>0</v>
      </c>
      <c r="W70" s="191">
        <f t="shared" si="19"/>
        <v>0</v>
      </c>
      <c r="X70" s="191">
        <f t="shared" si="19"/>
        <v>0</v>
      </c>
      <c r="Y70" s="191">
        <f t="shared" si="19"/>
        <v>0</v>
      </c>
      <c r="Z70" s="191">
        <f t="shared" si="19"/>
        <v>0</v>
      </c>
      <c r="AA70" s="191">
        <f t="shared" si="19"/>
        <v>0</v>
      </c>
      <c r="AB70" s="191">
        <f t="shared" si="19"/>
        <v>0</v>
      </c>
      <c r="AC70" s="191">
        <f t="shared" si="19"/>
        <v>0</v>
      </c>
      <c r="AD70" s="191">
        <f t="shared" si="19"/>
        <v>0</v>
      </c>
      <c r="AE70" s="191">
        <f t="shared" si="19"/>
        <v>0</v>
      </c>
      <c r="AF70" s="191">
        <f t="shared" si="19"/>
        <v>0</v>
      </c>
      <c r="AG70" s="191">
        <f t="shared" si="19"/>
        <v>0</v>
      </c>
      <c r="AH70" s="191">
        <f t="shared" si="19"/>
        <v>0</v>
      </c>
      <c r="AI70" s="191">
        <f t="shared" si="19"/>
        <v>0</v>
      </c>
      <c r="AJ70" s="191">
        <f t="shared" si="19"/>
        <v>0</v>
      </c>
      <c r="AK70" s="191">
        <f t="shared" si="19"/>
        <v>0</v>
      </c>
      <c r="AL70" s="191">
        <f t="shared" si="19"/>
        <v>0</v>
      </c>
      <c r="AM70" s="191">
        <f t="shared" si="19"/>
        <v>0</v>
      </c>
      <c r="AN70" s="191">
        <f t="shared" si="19"/>
        <v>0</v>
      </c>
      <c r="AO70" s="196"/>
      <c r="AP70" s="196"/>
    </row>
    <row r="71" s="12" customFormat="1" ht="30" customHeight="1" spans="1:42">
      <c r="A71" s="183" t="s">
        <v>54</v>
      </c>
      <c r="B71" s="188" t="s">
        <v>105</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1"/>
      <c r="AN71" s="191"/>
      <c r="AO71" s="196"/>
      <c r="AP71" s="196"/>
    </row>
    <row r="72" s="12" customFormat="1" ht="30" customHeight="1" spans="1:42">
      <c r="A72" s="183" t="s">
        <v>54</v>
      </c>
      <c r="B72" s="188" t="s">
        <v>106</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1"/>
      <c r="AN72" s="191"/>
      <c r="AO72" s="196"/>
      <c r="AP72" s="196"/>
    </row>
    <row r="73" s="12" customFormat="1" ht="30" customHeight="1" spans="1:42">
      <c r="A73" s="183" t="s">
        <v>52</v>
      </c>
      <c r="B73" s="188" t="s">
        <v>107</v>
      </c>
      <c r="C73" s="188"/>
      <c r="D73" s="188"/>
      <c r="E73" s="185"/>
      <c r="F73" s="185"/>
      <c r="G73" s="185"/>
      <c r="H73" s="185"/>
      <c r="I73" s="191">
        <f>I74+I76+I75</f>
        <v>0</v>
      </c>
      <c r="J73" s="191">
        <f t="shared" ref="J73:AN73" si="20">J74+J76+J75</f>
        <v>0</v>
      </c>
      <c r="K73" s="191">
        <f t="shared" si="20"/>
        <v>0</v>
      </c>
      <c r="L73" s="191">
        <f t="shared" si="20"/>
        <v>0</v>
      </c>
      <c r="M73" s="191">
        <f t="shared" si="20"/>
        <v>0</v>
      </c>
      <c r="N73" s="191">
        <f t="shared" si="20"/>
        <v>0</v>
      </c>
      <c r="O73" s="191">
        <f t="shared" si="20"/>
        <v>0</v>
      </c>
      <c r="P73" s="191">
        <f t="shared" si="20"/>
        <v>0</v>
      </c>
      <c r="Q73" s="191">
        <f t="shared" si="20"/>
        <v>0</v>
      </c>
      <c r="R73" s="191">
        <f t="shared" si="20"/>
        <v>0</v>
      </c>
      <c r="S73" s="191">
        <f t="shared" si="20"/>
        <v>0</v>
      </c>
      <c r="T73" s="191">
        <f t="shared" si="20"/>
        <v>0</v>
      </c>
      <c r="U73" s="191">
        <f t="shared" si="20"/>
        <v>0</v>
      </c>
      <c r="V73" s="191">
        <f t="shared" si="20"/>
        <v>0</v>
      </c>
      <c r="W73" s="191">
        <f t="shared" si="20"/>
        <v>0</v>
      </c>
      <c r="X73" s="191">
        <f t="shared" si="20"/>
        <v>0</v>
      </c>
      <c r="Y73" s="191">
        <f t="shared" si="20"/>
        <v>0</v>
      </c>
      <c r="Z73" s="191">
        <f t="shared" si="20"/>
        <v>0</v>
      </c>
      <c r="AA73" s="191">
        <f t="shared" si="20"/>
        <v>0</v>
      </c>
      <c r="AB73" s="191">
        <f t="shared" si="20"/>
        <v>0</v>
      </c>
      <c r="AC73" s="191">
        <f t="shared" si="20"/>
        <v>0</v>
      </c>
      <c r="AD73" s="191">
        <f t="shared" si="20"/>
        <v>0</v>
      </c>
      <c r="AE73" s="191">
        <f t="shared" si="20"/>
        <v>0</v>
      </c>
      <c r="AF73" s="191">
        <f t="shared" si="20"/>
        <v>0</v>
      </c>
      <c r="AG73" s="191">
        <f t="shared" si="20"/>
        <v>0</v>
      </c>
      <c r="AH73" s="191">
        <f t="shared" si="20"/>
        <v>0</v>
      </c>
      <c r="AI73" s="191">
        <f t="shared" si="20"/>
        <v>0</v>
      </c>
      <c r="AJ73" s="191">
        <f t="shared" si="20"/>
        <v>0</v>
      </c>
      <c r="AK73" s="191">
        <f t="shared" si="20"/>
        <v>0</v>
      </c>
      <c r="AL73" s="191">
        <f t="shared" si="20"/>
        <v>0</v>
      </c>
      <c r="AM73" s="191">
        <f t="shared" si="20"/>
        <v>0</v>
      </c>
      <c r="AN73" s="191">
        <f t="shared" si="20"/>
        <v>0</v>
      </c>
      <c r="AO73" s="196"/>
      <c r="AP73" s="196"/>
    </row>
    <row r="74" s="12" customFormat="1" ht="30" customHeight="1" spans="1:42">
      <c r="A74" s="183" t="s">
        <v>54</v>
      </c>
      <c r="B74" s="188" t="s">
        <v>108</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1"/>
      <c r="AN74" s="191"/>
      <c r="AO74" s="196"/>
      <c r="AP74" s="196"/>
    </row>
    <row r="75" s="12" customFormat="1" ht="30" customHeight="1" spans="1:42">
      <c r="A75" s="183" t="s">
        <v>54</v>
      </c>
      <c r="B75" s="188" t="s">
        <v>109</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6"/>
      <c r="AP75" s="196"/>
    </row>
    <row r="76" s="12" customFormat="1" ht="30" customHeight="1" spans="1:42">
      <c r="A76" s="183" t="s">
        <v>54</v>
      </c>
      <c r="B76" s="188" t="s">
        <v>110</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6"/>
      <c r="AP76" s="196"/>
    </row>
    <row r="77" s="12" customFormat="1" ht="30" customHeight="1" spans="1:42">
      <c r="A77" s="183" t="s">
        <v>52</v>
      </c>
      <c r="B77" s="188" t="s">
        <v>111</v>
      </c>
      <c r="C77" s="188"/>
      <c r="D77" s="188"/>
      <c r="E77" s="185"/>
      <c r="F77" s="185"/>
      <c r="G77" s="185"/>
      <c r="H77" s="185"/>
      <c r="I77" s="191">
        <f>I78</f>
        <v>0</v>
      </c>
      <c r="J77" s="191">
        <f t="shared" ref="J77:AN77" si="21">J78</f>
        <v>0</v>
      </c>
      <c r="K77" s="191">
        <f t="shared" si="21"/>
        <v>0</v>
      </c>
      <c r="L77" s="191">
        <f t="shared" si="21"/>
        <v>0</v>
      </c>
      <c r="M77" s="191">
        <f t="shared" si="21"/>
        <v>0</v>
      </c>
      <c r="N77" s="191">
        <f t="shared" si="21"/>
        <v>0</v>
      </c>
      <c r="O77" s="191">
        <f t="shared" si="21"/>
        <v>0</v>
      </c>
      <c r="P77" s="191">
        <f t="shared" si="21"/>
        <v>0</v>
      </c>
      <c r="Q77" s="191">
        <f t="shared" si="21"/>
        <v>0</v>
      </c>
      <c r="R77" s="191">
        <f t="shared" si="21"/>
        <v>0</v>
      </c>
      <c r="S77" s="191">
        <f t="shared" si="21"/>
        <v>0</v>
      </c>
      <c r="T77" s="191">
        <f t="shared" si="21"/>
        <v>0</v>
      </c>
      <c r="U77" s="191">
        <f t="shared" si="21"/>
        <v>0</v>
      </c>
      <c r="V77" s="191">
        <f t="shared" si="21"/>
        <v>0</v>
      </c>
      <c r="W77" s="191">
        <f t="shared" si="21"/>
        <v>0</v>
      </c>
      <c r="X77" s="191">
        <f t="shared" si="21"/>
        <v>0</v>
      </c>
      <c r="Y77" s="191">
        <f t="shared" si="21"/>
        <v>0</v>
      </c>
      <c r="Z77" s="191">
        <f t="shared" si="21"/>
        <v>0</v>
      </c>
      <c r="AA77" s="191">
        <f t="shared" si="21"/>
        <v>0</v>
      </c>
      <c r="AB77" s="191">
        <f t="shared" si="21"/>
        <v>0</v>
      </c>
      <c r="AC77" s="191">
        <f t="shared" si="21"/>
        <v>0</v>
      </c>
      <c r="AD77" s="191">
        <f t="shared" si="21"/>
        <v>0</v>
      </c>
      <c r="AE77" s="191">
        <f t="shared" si="21"/>
        <v>0</v>
      </c>
      <c r="AF77" s="191">
        <f t="shared" si="21"/>
        <v>0</v>
      </c>
      <c r="AG77" s="191">
        <f t="shared" si="21"/>
        <v>0</v>
      </c>
      <c r="AH77" s="191">
        <f t="shared" si="21"/>
        <v>0</v>
      </c>
      <c r="AI77" s="191">
        <f t="shared" si="21"/>
        <v>0</v>
      </c>
      <c r="AJ77" s="191">
        <f t="shared" si="21"/>
        <v>0</v>
      </c>
      <c r="AK77" s="191">
        <f t="shared" si="21"/>
        <v>0</v>
      </c>
      <c r="AL77" s="191">
        <f t="shared" si="21"/>
        <v>0</v>
      </c>
      <c r="AM77" s="191">
        <f t="shared" si="21"/>
        <v>0</v>
      </c>
      <c r="AN77" s="191">
        <f t="shared" si="21"/>
        <v>0</v>
      </c>
      <c r="AO77" s="196"/>
      <c r="AP77" s="196"/>
    </row>
    <row r="78" s="12" customFormat="1" ht="30" customHeight="1" spans="1:42">
      <c r="A78" s="183" t="s">
        <v>54</v>
      </c>
      <c r="B78" s="188" t="s">
        <v>111</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1"/>
      <c r="AO78" s="196"/>
      <c r="AP78" s="196"/>
    </row>
    <row r="79" s="12" customFormat="1" ht="30" customHeight="1" spans="1:42">
      <c r="A79" s="180" t="s">
        <v>50</v>
      </c>
      <c r="B79" s="188" t="s">
        <v>112</v>
      </c>
      <c r="C79" s="188"/>
      <c r="D79" s="188"/>
      <c r="E79" s="185"/>
      <c r="F79" s="185"/>
      <c r="G79" s="185"/>
      <c r="H79" s="185"/>
      <c r="I79" s="192">
        <f>I80+I98+I107</f>
        <v>12</v>
      </c>
      <c r="J79" s="192">
        <f t="shared" ref="J79:AN79" si="22">J80+J98+J107</f>
        <v>48.733</v>
      </c>
      <c r="K79" s="192">
        <f t="shared" si="22"/>
        <v>0</v>
      </c>
      <c r="L79" s="192">
        <f t="shared" si="22"/>
        <v>0</v>
      </c>
      <c r="M79" s="192">
        <f t="shared" si="22"/>
        <v>12</v>
      </c>
      <c r="N79" s="192">
        <f t="shared" si="22"/>
        <v>0</v>
      </c>
      <c r="O79" s="192">
        <f t="shared" si="22"/>
        <v>0</v>
      </c>
      <c r="P79" s="192">
        <f t="shared" si="22"/>
        <v>0</v>
      </c>
      <c r="Q79" s="192">
        <f t="shared" si="22"/>
        <v>0</v>
      </c>
      <c r="R79" s="192">
        <f t="shared" si="22"/>
        <v>0</v>
      </c>
      <c r="S79" s="192">
        <f t="shared" si="22"/>
        <v>6880</v>
      </c>
      <c r="T79" s="192">
        <f t="shared" si="22"/>
        <v>27402</v>
      </c>
      <c r="U79" s="192">
        <f t="shared" si="22"/>
        <v>2088</v>
      </c>
      <c r="V79" s="192">
        <f t="shared" si="22"/>
        <v>7475</v>
      </c>
      <c r="W79" s="192">
        <f t="shared" si="22"/>
        <v>0</v>
      </c>
      <c r="X79" s="192">
        <f t="shared" si="22"/>
        <v>0</v>
      </c>
      <c r="Y79" s="192">
        <f t="shared" si="22"/>
        <v>0</v>
      </c>
      <c r="Z79" s="192">
        <f t="shared" si="22"/>
        <v>0</v>
      </c>
      <c r="AA79" s="192">
        <f t="shared" si="22"/>
        <v>0</v>
      </c>
      <c r="AB79" s="192">
        <f t="shared" si="22"/>
        <v>9010</v>
      </c>
      <c r="AC79" s="192">
        <f t="shared" si="22"/>
        <v>2330</v>
      </c>
      <c r="AD79" s="192">
        <f t="shared" si="22"/>
        <v>2330</v>
      </c>
      <c r="AE79" s="192">
        <f t="shared" si="22"/>
        <v>0</v>
      </c>
      <c r="AF79" s="192">
        <f t="shared" si="22"/>
        <v>0</v>
      </c>
      <c r="AG79" s="192">
        <f t="shared" si="22"/>
        <v>0</v>
      </c>
      <c r="AH79" s="192">
        <f t="shared" si="22"/>
        <v>1000</v>
      </c>
      <c r="AI79" s="192">
        <f t="shared" si="22"/>
        <v>3680</v>
      </c>
      <c r="AJ79" s="192">
        <f t="shared" si="22"/>
        <v>2000</v>
      </c>
      <c r="AK79" s="192">
        <f t="shared" si="22"/>
        <v>0</v>
      </c>
      <c r="AL79" s="192">
        <f t="shared" si="22"/>
        <v>0</v>
      </c>
      <c r="AM79" s="192">
        <f t="shared" si="22"/>
        <v>0</v>
      </c>
      <c r="AN79" s="192">
        <f t="shared" si="22"/>
        <v>0</v>
      </c>
      <c r="AO79" s="196"/>
      <c r="AP79" s="196"/>
    </row>
    <row r="80" s="12" customFormat="1" ht="30" customHeight="1" spans="1:42">
      <c r="A80" s="180" t="s">
        <v>52</v>
      </c>
      <c r="B80" s="188" t="s">
        <v>113</v>
      </c>
      <c r="C80" s="188"/>
      <c r="D80" s="188"/>
      <c r="E80" s="185"/>
      <c r="F80" s="185"/>
      <c r="G80" s="185"/>
      <c r="H80" s="185"/>
      <c r="I80" s="191">
        <f>I81+I82+I83+I84+I93+I94+I95+I96+I97</f>
        <v>8</v>
      </c>
      <c r="J80" s="191">
        <f t="shared" ref="J80:AN80" si="23">J81+J82+J83+J84+J93+J94+J95+J96+J97</f>
        <v>43.603</v>
      </c>
      <c r="K80" s="191">
        <f t="shared" si="23"/>
        <v>0</v>
      </c>
      <c r="L80" s="191">
        <f t="shared" si="23"/>
        <v>0</v>
      </c>
      <c r="M80" s="191">
        <f t="shared" si="23"/>
        <v>8</v>
      </c>
      <c r="N80" s="191">
        <f t="shared" si="23"/>
        <v>0</v>
      </c>
      <c r="O80" s="191">
        <f t="shared" si="23"/>
        <v>0</v>
      </c>
      <c r="P80" s="191">
        <f t="shared" si="23"/>
        <v>0</v>
      </c>
      <c r="Q80" s="191">
        <f t="shared" si="23"/>
        <v>0</v>
      </c>
      <c r="R80" s="191">
        <f t="shared" si="23"/>
        <v>0</v>
      </c>
      <c r="S80" s="191">
        <f t="shared" si="23"/>
        <v>4553</v>
      </c>
      <c r="T80" s="191">
        <f t="shared" si="23"/>
        <v>18623</v>
      </c>
      <c r="U80" s="191">
        <f t="shared" si="23"/>
        <v>1411</v>
      </c>
      <c r="V80" s="191">
        <f t="shared" si="23"/>
        <v>4943</v>
      </c>
      <c r="W80" s="191">
        <f t="shared" si="23"/>
        <v>0</v>
      </c>
      <c r="X80" s="191">
        <f t="shared" si="23"/>
        <v>0</v>
      </c>
      <c r="Y80" s="191">
        <f t="shared" si="23"/>
        <v>0</v>
      </c>
      <c r="Z80" s="191">
        <f t="shared" si="23"/>
        <v>0</v>
      </c>
      <c r="AA80" s="191">
        <f t="shared" si="23"/>
        <v>0</v>
      </c>
      <c r="AB80" s="191">
        <f t="shared" si="23"/>
        <v>5330</v>
      </c>
      <c r="AC80" s="191">
        <f t="shared" si="23"/>
        <v>2330</v>
      </c>
      <c r="AD80" s="191">
        <f t="shared" si="23"/>
        <v>2330</v>
      </c>
      <c r="AE80" s="191">
        <f t="shared" si="23"/>
        <v>0</v>
      </c>
      <c r="AF80" s="191">
        <f t="shared" si="23"/>
        <v>0</v>
      </c>
      <c r="AG80" s="191">
        <f t="shared" si="23"/>
        <v>0</v>
      </c>
      <c r="AH80" s="191">
        <f t="shared" si="23"/>
        <v>1000</v>
      </c>
      <c r="AI80" s="191">
        <f t="shared" si="23"/>
        <v>0</v>
      </c>
      <c r="AJ80" s="191">
        <f t="shared" si="23"/>
        <v>2000</v>
      </c>
      <c r="AK80" s="191">
        <f t="shared" si="23"/>
        <v>0</v>
      </c>
      <c r="AL80" s="191">
        <f t="shared" si="23"/>
        <v>0</v>
      </c>
      <c r="AM80" s="191">
        <f t="shared" si="23"/>
        <v>0</v>
      </c>
      <c r="AN80" s="191">
        <f t="shared" si="23"/>
        <v>0</v>
      </c>
      <c r="AO80" s="196"/>
      <c r="AP80" s="196"/>
    </row>
    <row r="81" s="12" customFormat="1" ht="43" customHeight="1" spans="1:42">
      <c r="A81" s="183" t="s">
        <v>54</v>
      </c>
      <c r="B81" s="188" t="s">
        <v>114</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1"/>
      <c r="AO81" s="196"/>
      <c r="AP81" s="196"/>
    </row>
    <row r="82" s="12" customFormat="1" ht="43" customHeight="1" spans="1:42">
      <c r="A82" s="183" t="s">
        <v>54</v>
      </c>
      <c r="B82" s="188" t="s">
        <v>115</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1"/>
      <c r="AO82" s="196"/>
      <c r="AP82" s="196"/>
    </row>
    <row r="83" s="12" customFormat="1" ht="43" customHeight="1" spans="1:42">
      <c r="A83" s="183" t="s">
        <v>54</v>
      </c>
      <c r="B83" s="188" t="s">
        <v>116</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6"/>
      <c r="AP83" s="196"/>
    </row>
    <row r="84" s="12" customFormat="1" ht="30" customHeight="1" spans="1:42">
      <c r="A84" s="183" t="s">
        <v>54</v>
      </c>
      <c r="B84" s="188" t="s">
        <v>117</v>
      </c>
      <c r="C84" s="188"/>
      <c r="D84" s="188"/>
      <c r="E84" s="185"/>
      <c r="F84" s="185"/>
      <c r="G84" s="185"/>
      <c r="H84" s="185"/>
      <c r="I84" s="191">
        <f>SUM(I85:I92)</f>
        <v>8</v>
      </c>
      <c r="J84" s="191">
        <f t="shared" ref="J84:AN84" si="24">SUM(J85:J92)</f>
        <v>43.603</v>
      </c>
      <c r="K84" s="191">
        <f t="shared" si="24"/>
        <v>0</v>
      </c>
      <c r="L84" s="191">
        <f t="shared" si="24"/>
        <v>0</v>
      </c>
      <c r="M84" s="191">
        <f t="shared" si="24"/>
        <v>8</v>
      </c>
      <c r="N84" s="191">
        <f t="shared" si="24"/>
        <v>0</v>
      </c>
      <c r="O84" s="191">
        <f t="shared" si="24"/>
        <v>0</v>
      </c>
      <c r="P84" s="191">
        <f t="shared" si="24"/>
        <v>0</v>
      </c>
      <c r="Q84" s="191">
        <f t="shared" si="24"/>
        <v>0</v>
      </c>
      <c r="R84" s="191">
        <f t="shared" si="24"/>
        <v>0</v>
      </c>
      <c r="S84" s="191">
        <f t="shared" si="24"/>
        <v>4553</v>
      </c>
      <c r="T84" s="191">
        <f t="shared" si="24"/>
        <v>18623</v>
      </c>
      <c r="U84" s="191">
        <f t="shared" si="24"/>
        <v>1411</v>
      </c>
      <c r="V84" s="191">
        <f t="shared" si="24"/>
        <v>4943</v>
      </c>
      <c r="W84" s="191">
        <f t="shared" si="24"/>
        <v>0</v>
      </c>
      <c r="X84" s="191">
        <f t="shared" si="24"/>
        <v>0</v>
      </c>
      <c r="Y84" s="191">
        <f t="shared" si="24"/>
        <v>0</v>
      </c>
      <c r="Z84" s="191">
        <f t="shared" si="24"/>
        <v>0</v>
      </c>
      <c r="AA84" s="191">
        <f t="shared" si="24"/>
        <v>0</v>
      </c>
      <c r="AB84" s="191">
        <f t="shared" si="24"/>
        <v>5330</v>
      </c>
      <c r="AC84" s="191">
        <f t="shared" si="24"/>
        <v>2330</v>
      </c>
      <c r="AD84" s="191">
        <f t="shared" si="24"/>
        <v>2330</v>
      </c>
      <c r="AE84" s="191">
        <f t="shared" si="24"/>
        <v>0</v>
      </c>
      <c r="AF84" s="191">
        <f t="shared" si="24"/>
        <v>0</v>
      </c>
      <c r="AG84" s="191">
        <f t="shared" si="24"/>
        <v>0</v>
      </c>
      <c r="AH84" s="191">
        <f t="shared" si="24"/>
        <v>1000</v>
      </c>
      <c r="AI84" s="191">
        <f t="shared" si="24"/>
        <v>0</v>
      </c>
      <c r="AJ84" s="191">
        <f t="shared" si="24"/>
        <v>2000</v>
      </c>
      <c r="AK84" s="191">
        <f t="shared" si="24"/>
        <v>0</v>
      </c>
      <c r="AL84" s="191">
        <f t="shared" si="24"/>
        <v>0</v>
      </c>
      <c r="AM84" s="191">
        <f t="shared" si="24"/>
        <v>0</v>
      </c>
      <c r="AN84" s="191">
        <f t="shared" si="24"/>
        <v>0</v>
      </c>
      <c r="AO84" s="196"/>
      <c r="AP84" s="196"/>
    </row>
    <row r="85" s="7" customFormat="1" ht="258" customHeight="1" spans="1:43">
      <c r="A85" s="22">
        <v>14</v>
      </c>
      <c r="B85" s="22" t="s">
        <v>1164</v>
      </c>
      <c r="C85" s="22">
        <v>2024</v>
      </c>
      <c r="D85" s="34" t="s">
        <v>220</v>
      </c>
      <c r="E85" s="22" t="s">
        <v>178</v>
      </c>
      <c r="F85" s="24" t="s">
        <v>990</v>
      </c>
      <c r="G85" s="22" t="s">
        <v>221</v>
      </c>
      <c r="H85" s="34" t="s">
        <v>1098</v>
      </c>
      <c r="I85" s="22">
        <v>1</v>
      </c>
      <c r="J85" s="22">
        <v>3</v>
      </c>
      <c r="K85" s="22"/>
      <c r="L85" s="22"/>
      <c r="M85" s="22">
        <v>1</v>
      </c>
      <c r="N85" s="22"/>
      <c r="O85" s="22"/>
      <c r="P85" s="22"/>
      <c r="Q85" s="22"/>
      <c r="R85" s="22"/>
      <c r="S85" s="22">
        <v>2245</v>
      </c>
      <c r="T85" s="22">
        <v>10000</v>
      </c>
      <c r="U85" s="22">
        <v>781</v>
      </c>
      <c r="V85" s="22">
        <v>2343</v>
      </c>
      <c r="W85" s="36" t="s">
        <v>211</v>
      </c>
      <c r="X85" s="22" t="s">
        <v>715</v>
      </c>
      <c r="Y85" s="22" t="s">
        <v>207</v>
      </c>
      <c r="Z85" s="22" t="s">
        <v>715</v>
      </c>
      <c r="AA85" s="22" t="s">
        <v>1093</v>
      </c>
      <c r="AB85" s="22">
        <v>3000</v>
      </c>
      <c r="AC85" s="22"/>
      <c r="AD85" s="60"/>
      <c r="AE85" s="60"/>
      <c r="AF85" s="60"/>
      <c r="AG85" s="60"/>
      <c r="AH85" s="22">
        <v>1000</v>
      </c>
      <c r="AI85" s="22"/>
      <c r="AJ85" s="22">
        <v>2000</v>
      </c>
      <c r="AK85" s="22"/>
      <c r="AL85" s="22"/>
      <c r="AM85" s="22"/>
      <c r="AN85" s="22"/>
      <c r="AO85" s="33" t="s">
        <v>1165</v>
      </c>
      <c r="AP85" s="33" t="s">
        <v>1166</v>
      </c>
      <c r="AQ85" s="22" t="s">
        <v>1076</v>
      </c>
    </row>
    <row r="86" s="9" customFormat="1" ht="409" customHeight="1" spans="1:43">
      <c r="A86" s="22">
        <v>15</v>
      </c>
      <c r="B86" s="22" t="s">
        <v>1170</v>
      </c>
      <c r="C86" s="22">
        <v>2024</v>
      </c>
      <c r="D86" s="37" t="s">
        <v>327</v>
      </c>
      <c r="E86" s="36" t="s">
        <v>178</v>
      </c>
      <c r="F86" s="36" t="s">
        <v>984</v>
      </c>
      <c r="G86" s="36" t="s">
        <v>209</v>
      </c>
      <c r="H86" s="37" t="s">
        <v>1081</v>
      </c>
      <c r="I86" s="36">
        <v>1</v>
      </c>
      <c r="J86" s="36">
        <v>1</v>
      </c>
      <c r="K86" s="36"/>
      <c r="L86" s="36"/>
      <c r="M86" s="36">
        <v>1</v>
      </c>
      <c r="N86" s="36"/>
      <c r="O86" s="36"/>
      <c r="P86" s="36"/>
      <c r="Q86" s="36"/>
      <c r="R86" s="36"/>
      <c r="S86" s="36">
        <v>560</v>
      </c>
      <c r="T86" s="36">
        <v>1650</v>
      </c>
      <c r="U86" s="36">
        <v>106</v>
      </c>
      <c r="V86" s="36">
        <v>423</v>
      </c>
      <c r="W86" s="36" t="s">
        <v>305</v>
      </c>
      <c r="X86" s="36" t="s">
        <v>1171</v>
      </c>
      <c r="Y86" s="36" t="s">
        <v>207</v>
      </c>
      <c r="Z86" s="36" t="s">
        <v>715</v>
      </c>
      <c r="AA86" s="36" t="s">
        <v>1093</v>
      </c>
      <c r="AB86" s="36">
        <v>800</v>
      </c>
      <c r="AC86" s="36">
        <v>800</v>
      </c>
      <c r="AD86" s="36">
        <v>800</v>
      </c>
      <c r="AE86" s="36"/>
      <c r="AF86" s="36"/>
      <c r="AG86" s="36"/>
      <c r="AH86" s="36"/>
      <c r="AI86" s="36"/>
      <c r="AJ86" s="36"/>
      <c r="AK86" s="36"/>
      <c r="AL86" s="36"/>
      <c r="AM86" s="36"/>
      <c r="AN86" s="36"/>
      <c r="AO86" s="37" t="s">
        <v>1172</v>
      </c>
      <c r="AP86" s="37" t="s">
        <v>1173</v>
      </c>
      <c r="AQ86" s="22" t="s">
        <v>986</v>
      </c>
    </row>
    <row r="87" s="12" customFormat="1" ht="249" customHeight="1" spans="1:43">
      <c r="A87" s="22">
        <v>16</v>
      </c>
      <c r="B87" s="22" t="s">
        <v>1201</v>
      </c>
      <c r="C87" s="22">
        <v>2024</v>
      </c>
      <c r="D87" s="33" t="s">
        <v>263</v>
      </c>
      <c r="E87" s="22" t="s">
        <v>178</v>
      </c>
      <c r="F87" s="24" t="s">
        <v>1013</v>
      </c>
      <c r="G87" s="22" t="s">
        <v>265</v>
      </c>
      <c r="H87" s="33" t="s">
        <v>266</v>
      </c>
      <c r="I87" s="22">
        <v>1</v>
      </c>
      <c r="J87" s="39">
        <v>12.403</v>
      </c>
      <c r="K87" s="39"/>
      <c r="L87" s="39"/>
      <c r="M87" s="39">
        <v>1</v>
      </c>
      <c r="N87" s="39"/>
      <c r="O87" s="39"/>
      <c r="P87" s="39"/>
      <c r="Q87" s="39"/>
      <c r="R87" s="39"/>
      <c r="S87" s="39">
        <v>694</v>
      </c>
      <c r="T87" s="39">
        <v>2838</v>
      </c>
      <c r="U87" s="39">
        <v>200</v>
      </c>
      <c r="V87" s="39">
        <v>872</v>
      </c>
      <c r="W87" s="22" t="s">
        <v>227</v>
      </c>
      <c r="X87" s="22" t="s">
        <v>656</v>
      </c>
      <c r="Y87" s="22" t="s">
        <v>207</v>
      </c>
      <c r="Z87" s="22" t="s">
        <v>715</v>
      </c>
      <c r="AA87" s="22" t="s">
        <v>1093</v>
      </c>
      <c r="AB87" s="39">
        <v>500</v>
      </c>
      <c r="AC87" s="39">
        <v>500</v>
      </c>
      <c r="AD87" s="39">
        <v>500</v>
      </c>
      <c r="AE87" s="39"/>
      <c r="AF87" s="39"/>
      <c r="AG87" s="39"/>
      <c r="AH87" s="39"/>
      <c r="AI87" s="39"/>
      <c r="AJ87" s="39"/>
      <c r="AK87" s="39"/>
      <c r="AL87" s="39"/>
      <c r="AM87" s="39"/>
      <c r="AN87" s="39"/>
      <c r="AO87" s="71" t="s">
        <v>1202</v>
      </c>
      <c r="AP87" s="71" t="s">
        <v>1203</v>
      </c>
      <c r="AQ87" s="39"/>
    </row>
    <row r="88" s="250" customFormat="1" ht="223" customHeight="1" spans="1:43">
      <c r="A88" s="22">
        <v>17</v>
      </c>
      <c r="B88" s="22" t="s">
        <v>1204</v>
      </c>
      <c r="C88" s="22">
        <v>2024</v>
      </c>
      <c r="D88" s="33" t="s">
        <v>383</v>
      </c>
      <c r="E88" s="22" t="s">
        <v>178</v>
      </c>
      <c r="F88" s="24" t="s">
        <v>990</v>
      </c>
      <c r="G88" s="22" t="s">
        <v>357</v>
      </c>
      <c r="H88" s="33" t="s">
        <v>384</v>
      </c>
      <c r="I88" s="22">
        <v>1</v>
      </c>
      <c r="J88" s="22">
        <v>1.2</v>
      </c>
      <c r="K88" s="22"/>
      <c r="L88" s="22"/>
      <c r="M88" s="22">
        <v>1</v>
      </c>
      <c r="N88" s="22"/>
      <c r="O88" s="22"/>
      <c r="P88" s="22"/>
      <c r="Q88" s="22"/>
      <c r="R88" s="22"/>
      <c r="S88" s="22">
        <v>67</v>
      </c>
      <c r="T88" s="22">
        <v>268</v>
      </c>
      <c r="U88" s="22">
        <v>15</v>
      </c>
      <c r="V88" s="22">
        <v>60</v>
      </c>
      <c r="W88" s="22" t="s">
        <v>1016</v>
      </c>
      <c r="X88" s="22" t="s">
        <v>749</v>
      </c>
      <c r="Y88" s="22" t="s">
        <v>207</v>
      </c>
      <c r="Z88" s="22" t="s">
        <v>715</v>
      </c>
      <c r="AA88" s="22" t="s">
        <v>1093</v>
      </c>
      <c r="AB88" s="22">
        <v>200</v>
      </c>
      <c r="AC88" s="22">
        <v>200</v>
      </c>
      <c r="AD88" s="22">
        <v>200</v>
      </c>
      <c r="AE88" s="22"/>
      <c r="AF88" s="22"/>
      <c r="AG88" s="22"/>
      <c r="AH88" s="22"/>
      <c r="AI88" s="22"/>
      <c r="AJ88" s="22"/>
      <c r="AK88" s="22"/>
      <c r="AL88" s="22"/>
      <c r="AM88" s="22"/>
      <c r="AN88" s="22"/>
      <c r="AO88" s="33" t="s">
        <v>1205</v>
      </c>
      <c r="AP88" s="33" t="s">
        <v>1206</v>
      </c>
      <c r="AQ88" s="22"/>
    </row>
    <row r="89" s="12" customFormat="1" ht="223" customHeight="1" spans="1:43">
      <c r="A89" s="22">
        <v>18</v>
      </c>
      <c r="B89" s="22" t="s">
        <v>1208</v>
      </c>
      <c r="C89" s="36">
        <v>2024</v>
      </c>
      <c r="D89" s="37" t="s">
        <v>1017</v>
      </c>
      <c r="E89" s="36" t="s">
        <v>178</v>
      </c>
      <c r="F89" s="36" t="s">
        <v>984</v>
      </c>
      <c r="G89" s="36" t="s">
        <v>442</v>
      </c>
      <c r="H89" s="37" t="s">
        <v>1209</v>
      </c>
      <c r="I89" s="36">
        <v>1</v>
      </c>
      <c r="J89" s="36">
        <v>11</v>
      </c>
      <c r="K89" s="36"/>
      <c r="L89" s="36"/>
      <c r="M89" s="36">
        <v>1</v>
      </c>
      <c r="N89" s="36"/>
      <c r="O89" s="36"/>
      <c r="P89" s="36"/>
      <c r="Q89" s="36"/>
      <c r="R89" s="36"/>
      <c r="S89" s="31">
        <v>33</v>
      </c>
      <c r="T89" s="31">
        <v>102</v>
      </c>
      <c r="U89" s="31">
        <v>6</v>
      </c>
      <c r="V89" s="31">
        <v>26</v>
      </c>
      <c r="W89" s="36" t="s">
        <v>192</v>
      </c>
      <c r="X89" s="36" t="s">
        <v>810</v>
      </c>
      <c r="Y89" s="36" t="s">
        <v>207</v>
      </c>
      <c r="Z89" s="36" t="s">
        <v>715</v>
      </c>
      <c r="AA89" s="22" t="s">
        <v>1093</v>
      </c>
      <c r="AB89" s="36">
        <v>100</v>
      </c>
      <c r="AC89" s="36">
        <v>100</v>
      </c>
      <c r="AD89" s="36">
        <v>100</v>
      </c>
      <c r="AE89" s="36"/>
      <c r="AF89" s="36"/>
      <c r="AG89" s="36"/>
      <c r="AH89" s="36"/>
      <c r="AI89" s="36"/>
      <c r="AJ89" s="36"/>
      <c r="AK89" s="36"/>
      <c r="AL89" s="36"/>
      <c r="AM89" s="36"/>
      <c r="AN89" s="36"/>
      <c r="AO89" s="37" t="s">
        <v>1210</v>
      </c>
      <c r="AP89" s="37" t="s">
        <v>1211</v>
      </c>
      <c r="AQ89" s="39"/>
    </row>
    <row r="90" s="8" customFormat="1" ht="201" customHeight="1" spans="1:43">
      <c r="A90" s="22">
        <v>19</v>
      </c>
      <c r="B90" s="22" t="s">
        <v>1213</v>
      </c>
      <c r="C90" s="24">
        <v>2024</v>
      </c>
      <c r="D90" s="40" t="s">
        <v>592</v>
      </c>
      <c r="E90" s="24" t="s">
        <v>178</v>
      </c>
      <c r="F90" s="24" t="s">
        <v>1022</v>
      </c>
      <c r="G90" s="24" t="s">
        <v>593</v>
      </c>
      <c r="H90" s="40" t="s">
        <v>594</v>
      </c>
      <c r="I90" s="52">
        <v>1</v>
      </c>
      <c r="J90" s="24">
        <v>11</v>
      </c>
      <c r="K90" s="52"/>
      <c r="L90" s="52"/>
      <c r="M90" s="24">
        <v>1</v>
      </c>
      <c r="N90" s="52"/>
      <c r="O90" s="52"/>
      <c r="P90" s="52"/>
      <c r="Q90" s="52"/>
      <c r="R90" s="52"/>
      <c r="S90" s="24">
        <v>50</v>
      </c>
      <c r="T90" s="52">
        <v>218</v>
      </c>
      <c r="U90" s="52">
        <v>44</v>
      </c>
      <c r="V90" s="52">
        <v>174</v>
      </c>
      <c r="W90" s="24" t="s">
        <v>985</v>
      </c>
      <c r="X90" s="24" t="s">
        <v>944</v>
      </c>
      <c r="Y90" s="24" t="s">
        <v>207</v>
      </c>
      <c r="Z90" s="24" t="s">
        <v>715</v>
      </c>
      <c r="AA90" s="22" t="s">
        <v>1093</v>
      </c>
      <c r="AB90" s="24">
        <v>370</v>
      </c>
      <c r="AC90" s="24">
        <v>370</v>
      </c>
      <c r="AD90" s="24">
        <v>370</v>
      </c>
      <c r="AE90" s="24"/>
      <c r="AF90" s="24"/>
      <c r="AG90" s="24"/>
      <c r="AH90" s="24"/>
      <c r="AI90" s="24"/>
      <c r="AJ90" s="24"/>
      <c r="AK90" s="24"/>
      <c r="AL90" s="24"/>
      <c r="AM90" s="22"/>
      <c r="AN90" s="22"/>
      <c r="AO90" s="33" t="s">
        <v>1214</v>
      </c>
      <c r="AP90" s="33" t="s">
        <v>1215</v>
      </c>
      <c r="AQ90" s="39"/>
    </row>
    <row r="91" s="251" customFormat="1" ht="258" customHeight="1" spans="1:43">
      <c r="A91" s="22">
        <v>20</v>
      </c>
      <c r="B91" s="22" t="s">
        <v>1232</v>
      </c>
      <c r="C91" s="22">
        <v>2024</v>
      </c>
      <c r="D91" s="33" t="s">
        <v>565</v>
      </c>
      <c r="E91" s="22" t="s">
        <v>302</v>
      </c>
      <c r="F91" s="22" t="s">
        <v>1009</v>
      </c>
      <c r="G91" s="22" t="s">
        <v>535</v>
      </c>
      <c r="H91" s="33" t="s">
        <v>566</v>
      </c>
      <c r="I91" s="22">
        <v>1</v>
      </c>
      <c r="J91" s="22">
        <v>4</v>
      </c>
      <c r="K91" s="22"/>
      <c r="L91" s="22"/>
      <c r="M91" s="22">
        <v>1</v>
      </c>
      <c r="N91" s="22"/>
      <c r="O91" s="22"/>
      <c r="P91" s="22"/>
      <c r="Q91" s="22"/>
      <c r="R91" s="22"/>
      <c r="S91" s="22">
        <v>210</v>
      </c>
      <c r="T91" s="22">
        <v>709</v>
      </c>
      <c r="U91" s="22">
        <v>59</v>
      </c>
      <c r="V91" s="22">
        <v>173</v>
      </c>
      <c r="W91" s="22" t="s">
        <v>206</v>
      </c>
      <c r="X91" s="22" t="s">
        <v>902</v>
      </c>
      <c r="Y91" s="22" t="s">
        <v>207</v>
      </c>
      <c r="Z91" s="22" t="s">
        <v>715</v>
      </c>
      <c r="AA91" s="22" t="s">
        <v>1093</v>
      </c>
      <c r="AB91" s="22">
        <v>210</v>
      </c>
      <c r="AC91" s="22">
        <v>210</v>
      </c>
      <c r="AD91" s="60">
        <v>210</v>
      </c>
      <c r="AE91" s="60"/>
      <c r="AF91" s="60"/>
      <c r="AG91" s="60"/>
      <c r="AH91" s="22"/>
      <c r="AI91" s="22"/>
      <c r="AJ91" s="22"/>
      <c r="AK91" s="22"/>
      <c r="AL91" s="22"/>
      <c r="AM91" s="22"/>
      <c r="AN91" s="22"/>
      <c r="AO91" s="33" t="s">
        <v>1233</v>
      </c>
      <c r="AP91" s="33" t="s">
        <v>1234</v>
      </c>
      <c r="AQ91" s="39"/>
    </row>
    <row r="92" s="8" customFormat="1" ht="251" customHeight="1" spans="1:43">
      <c r="A92" s="22">
        <v>21</v>
      </c>
      <c r="B92" s="22" t="s">
        <v>1236</v>
      </c>
      <c r="C92" s="22">
        <v>2024</v>
      </c>
      <c r="D92" s="33" t="s">
        <v>1237</v>
      </c>
      <c r="E92" s="22" t="s">
        <v>178</v>
      </c>
      <c r="F92" s="24" t="s">
        <v>1013</v>
      </c>
      <c r="G92" s="22" t="s">
        <v>1238</v>
      </c>
      <c r="H92" s="33" t="s">
        <v>1239</v>
      </c>
      <c r="I92" s="39">
        <v>1</v>
      </c>
      <c r="J92" s="39"/>
      <c r="K92" s="39"/>
      <c r="L92" s="39"/>
      <c r="M92" s="39">
        <v>1</v>
      </c>
      <c r="N92" s="39"/>
      <c r="O92" s="39"/>
      <c r="P92" s="39"/>
      <c r="Q92" s="39"/>
      <c r="R92" s="39"/>
      <c r="S92" s="39">
        <v>694</v>
      </c>
      <c r="T92" s="39">
        <v>2838</v>
      </c>
      <c r="U92" s="39">
        <v>200</v>
      </c>
      <c r="V92" s="39">
        <v>872</v>
      </c>
      <c r="W92" s="22" t="s">
        <v>227</v>
      </c>
      <c r="X92" s="22" t="s">
        <v>656</v>
      </c>
      <c r="Y92" s="22" t="s">
        <v>207</v>
      </c>
      <c r="Z92" s="22" t="s">
        <v>715</v>
      </c>
      <c r="AA92" s="22" t="s">
        <v>1093</v>
      </c>
      <c r="AB92" s="39">
        <v>150</v>
      </c>
      <c r="AC92" s="39">
        <v>150</v>
      </c>
      <c r="AD92" s="39">
        <v>150</v>
      </c>
      <c r="AE92" s="39"/>
      <c r="AF92" s="39"/>
      <c r="AG92" s="39"/>
      <c r="AH92" s="39"/>
      <c r="AI92" s="39"/>
      <c r="AJ92" s="39"/>
      <c r="AK92" s="39"/>
      <c r="AL92" s="39"/>
      <c r="AM92" s="39"/>
      <c r="AN92" s="39"/>
      <c r="AO92" s="71" t="s">
        <v>1240</v>
      </c>
      <c r="AP92" s="71" t="s">
        <v>1241</v>
      </c>
      <c r="AQ92" s="39"/>
    </row>
    <row r="93" s="12" customFormat="1" ht="70" customHeight="1" spans="1:42">
      <c r="A93" s="183" t="s">
        <v>54</v>
      </c>
      <c r="B93" s="188" t="s">
        <v>118</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1"/>
      <c r="AN93" s="191"/>
      <c r="AO93" s="196"/>
      <c r="AP93" s="196"/>
    </row>
    <row r="94" s="12" customFormat="1" ht="77" customHeight="1" spans="1:42">
      <c r="A94" s="183" t="s">
        <v>54</v>
      </c>
      <c r="B94" s="188" t="s">
        <v>119</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1"/>
      <c r="AN94" s="191"/>
      <c r="AO94" s="196"/>
      <c r="AP94" s="196"/>
    </row>
    <row r="95" s="12" customFormat="1" ht="77" customHeight="1" spans="1:42">
      <c r="A95" s="183" t="s">
        <v>54</v>
      </c>
      <c r="B95" s="188" t="s">
        <v>120</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1"/>
      <c r="AN95" s="191"/>
      <c r="AO95" s="196"/>
      <c r="AP95" s="196"/>
    </row>
    <row r="96" s="12" customFormat="1" ht="50" customHeight="1" spans="1:42">
      <c r="A96" s="183" t="s">
        <v>54</v>
      </c>
      <c r="B96" s="188" t="s">
        <v>121</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1"/>
      <c r="AN96" s="191"/>
      <c r="AO96" s="196"/>
      <c r="AP96" s="196"/>
    </row>
    <row r="97" s="12" customFormat="1" ht="30" customHeight="1" spans="1:42">
      <c r="A97" s="183" t="s">
        <v>54</v>
      </c>
      <c r="B97" s="188" t="s">
        <v>96</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1"/>
      <c r="AN97" s="191"/>
      <c r="AO97" s="196"/>
      <c r="AP97" s="196"/>
    </row>
    <row r="98" s="12" customFormat="1" ht="30" customHeight="1" spans="1:42">
      <c r="A98" s="203" t="s">
        <v>52</v>
      </c>
      <c r="B98" s="188" t="s">
        <v>122</v>
      </c>
      <c r="C98" s="188"/>
      <c r="D98" s="188"/>
      <c r="E98" s="185"/>
      <c r="F98" s="185"/>
      <c r="G98" s="185"/>
      <c r="H98" s="185"/>
      <c r="I98" s="191">
        <f>I99+I100+I104+I106</f>
        <v>4</v>
      </c>
      <c r="J98" s="191">
        <f t="shared" ref="J98:AN98" si="25">J99+J100+J104+J106</f>
        <v>5.13</v>
      </c>
      <c r="K98" s="191">
        <f t="shared" si="25"/>
        <v>0</v>
      </c>
      <c r="L98" s="191">
        <f t="shared" si="25"/>
        <v>0</v>
      </c>
      <c r="M98" s="191">
        <f t="shared" si="25"/>
        <v>4</v>
      </c>
      <c r="N98" s="191">
        <f t="shared" si="25"/>
        <v>0</v>
      </c>
      <c r="O98" s="191">
        <f t="shared" si="25"/>
        <v>0</v>
      </c>
      <c r="P98" s="191">
        <f t="shared" si="25"/>
        <v>0</v>
      </c>
      <c r="Q98" s="191">
        <f t="shared" si="25"/>
        <v>0</v>
      </c>
      <c r="R98" s="191">
        <f t="shared" si="25"/>
        <v>0</v>
      </c>
      <c r="S98" s="191">
        <f t="shared" si="25"/>
        <v>2327</v>
      </c>
      <c r="T98" s="191">
        <f t="shared" si="25"/>
        <v>8779</v>
      </c>
      <c r="U98" s="191">
        <f t="shared" si="25"/>
        <v>677</v>
      </c>
      <c r="V98" s="191">
        <f t="shared" si="25"/>
        <v>2532</v>
      </c>
      <c r="W98" s="191">
        <f t="shared" si="25"/>
        <v>0</v>
      </c>
      <c r="X98" s="191">
        <f t="shared" si="25"/>
        <v>0</v>
      </c>
      <c r="Y98" s="191">
        <f t="shared" si="25"/>
        <v>0</v>
      </c>
      <c r="Z98" s="191">
        <f t="shared" si="25"/>
        <v>0</v>
      </c>
      <c r="AA98" s="191">
        <f t="shared" si="25"/>
        <v>0</v>
      </c>
      <c r="AB98" s="191">
        <f t="shared" si="25"/>
        <v>3680</v>
      </c>
      <c r="AC98" s="191">
        <f t="shared" si="25"/>
        <v>0</v>
      </c>
      <c r="AD98" s="191">
        <f t="shared" si="25"/>
        <v>0</v>
      </c>
      <c r="AE98" s="191">
        <f t="shared" si="25"/>
        <v>0</v>
      </c>
      <c r="AF98" s="191">
        <f t="shared" si="25"/>
        <v>0</v>
      </c>
      <c r="AG98" s="191">
        <f t="shared" si="25"/>
        <v>0</v>
      </c>
      <c r="AH98" s="191">
        <f t="shared" si="25"/>
        <v>0</v>
      </c>
      <c r="AI98" s="191">
        <f t="shared" si="25"/>
        <v>3680</v>
      </c>
      <c r="AJ98" s="191">
        <f t="shared" si="25"/>
        <v>0</v>
      </c>
      <c r="AK98" s="191">
        <f t="shared" si="25"/>
        <v>0</v>
      </c>
      <c r="AL98" s="191">
        <f t="shared" si="25"/>
        <v>0</v>
      </c>
      <c r="AM98" s="191">
        <f t="shared" si="25"/>
        <v>0</v>
      </c>
      <c r="AN98" s="191">
        <f t="shared" si="25"/>
        <v>0</v>
      </c>
      <c r="AO98" s="196"/>
      <c r="AP98" s="196"/>
    </row>
    <row r="99" s="12" customFormat="1" ht="30" customHeight="1" spans="1:42">
      <c r="A99" s="183" t="s">
        <v>54</v>
      </c>
      <c r="B99" s="188" t="s">
        <v>123</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1"/>
      <c r="AN99" s="191"/>
      <c r="AO99" s="196"/>
      <c r="AP99" s="196"/>
    </row>
    <row r="100" s="12" customFormat="1" ht="30" customHeight="1" spans="1:42">
      <c r="A100" s="183" t="s">
        <v>54</v>
      </c>
      <c r="B100" s="188" t="s">
        <v>124</v>
      </c>
      <c r="C100" s="188"/>
      <c r="D100" s="188"/>
      <c r="E100" s="185"/>
      <c r="F100" s="185"/>
      <c r="G100" s="185"/>
      <c r="H100" s="185"/>
      <c r="I100" s="191">
        <f>SUM(I101:I103)</f>
        <v>3</v>
      </c>
      <c r="J100" s="191">
        <f t="shared" ref="J100:AN100" si="26">SUM(J101:J103)</f>
        <v>4.13</v>
      </c>
      <c r="K100" s="191">
        <f t="shared" si="26"/>
        <v>0</v>
      </c>
      <c r="L100" s="191">
        <f t="shared" si="26"/>
        <v>0</v>
      </c>
      <c r="M100" s="191">
        <f t="shared" si="26"/>
        <v>3</v>
      </c>
      <c r="N100" s="191">
        <f t="shared" si="26"/>
        <v>0</v>
      </c>
      <c r="O100" s="191">
        <f t="shared" si="26"/>
        <v>0</v>
      </c>
      <c r="P100" s="191">
        <f t="shared" si="26"/>
        <v>0</v>
      </c>
      <c r="Q100" s="191">
        <f t="shared" si="26"/>
        <v>0</v>
      </c>
      <c r="R100" s="191">
        <f t="shared" si="26"/>
        <v>0</v>
      </c>
      <c r="S100" s="191">
        <f t="shared" si="26"/>
        <v>1865</v>
      </c>
      <c r="T100" s="191">
        <f t="shared" si="26"/>
        <v>6911</v>
      </c>
      <c r="U100" s="191">
        <f t="shared" si="26"/>
        <v>559</v>
      </c>
      <c r="V100" s="191">
        <f t="shared" si="26"/>
        <v>2021</v>
      </c>
      <c r="W100" s="191">
        <f t="shared" si="26"/>
        <v>0</v>
      </c>
      <c r="X100" s="191">
        <f t="shared" si="26"/>
        <v>0</v>
      </c>
      <c r="Y100" s="191">
        <f t="shared" si="26"/>
        <v>0</v>
      </c>
      <c r="Z100" s="191">
        <f t="shared" si="26"/>
        <v>0</v>
      </c>
      <c r="AA100" s="191">
        <f t="shared" si="26"/>
        <v>0</v>
      </c>
      <c r="AB100" s="191">
        <f t="shared" si="26"/>
        <v>3600</v>
      </c>
      <c r="AC100" s="191">
        <f t="shared" si="26"/>
        <v>0</v>
      </c>
      <c r="AD100" s="191">
        <f t="shared" si="26"/>
        <v>0</v>
      </c>
      <c r="AE100" s="191">
        <f t="shared" si="26"/>
        <v>0</v>
      </c>
      <c r="AF100" s="191">
        <f t="shared" si="26"/>
        <v>0</v>
      </c>
      <c r="AG100" s="191">
        <f t="shared" si="26"/>
        <v>0</v>
      </c>
      <c r="AH100" s="191">
        <f t="shared" si="26"/>
        <v>0</v>
      </c>
      <c r="AI100" s="191">
        <f t="shared" si="26"/>
        <v>3600</v>
      </c>
      <c r="AJ100" s="191">
        <f t="shared" si="26"/>
        <v>0</v>
      </c>
      <c r="AK100" s="191">
        <f t="shared" si="26"/>
        <v>0</v>
      </c>
      <c r="AL100" s="191">
        <f t="shared" si="26"/>
        <v>0</v>
      </c>
      <c r="AM100" s="191">
        <f t="shared" si="26"/>
        <v>0</v>
      </c>
      <c r="AN100" s="191">
        <f t="shared" si="26"/>
        <v>0</v>
      </c>
      <c r="AO100" s="196"/>
      <c r="AP100" s="196"/>
    </row>
    <row r="101" s="7" customFormat="1" ht="409" customHeight="1" spans="1:43">
      <c r="A101" s="22">
        <v>22</v>
      </c>
      <c r="B101" s="22" t="s">
        <v>1152</v>
      </c>
      <c r="C101" s="22">
        <v>2024</v>
      </c>
      <c r="D101" s="35" t="s">
        <v>193</v>
      </c>
      <c r="E101" s="24" t="s">
        <v>178</v>
      </c>
      <c r="F101" s="24" t="s">
        <v>984</v>
      </c>
      <c r="G101" s="24" t="s">
        <v>194</v>
      </c>
      <c r="H101" s="35" t="s">
        <v>195</v>
      </c>
      <c r="I101" s="22">
        <v>1</v>
      </c>
      <c r="J101" s="22">
        <v>2</v>
      </c>
      <c r="K101" s="22"/>
      <c r="L101" s="22"/>
      <c r="M101" s="22">
        <v>1</v>
      </c>
      <c r="N101" s="22"/>
      <c r="O101" s="22"/>
      <c r="P101" s="22"/>
      <c r="Q101" s="22"/>
      <c r="R101" s="22"/>
      <c r="S101" s="22">
        <v>1200</v>
      </c>
      <c r="T101" s="22">
        <v>4337</v>
      </c>
      <c r="U101" s="22">
        <v>213</v>
      </c>
      <c r="V101" s="22">
        <v>654</v>
      </c>
      <c r="W101" s="49" t="s">
        <v>183</v>
      </c>
      <c r="X101" s="22" t="s">
        <v>1144</v>
      </c>
      <c r="Y101" s="49" t="s">
        <v>183</v>
      </c>
      <c r="Z101" s="22" t="s">
        <v>1144</v>
      </c>
      <c r="AA101" s="22" t="s">
        <v>1093</v>
      </c>
      <c r="AB101" s="62">
        <v>2000</v>
      </c>
      <c r="AC101" s="22"/>
      <c r="AD101" s="60"/>
      <c r="AE101" s="60"/>
      <c r="AF101" s="60"/>
      <c r="AG101" s="60"/>
      <c r="AH101" s="22"/>
      <c r="AI101" s="22">
        <v>2000</v>
      </c>
      <c r="AJ101" s="22"/>
      <c r="AK101" s="22"/>
      <c r="AL101" s="22"/>
      <c r="AM101" s="22"/>
      <c r="AN101" s="22"/>
      <c r="AO101" s="33" t="s">
        <v>1153</v>
      </c>
      <c r="AP101" s="33" t="s">
        <v>1154</v>
      </c>
      <c r="AQ101" s="22" t="s">
        <v>986</v>
      </c>
    </row>
    <row r="102" s="12" customFormat="1" ht="271" customHeight="1" spans="1:43">
      <c r="A102" s="22">
        <v>23</v>
      </c>
      <c r="B102" s="22" t="s">
        <v>1167</v>
      </c>
      <c r="C102" s="22">
        <v>2024</v>
      </c>
      <c r="D102" s="33" t="s">
        <v>1077</v>
      </c>
      <c r="E102" s="22" t="s">
        <v>178</v>
      </c>
      <c r="F102" s="24" t="s">
        <v>1013</v>
      </c>
      <c r="G102" s="22" t="s">
        <v>590</v>
      </c>
      <c r="H102" s="33" t="s">
        <v>1100</v>
      </c>
      <c r="I102" s="22">
        <v>1</v>
      </c>
      <c r="J102" s="39">
        <v>1.13</v>
      </c>
      <c r="K102" s="39"/>
      <c r="L102" s="39"/>
      <c r="M102" s="39">
        <v>1</v>
      </c>
      <c r="N102" s="39"/>
      <c r="O102" s="39"/>
      <c r="P102" s="39"/>
      <c r="Q102" s="39"/>
      <c r="R102" s="39"/>
      <c r="S102" s="39">
        <v>298</v>
      </c>
      <c r="T102" s="39">
        <v>1188</v>
      </c>
      <c r="U102" s="39">
        <v>228</v>
      </c>
      <c r="V102" s="39">
        <v>856</v>
      </c>
      <c r="W102" s="22" t="s">
        <v>985</v>
      </c>
      <c r="X102" s="22"/>
      <c r="Y102" s="22" t="s">
        <v>183</v>
      </c>
      <c r="Z102" s="22" t="s">
        <v>811</v>
      </c>
      <c r="AA102" s="22" t="s">
        <v>1093</v>
      </c>
      <c r="AB102" s="39">
        <v>950</v>
      </c>
      <c r="AC102" s="39"/>
      <c r="AD102" s="39"/>
      <c r="AE102" s="39"/>
      <c r="AF102" s="39"/>
      <c r="AG102" s="39"/>
      <c r="AH102" s="39"/>
      <c r="AI102" s="39">
        <v>950</v>
      </c>
      <c r="AJ102" s="39"/>
      <c r="AK102" s="39"/>
      <c r="AL102" s="39"/>
      <c r="AM102" s="39"/>
      <c r="AN102" s="39"/>
      <c r="AO102" s="71" t="s">
        <v>1168</v>
      </c>
      <c r="AP102" s="71" t="s">
        <v>1169</v>
      </c>
      <c r="AQ102" s="22" t="s">
        <v>986</v>
      </c>
    </row>
    <row r="103" s="12" customFormat="1" ht="279" customHeight="1" spans="1:43">
      <c r="A103" s="22">
        <v>24</v>
      </c>
      <c r="B103" s="22" t="s">
        <v>1198</v>
      </c>
      <c r="C103" s="22">
        <v>2024</v>
      </c>
      <c r="D103" s="33" t="s">
        <v>282</v>
      </c>
      <c r="E103" s="22" t="s">
        <v>178</v>
      </c>
      <c r="F103" s="24" t="s">
        <v>1013</v>
      </c>
      <c r="G103" s="22" t="s">
        <v>252</v>
      </c>
      <c r="H103" s="33" t="s">
        <v>1058</v>
      </c>
      <c r="I103" s="22">
        <v>1</v>
      </c>
      <c r="J103" s="39">
        <v>1</v>
      </c>
      <c r="K103" s="39"/>
      <c r="L103" s="39"/>
      <c r="M103" s="39">
        <v>1</v>
      </c>
      <c r="N103" s="39"/>
      <c r="O103" s="39"/>
      <c r="P103" s="39"/>
      <c r="Q103" s="39"/>
      <c r="R103" s="39"/>
      <c r="S103" s="39">
        <v>367</v>
      </c>
      <c r="T103" s="39">
        <v>1386</v>
      </c>
      <c r="U103" s="39">
        <v>118</v>
      </c>
      <c r="V103" s="39">
        <v>511</v>
      </c>
      <c r="W103" s="22" t="s">
        <v>227</v>
      </c>
      <c r="X103" s="22" t="s">
        <v>656</v>
      </c>
      <c r="Y103" s="22" t="s">
        <v>183</v>
      </c>
      <c r="Z103" s="22" t="s">
        <v>811</v>
      </c>
      <c r="AA103" s="22" t="s">
        <v>1093</v>
      </c>
      <c r="AB103" s="39">
        <v>650</v>
      </c>
      <c r="AC103" s="39"/>
      <c r="AD103" s="39"/>
      <c r="AE103" s="39"/>
      <c r="AF103" s="39"/>
      <c r="AG103" s="39"/>
      <c r="AH103" s="39"/>
      <c r="AI103" s="39">
        <v>650</v>
      </c>
      <c r="AJ103" s="39"/>
      <c r="AK103" s="39"/>
      <c r="AL103" s="39"/>
      <c r="AM103" s="39"/>
      <c r="AN103" s="39"/>
      <c r="AO103" s="71" t="s">
        <v>1199</v>
      </c>
      <c r="AP103" s="71" t="s">
        <v>1200</v>
      </c>
      <c r="AQ103" s="39"/>
    </row>
    <row r="104" s="12" customFormat="1" ht="30" customHeight="1" spans="1:42">
      <c r="A104" s="183" t="s">
        <v>54</v>
      </c>
      <c r="B104" s="188" t="s">
        <v>125</v>
      </c>
      <c r="C104" s="188"/>
      <c r="D104" s="188"/>
      <c r="E104" s="185"/>
      <c r="F104" s="185"/>
      <c r="G104" s="185"/>
      <c r="H104" s="185"/>
      <c r="I104" s="191">
        <f>SUM(I105)</f>
        <v>1</v>
      </c>
      <c r="J104" s="191">
        <f t="shared" ref="J104:AN104" si="27">SUM(J105)</f>
        <v>1</v>
      </c>
      <c r="K104" s="191">
        <f t="shared" si="27"/>
        <v>0</v>
      </c>
      <c r="L104" s="191">
        <f t="shared" si="27"/>
        <v>0</v>
      </c>
      <c r="M104" s="191">
        <f t="shared" si="27"/>
        <v>1</v>
      </c>
      <c r="N104" s="191">
        <f t="shared" si="27"/>
        <v>0</v>
      </c>
      <c r="O104" s="191">
        <f t="shared" si="27"/>
        <v>0</v>
      </c>
      <c r="P104" s="191">
        <f t="shared" si="27"/>
        <v>0</v>
      </c>
      <c r="Q104" s="191">
        <f t="shared" si="27"/>
        <v>0</v>
      </c>
      <c r="R104" s="191">
        <f t="shared" si="27"/>
        <v>0</v>
      </c>
      <c r="S104" s="191">
        <f t="shared" si="27"/>
        <v>462</v>
      </c>
      <c r="T104" s="191">
        <f t="shared" si="27"/>
        <v>1868</v>
      </c>
      <c r="U104" s="191">
        <f t="shared" si="27"/>
        <v>118</v>
      </c>
      <c r="V104" s="191">
        <f t="shared" si="27"/>
        <v>511</v>
      </c>
      <c r="W104" s="191">
        <f t="shared" si="27"/>
        <v>0</v>
      </c>
      <c r="X104" s="191">
        <f t="shared" si="27"/>
        <v>0</v>
      </c>
      <c r="Y104" s="191">
        <f t="shared" si="27"/>
        <v>0</v>
      </c>
      <c r="Z104" s="191">
        <f t="shared" si="27"/>
        <v>0</v>
      </c>
      <c r="AA104" s="191">
        <f t="shared" si="27"/>
        <v>0</v>
      </c>
      <c r="AB104" s="191">
        <f t="shared" si="27"/>
        <v>80</v>
      </c>
      <c r="AC104" s="191">
        <f t="shared" si="27"/>
        <v>0</v>
      </c>
      <c r="AD104" s="191">
        <f t="shared" si="27"/>
        <v>0</v>
      </c>
      <c r="AE104" s="191">
        <f t="shared" si="27"/>
        <v>0</v>
      </c>
      <c r="AF104" s="191">
        <f t="shared" si="27"/>
        <v>0</v>
      </c>
      <c r="AG104" s="191">
        <f t="shared" si="27"/>
        <v>0</v>
      </c>
      <c r="AH104" s="191">
        <f t="shared" si="27"/>
        <v>0</v>
      </c>
      <c r="AI104" s="191">
        <f t="shared" si="27"/>
        <v>80</v>
      </c>
      <c r="AJ104" s="191">
        <f t="shared" si="27"/>
        <v>0</v>
      </c>
      <c r="AK104" s="191">
        <f t="shared" si="27"/>
        <v>0</v>
      </c>
      <c r="AL104" s="191">
        <f t="shared" si="27"/>
        <v>0</v>
      </c>
      <c r="AM104" s="191">
        <f t="shared" si="27"/>
        <v>0</v>
      </c>
      <c r="AN104" s="191">
        <f t="shared" si="27"/>
        <v>0</v>
      </c>
      <c r="AO104" s="196"/>
      <c r="AP104" s="196"/>
    </row>
    <row r="105" s="12" customFormat="1" ht="305" customHeight="1" spans="1:43">
      <c r="A105" s="22">
        <v>25</v>
      </c>
      <c r="B105" s="22" t="s">
        <v>1223</v>
      </c>
      <c r="C105" s="22">
        <v>2024</v>
      </c>
      <c r="D105" s="33" t="s">
        <v>285</v>
      </c>
      <c r="E105" s="22" t="s">
        <v>178</v>
      </c>
      <c r="F105" s="24" t="s">
        <v>1013</v>
      </c>
      <c r="G105" s="22" t="s">
        <v>252</v>
      </c>
      <c r="H105" s="33" t="s">
        <v>1116</v>
      </c>
      <c r="I105" s="22">
        <v>1</v>
      </c>
      <c r="J105" s="39">
        <v>1</v>
      </c>
      <c r="K105" s="39"/>
      <c r="L105" s="39"/>
      <c r="M105" s="39">
        <v>1</v>
      </c>
      <c r="N105" s="39"/>
      <c r="O105" s="39"/>
      <c r="P105" s="39"/>
      <c r="Q105" s="39"/>
      <c r="R105" s="39"/>
      <c r="S105" s="39">
        <v>462</v>
      </c>
      <c r="T105" s="39">
        <v>1868</v>
      </c>
      <c r="U105" s="39">
        <v>118</v>
      </c>
      <c r="V105" s="39">
        <v>511</v>
      </c>
      <c r="W105" s="22" t="s">
        <v>227</v>
      </c>
      <c r="X105" s="22" t="s">
        <v>656</v>
      </c>
      <c r="Y105" s="22" t="s">
        <v>183</v>
      </c>
      <c r="Z105" s="22" t="s">
        <v>811</v>
      </c>
      <c r="AA105" s="22" t="s">
        <v>1093</v>
      </c>
      <c r="AB105" s="39">
        <v>80</v>
      </c>
      <c r="AC105" s="39"/>
      <c r="AD105" s="39"/>
      <c r="AE105" s="39"/>
      <c r="AF105" s="39"/>
      <c r="AG105" s="39"/>
      <c r="AH105" s="39"/>
      <c r="AI105" s="39">
        <v>80</v>
      </c>
      <c r="AJ105" s="39"/>
      <c r="AK105" s="39"/>
      <c r="AL105" s="39"/>
      <c r="AM105" s="39"/>
      <c r="AN105" s="39"/>
      <c r="AO105" s="71" t="s">
        <v>1224</v>
      </c>
      <c r="AP105" s="71" t="s">
        <v>1225</v>
      </c>
      <c r="AQ105" s="39"/>
    </row>
    <row r="106" s="12" customFormat="1" ht="30" customHeight="1" spans="1:42">
      <c r="A106" s="183" t="s">
        <v>54</v>
      </c>
      <c r="B106" s="188" t="s">
        <v>126</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1"/>
      <c r="AN106" s="191"/>
      <c r="AO106" s="196"/>
      <c r="AP106" s="196"/>
    </row>
    <row r="107" s="12" customFormat="1" ht="30" customHeight="1" spans="1:42">
      <c r="A107" s="203" t="s">
        <v>52</v>
      </c>
      <c r="B107" s="188" t="s">
        <v>127</v>
      </c>
      <c r="C107" s="188"/>
      <c r="D107" s="188"/>
      <c r="E107" s="185"/>
      <c r="F107" s="185"/>
      <c r="G107" s="185"/>
      <c r="H107" s="185"/>
      <c r="I107" s="191">
        <f>I108+I109+I110+I111+I112+I113</f>
        <v>0</v>
      </c>
      <c r="J107" s="191">
        <f t="shared" ref="J107:AN107" si="28">J108+J109+J110+J111+J112+J113</f>
        <v>0</v>
      </c>
      <c r="K107" s="191">
        <f t="shared" si="28"/>
        <v>0</v>
      </c>
      <c r="L107" s="191">
        <f t="shared" si="28"/>
        <v>0</v>
      </c>
      <c r="M107" s="191">
        <f t="shared" si="28"/>
        <v>0</v>
      </c>
      <c r="N107" s="191">
        <f t="shared" si="28"/>
        <v>0</v>
      </c>
      <c r="O107" s="191">
        <f t="shared" si="28"/>
        <v>0</v>
      </c>
      <c r="P107" s="191">
        <f t="shared" si="28"/>
        <v>0</v>
      </c>
      <c r="Q107" s="191">
        <f t="shared" si="28"/>
        <v>0</v>
      </c>
      <c r="R107" s="191">
        <f t="shared" si="28"/>
        <v>0</v>
      </c>
      <c r="S107" s="191">
        <f t="shared" si="28"/>
        <v>0</v>
      </c>
      <c r="T107" s="191">
        <f t="shared" si="28"/>
        <v>0</v>
      </c>
      <c r="U107" s="191">
        <f t="shared" si="28"/>
        <v>0</v>
      </c>
      <c r="V107" s="191">
        <f t="shared" si="28"/>
        <v>0</v>
      </c>
      <c r="W107" s="191">
        <f t="shared" si="28"/>
        <v>0</v>
      </c>
      <c r="X107" s="191">
        <f t="shared" si="28"/>
        <v>0</v>
      </c>
      <c r="Y107" s="191">
        <f t="shared" si="28"/>
        <v>0</v>
      </c>
      <c r="Z107" s="191">
        <f t="shared" si="28"/>
        <v>0</v>
      </c>
      <c r="AA107" s="191">
        <f t="shared" si="28"/>
        <v>0</v>
      </c>
      <c r="AB107" s="191">
        <f t="shared" si="28"/>
        <v>0</v>
      </c>
      <c r="AC107" s="191">
        <f t="shared" si="28"/>
        <v>0</v>
      </c>
      <c r="AD107" s="191">
        <f t="shared" si="28"/>
        <v>0</v>
      </c>
      <c r="AE107" s="191">
        <f t="shared" si="28"/>
        <v>0</v>
      </c>
      <c r="AF107" s="191">
        <f t="shared" si="28"/>
        <v>0</v>
      </c>
      <c r="AG107" s="191">
        <f t="shared" si="28"/>
        <v>0</v>
      </c>
      <c r="AH107" s="191">
        <f t="shared" si="28"/>
        <v>0</v>
      </c>
      <c r="AI107" s="191">
        <f t="shared" si="28"/>
        <v>0</v>
      </c>
      <c r="AJ107" s="191">
        <f t="shared" si="28"/>
        <v>0</v>
      </c>
      <c r="AK107" s="191">
        <f t="shared" si="28"/>
        <v>0</v>
      </c>
      <c r="AL107" s="191">
        <f t="shared" si="28"/>
        <v>0</v>
      </c>
      <c r="AM107" s="191">
        <f t="shared" si="28"/>
        <v>0</v>
      </c>
      <c r="AN107" s="191">
        <f t="shared" si="28"/>
        <v>0</v>
      </c>
      <c r="AO107" s="196"/>
      <c r="AP107" s="196"/>
    </row>
    <row r="108" s="12" customFormat="1" ht="30" customHeight="1" spans="1:42">
      <c r="A108" s="183" t="s">
        <v>54</v>
      </c>
      <c r="B108" s="188" t="s">
        <v>128</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1"/>
      <c r="AN108" s="191"/>
      <c r="AO108" s="196"/>
      <c r="AP108" s="196"/>
    </row>
    <row r="109" s="12" customFormat="1" ht="58" customHeight="1" spans="1:42">
      <c r="A109" s="183" t="s">
        <v>54</v>
      </c>
      <c r="B109" s="188" t="s">
        <v>129</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1"/>
      <c r="AN109" s="191"/>
      <c r="AO109" s="196"/>
      <c r="AP109" s="196"/>
    </row>
    <row r="110" s="12" customFormat="1" ht="68" customHeight="1" spans="1:42">
      <c r="A110" s="183" t="s">
        <v>54</v>
      </c>
      <c r="B110" s="188" t="s">
        <v>130</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1"/>
      <c r="AN110" s="191"/>
      <c r="AO110" s="196"/>
      <c r="AP110" s="196"/>
    </row>
    <row r="111" s="12" customFormat="1" ht="30" customHeight="1" spans="1:42">
      <c r="A111" s="183" t="s">
        <v>54</v>
      </c>
      <c r="B111" s="188" t="s">
        <v>131</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1"/>
      <c r="AN111" s="191"/>
      <c r="AO111" s="196"/>
      <c r="AP111" s="196"/>
    </row>
    <row r="112" s="12" customFormat="1" ht="30" customHeight="1" spans="1:42">
      <c r="A112" s="183" t="s">
        <v>54</v>
      </c>
      <c r="B112" s="188" t="s">
        <v>132</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1"/>
      <c r="AN112" s="191"/>
      <c r="AO112" s="196"/>
      <c r="AP112" s="196"/>
    </row>
    <row r="113" s="12" customFormat="1" ht="30" customHeight="1" spans="1:42">
      <c r="A113" s="183" t="s">
        <v>54</v>
      </c>
      <c r="B113" s="188" t="s">
        <v>133</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1"/>
      <c r="AN113" s="191"/>
      <c r="AO113" s="196"/>
      <c r="AP113" s="196"/>
    </row>
    <row r="114" s="12" customFormat="1" ht="30" customHeight="1" spans="1:42">
      <c r="A114" s="180" t="s">
        <v>50</v>
      </c>
      <c r="B114" s="188" t="s">
        <v>134</v>
      </c>
      <c r="C114" s="188"/>
      <c r="D114" s="188"/>
      <c r="E114" s="185"/>
      <c r="F114" s="185"/>
      <c r="G114" s="185"/>
      <c r="H114" s="185"/>
      <c r="I114" s="192">
        <f>I115</f>
        <v>0</v>
      </c>
      <c r="J114" s="192">
        <f t="shared" ref="J114:AN114" si="29">J115</f>
        <v>0</v>
      </c>
      <c r="K114" s="192">
        <f t="shared" si="29"/>
        <v>0</v>
      </c>
      <c r="L114" s="192">
        <f t="shared" si="29"/>
        <v>0</v>
      </c>
      <c r="M114" s="192">
        <f t="shared" si="29"/>
        <v>0</v>
      </c>
      <c r="N114" s="192">
        <f t="shared" si="29"/>
        <v>0</v>
      </c>
      <c r="O114" s="192">
        <f t="shared" si="29"/>
        <v>0</v>
      </c>
      <c r="P114" s="192">
        <f t="shared" si="29"/>
        <v>0</v>
      </c>
      <c r="Q114" s="192">
        <f t="shared" si="29"/>
        <v>0</v>
      </c>
      <c r="R114" s="192">
        <f t="shared" si="29"/>
        <v>0</v>
      </c>
      <c r="S114" s="192">
        <f t="shared" si="29"/>
        <v>0</v>
      </c>
      <c r="T114" s="192">
        <f t="shared" si="29"/>
        <v>0</v>
      </c>
      <c r="U114" s="192">
        <f t="shared" si="29"/>
        <v>0</v>
      </c>
      <c r="V114" s="192">
        <f t="shared" si="29"/>
        <v>0</v>
      </c>
      <c r="W114" s="192">
        <f t="shared" si="29"/>
        <v>0</v>
      </c>
      <c r="X114" s="192">
        <f t="shared" si="29"/>
        <v>0</v>
      </c>
      <c r="Y114" s="192">
        <f t="shared" si="29"/>
        <v>0</v>
      </c>
      <c r="Z114" s="192">
        <f t="shared" si="29"/>
        <v>0</v>
      </c>
      <c r="AA114" s="192">
        <f t="shared" si="29"/>
        <v>0</v>
      </c>
      <c r="AB114" s="192">
        <f t="shared" si="29"/>
        <v>0</v>
      </c>
      <c r="AC114" s="192">
        <f t="shared" si="29"/>
        <v>0</v>
      </c>
      <c r="AD114" s="192">
        <f t="shared" si="29"/>
        <v>0</v>
      </c>
      <c r="AE114" s="192">
        <f t="shared" si="29"/>
        <v>0</v>
      </c>
      <c r="AF114" s="192">
        <f t="shared" si="29"/>
        <v>0</v>
      </c>
      <c r="AG114" s="192">
        <f t="shared" si="29"/>
        <v>0</v>
      </c>
      <c r="AH114" s="192">
        <f t="shared" si="29"/>
        <v>0</v>
      </c>
      <c r="AI114" s="192">
        <f t="shared" si="29"/>
        <v>0</v>
      </c>
      <c r="AJ114" s="192">
        <f t="shared" si="29"/>
        <v>0</v>
      </c>
      <c r="AK114" s="192">
        <f t="shared" si="29"/>
        <v>0</v>
      </c>
      <c r="AL114" s="192">
        <f t="shared" si="29"/>
        <v>0</v>
      </c>
      <c r="AM114" s="192">
        <f t="shared" si="29"/>
        <v>0</v>
      </c>
      <c r="AN114" s="192">
        <f t="shared" si="29"/>
        <v>0</v>
      </c>
      <c r="AO114" s="196"/>
      <c r="AP114" s="196"/>
    </row>
    <row r="115" s="12" customFormat="1" ht="30" customHeight="1" spans="1:42">
      <c r="A115" s="180" t="s">
        <v>52</v>
      </c>
      <c r="B115" s="188" t="s">
        <v>134</v>
      </c>
      <c r="C115" s="188"/>
      <c r="D115" s="188"/>
      <c r="E115" s="185"/>
      <c r="F115" s="185"/>
      <c r="G115" s="185"/>
      <c r="H115" s="185"/>
      <c r="I115" s="191">
        <f>I116+I117+I118</f>
        <v>0</v>
      </c>
      <c r="J115" s="191">
        <f t="shared" ref="J115:AN115" si="30">J116+J117+J118</f>
        <v>0</v>
      </c>
      <c r="K115" s="191">
        <f t="shared" si="30"/>
        <v>0</v>
      </c>
      <c r="L115" s="191">
        <f t="shared" si="30"/>
        <v>0</v>
      </c>
      <c r="M115" s="191">
        <f t="shared" si="30"/>
        <v>0</v>
      </c>
      <c r="N115" s="191">
        <f t="shared" si="30"/>
        <v>0</v>
      </c>
      <c r="O115" s="191">
        <f t="shared" si="30"/>
        <v>0</v>
      </c>
      <c r="P115" s="191">
        <f t="shared" si="30"/>
        <v>0</v>
      </c>
      <c r="Q115" s="191">
        <f t="shared" si="30"/>
        <v>0</v>
      </c>
      <c r="R115" s="191">
        <f t="shared" si="30"/>
        <v>0</v>
      </c>
      <c r="S115" s="191">
        <f t="shared" si="30"/>
        <v>0</v>
      </c>
      <c r="T115" s="191">
        <f t="shared" si="30"/>
        <v>0</v>
      </c>
      <c r="U115" s="191">
        <f t="shared" si="30"/>
        <v>0</v>
      </c>
      <c r="V115" s="191">
        <f t="shared" si="30"/>
        <v>0</v>
      </c>
      <c r="W115" s="191">
        <f t="shared" si="30"/>
        <v>0</v>
      </c>
      <c r="X115" s="191">
        <f t="shared" si="30"/>
        <v>0</v>
      </c>
      <c r="Y115" s="191">
        <f t="shared" si="30"/>
        <v>0</v>
      </c>
      <c r="Z115" s="191">
        <f t="shared" si="30"/>
        <v>0</v>
      </c>
      <c r="AA115" s="191">
        <f t="shared" si="30"/>
        <v>0</v>
      </c>
      <c r="AB115" s="191">
        <f t="shared" si="30"/>
        <v>0</v>
      </c>
      <c r="AC115" s="191">
        <f t="shared" si="30"/>
        <v>0</v>
      </c>
      <c r="AD115" s="191">
        <f t="shared" si="30"/>
        <v>0</v>
      </c>
      <c r="AE115" s="191">
        <f t="shared" si="30"/>
        <v>0</v>
      </c>
      <c r="AF115" s="191">
        <f t="shared" si="30"/>
        <v>0</v>
      </c>
      <c r="AG115" s="191">
        <f t="shared" si="30"/>
        <v>0</v>
      </c>
      <c r="AH115" s="191">
        <f t="shared" si="30"/>
        <v>0</v>
      </c>
      <c r="AI115" s="191">
        <f t="shared" si="30"/>
        <v>0</v>
      </c>
      <c r="AJ115" s="191">
        <f t="shared" si="30"/>
        <v>0</v>
      </c>
      <c r="AK115" s="191">
        <f t="shared" si="30"/>
        <v>0</v>
      </c>
      <c r="AL115" s="191">
        <f t="shared" si="30"/>
        <v>0</v>
      </c>
      <c r="AM115" s="191">
        <f t="shared" si="30"/>
        <v>0</v>
      </c>
      <c r="AN115" s="191">
        <f t="shared" si="30"/>
        <v>0</v>
      </c>
      <c r="AO115" s="196"/>
      <c r="AP115" s="196"/>
    </row>
    <row r="116" s="12" customFormat="1" ht="30" customHeight="1" spans="1:42">
      <c r="A116" s="183" t="s">
        <v>54</v>
      </c>
      <c r="B116" s="188" t="s">
        <v>135</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1"/>
      <c r="AN116" s="191"/>
      <c r="AO116" s="196"/>
      <c r="AP116" s="196"/>
    </row>
    <row r="117" s="12" customFormat="1" ht="30" customHeight="1" spans="1:42">
      <c r="A117" s="183" t="s">
        <v>54</v>
      </c>
      <c r="B117" s="188" t="s">
        <v>136</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1"/>
      <c r="AN117" s="191"/>
      <c r="AO117" s="196"/>
      <c r="AP117" s="196"/>
    </row>
    <row r="118" s="12" customFormat="1" ht="30" customHeight="1" spans="1:42">
      <c r="A118" s="183" t="s">
        <v>54</v>
      </c>
      <c r="B118" s="188" t="s">
        <v>137</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1"/>
      <c r="AN118" s="191"/>
      <c r="AO118" s="196"/>
      <c r="AP118" s="196"/>
    </row>
    <row r="119" s="12" customFormat="1" ht="30" customHeight="1" spans="1:42">
      <c r="A119" s="180" t="s">
        <v>50</v>
      </c>
      <c r="B119" s="188" t="s">
        <v>138</v>
      </c>
      <c r="C119" s="188"/>
      <c r="D119" s="188"/>
      <c r="E119" s="185"/>
      <c r="F119" s="185"/>
      <c r="G119" s="185"/>
      <c r="H119" s="185"/>
      <c r="I119" s="192">
        <f>I120+I122+I127+I134</f>
        <v>1</v>
      </c>
      <c r="J119" s="192">
        <f t="shared" ref="J119:AN119" si="31">J120+J122+J127+J134</f>
        <v>800</v>
      </c>
      <c r="K119" s="192">
        <f t="shared" si="31"/>
        <v>0</v>
      </c>
      <c r="L119" s="192">
        <f t="shared" si="31"/>
        <v>0</v>
      </c>
      <c r="M119" s="192">
        <f t="shared" si="31"/>
        <v>0</v>
      </c>
      <c r="N119" s="192">
        <f t="shared" si="31"/>
        <v>0</v>
      </c>
      <c r="O119" s="192">
        <f t="shared" si="31"/>
        <v>1</v>
      </c>
      <c r="P119" s="192">
        <f t="shared" si="31"/>
        <v>0</v>
      </c>
      <c r="Q119" s="192">
        <f t="shared" si="31"/>
        <v>0</v>
      </c>
      <c r="R119" s="192">
        <f t="shared" si="31"/>
        <v>0</v>
      </c>
      <c r="S119" s="192">
        <f t="shared" si="31"/>
        <v>800</v>
      </c>
      <c r="T119" s="192">
        <f t="shared" si="31"/>
        <v>800</v>
      </c>
      <c r="U119" s="192">
        <f t="shared" si="31"/>
        <v>800</v>
      </c>
      <c r="V119" s="192">
        <f t="shared" si="31"/>
        <v>800</v>
      </c>
      <c r="W119" s="192">
        <f t="shared" si="31"/>
        <v>0</v>
      </c>
      <c r="X119" s="192">
        <f t="shared" si="31"/>
        <v>0</v>
      </c>
      <c r="Y119" s="192">
        <f t="shared" si="31"/>
        <v>0</v>
      </c>
      <c r="Z119" s="192">
        <f t="shared" si="31"/>
        <v>0</v>
      </c>
      <c r="AA119" s="192">
        <f t="shared" si="31"/>
        <v>0</v>
      </c>
      <c r="AB119" s="192">
        <f t="shared" si="31"/>
        <v>240</v>
      </c>
      <c r="AC119" s="192">
        <f t="shared" si="31"/>
        <v>240</v>
      </c>
      <c r="AD119" s="192">
        <f t="shared" si="31"/>
        <v>240</v>
      </c>
      <c r="AE119" s="192">
        <f t="shared" si="31"/>
        <v>0</v>
      </c>
      <c r="AF119" s="192">
        <f t="shared" si="31"/>
        <v>0</v>
      </c>
      <c r="AG119" s="192">
        <f t="shared" si="31"/>
        <v>0</v>
      </c>
      <c r="AH119" s="192">
        <f t="shared" si="31"/>
        <v>0</v>
      </c>
      <c r="AI119" s="192">
        <f t="shared" si="31"/>
        <v>0</v>
      </c>
      <c r="AJ119" s="192">
        <f t="shared" si="31"/>
        <v>0</v>
      </c>
      <c r="AK119" s="192">
        <f t="shared" si="31"/>
        <v>0</v>
      </c>
      <c r="AL119" s="192">
        <f t="shared" si="31"/>
        <v>0</v>
      </c>
      <c r="AM119" s="192">
        <f t="shared" si="31"/>
        <v>0</v>
      </c>
      <c r="AN119" s="192">
        <f t="shared" si="31"/>
        <v>0</v>
      </c>
      <c r="AO119" s="196"/>
      <c r="AP119" s="196"/>
    </row>
    <row r="120" s="12" customFormat="1" ht="30" customHeight="1" spans="1:42">
      <c r="A120" s="203" t="s">
        <v>52</v>
      </c>
      <c r="B120" s="188" t="s">
        <v>139</v>
      </c>
      <c r="C120" s="188"/>
      <c r="D120" s="188"/>
      <c r="E120" s="185"/>
      <c r="F120" s="185"/>
      <c r="G120" s="185"/>
      <c r="H120" s="185"/>
      <c r="I120" s="191">
        <f>I121</f>
        <v>0</v>
      </c>
      <c r="J120" s="191">
        <f t="shared" ref="J120:AN120" si="32">J121</f>
        <v>0</v>
      </c>
      <c r="K120" s="191">
        <f t="shared" si="32"/>
        <v>0</v>
      </c>
      <c r="L120" s="191">
        <f t="shared" si="32"/>
        <v>0</v>
      </c>
      <c r="M120" s="191">
        <f t="shared" si="32"/>
        <v>0</v>
      </c>
      <c r="N120" s="191">
        <f t="shared" si="32"/>
        <v>0</v>
      </c>
      <c r="O120" s="191">
        <f t="shared" si="32"/>
        <v>0</v>
      </c>
      <c r="P120" s="191">
        <f t="shared" si="32"/>
        <v>0</v>
      </c>
      <c r="Q120" s="191">
        <f t="shared" si="32"/>
        <v>0</v>
      </c>
      <c r="R120" s="191">
        <f t="shared" si="32"/>
        <v>0</v>
      </c>
      <c r="S120" s="191">
        <f t="shared" si="32"/>
        <v>0</v>
      </c>
      <c r="T120" s="191">
        <f t="shared" si="32"/>
        <v>0</v>
      </c>
      <c r="U120" s="191">
        <f t="shared" si="32"/>
        <v>0</v>
      </c>
      <c r="V120" s="191">
        <f t="shared" si="32"/>
        <v>0</v>
      </c>
      <c r="W120" s="191">
        <f t="shared" si="32"/>
        <v>0</v>
      </c>
      <c r="X120" s="191">
        <f t="shared" si="32"/>
        <v>0</v>
      </c>
      <c r="Y120" s="191">
        <f t="shared" si="32"/>
        <v>0</v>
      </c>
      <c r="Z120" s="191">
        <f t="shared" si="32"/>
        <v>0</v>
      </c>
      <c r="AA120" s="191">
        <f t="shared" si="32"/>
        <v>0</v>
      </c>
      <c r="AB120" s="191">
        <f t="shared" si="32"/>
        <v>0</v>
      </c>
      <c r="AC120" s="191">
        <f t="shared" si="32"/>
        <v>0</v>
      </c>
      <c r="AD120" s="191">
        <f t="shared" si="32"/>
        <v>0</v>
      </c>
      <c r="AE120" s="191">
        <f t="shared" si="32"/>
        <v>0</v>
      </c>
      <c r="AF120" s="191">
        <f t="shared" si="32"/>
        <v>0</v>
      </c>
      <c r="AG120" s="191">
        <f t="shared" si="32"/>
        <v>0</v>
      </c>
      <c r="AH120" s="191">
        <f t="shared" si="32"/>
        <v>0</v>
      </c>
      <c r="AI120" s="191">
        <f t="shared" si="32"/>
        <v>0</v>
      </c>
      <c r="AJ120" s="191">
        <f t="shared" si="32"/>
        <v>0</v>
      </c>
      <c r="AK120" s="191">
        <f t="shared" si="32"/>
        <v>0</v>
      </c>
      <c r="AL120" s="191">
        <f t="shared" si="32"/>
        <v>0</v>
      </c>
      <c r="AM120" s="191">
        <f t="shared" si="32"/>
        <v>0</v>
      </c>
      <c r="AN120" s="191">
        <f t="shared" si="32"/>
        <v>0</v>
      </c>
      <c r="AO120" s="196"/>
      <c r="AP120" s="196"/>
    </row>
    <row r="121" s="12" customFormat="1" ht="30" customHeight="1" spans="1:42">
      <c r="A121" s="183" t="s">
        <v>54</v>
      </c>
      <c r="B121" s="188" t="s">
        <v>140</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1"/>
      <c r="AN121" s="191"/>
      <c r="AO121" s="196"/>
      <c r="AP121" s="196"/>
    </row>
    <row r="122" s="12" customFormat="1" ht="30" customHeight="1" spans="1:42">
      <c r="A122" s="203" t="s">
        <v>52</v>
      </c>
      <c r="B122" s="188" t="s">
        <v>141</v>
      </c>
      <c r="C122" s="188"/>
      <c r="D122" s="188"/>
      <c r="E122" s="185"/>
      <c r="F122" s="185"/>
      <c r="G122" s="185"/>
      <c r="H122" s="185"/>
      <c r="I122" s="191">
        <f>I123+I125+I126</f>
        <v>1</v>
      </c>
      <c r="J122" s="191">
        <f t="shared" ref="J122:AN122" si="33">J123+J125+J126</f>
        <v>800</v>
      </c>
      <c r="K122" s="191">
        <f t="shared" si="33"/>
        <v>0</v>
      </c>
      <c r="L122" s="191">
        <f t="shared" si="33"/>
        <v>0</v>
      </c>
      <c r="M122" s="191">
        <f t="shared" si="33"/>
        <v>0</v>
      </c>
      <c r="N122" s="191">
        <f t="shared" si="33"/>
        <v>0</v>
      </c>
      <c r="O122" s="191">
        <f t="shared" si="33"/>
        <v>1</v>
      </c>
      <c r="P122" s="191">
        <f t="shared" si="33"/>
        <v>0</v>
      </c>
      <c r="Q122" s="191">
        <f t="shared" si="33"/>
        <v>0</v>
      </c>
      <c r="R122" s="191">
        <f t="shared" si="33"/>
        <v>0</v>
      </c>
      <c r="S122" s="191">
        <f t="shared" si="33"/>
        <v>800</v>
      </c>
      <c r="T122" s="191">
        <f t="shared" si="33"/>
        <v>800</v>
      </c>
      <c r="U122" s="191">
        <f t="shared" si="33"/>
        <v>800</v>
      </c>
      <c r="V122" s="191">
        <f t="shared" si="33"/>
        <v>800</v>
      </c>
      <c r="W122" s="191">
        <f t="shared" si="33"/>
        <v>0</v>
      </c>
      <c r="X122" s="191">
        <f t="shared" si="33"/>
        <v>0</v>
      </c>
      <c r="Y122" s="191">
        <f t="shared" si="33"/>
        <v>0</v>
      </c>
      <c r="Z122" s="191">
        <f t="shared" si="33"/>
        <v>0</v>
      </c>
      <c r="AA122" s="191">
        <f t="shared" si="33"/>
        <v>0</v>
      </c>
      <c r="AB122" s="191">
        <f t="shared" si="33"/>
        <v>240</v>
      </c>
      <c r="AC122" s="191">
        <f t="shared" si="33"/>
        <v>240</v>
      </c>
      <c r="AD122" s="191">
        <f t="shared" si="33"/>
        <v>240</v>
      </c>
      <c r="AE122" s="191">
        <f t="shared" si="33"/>
        <v>0</v>
      </c>
      <c r="AF122" s="191">
        <f t="shared" si="33"/>
        <v>0</v>
      </c>
      <c r="AG122" s="191">
        <f t="shared" si="33"/>
        <v>0</v>
      </c>
      <c r="AH122" s="191">
        <f t="shared" si="33"/>
        <v>0</v>
      </c>
      <c r="AI122" s="191">
        <f t="shared" si="33"/>
        <v>0</v>
      </c>
      <c r="AJ122" s="191">
        <f t="shared" si="33"/>
        <v>0</v>
      </c>
      <c r="AK122" s="191">
        <f t="shared" si="33"/>
        <v>0</v>
      </c>
      <c r="AL122" s="191">
        <f t="shared" si="33"/>
        <v>0</v>
      </c>
      <c r="AM122" s="191">
        <f t="shared" si="33"/>
        <v>0</v>
      </c>
      <c r="AN122" s="191">
        <f t="shared" si="33"/>
        <v>0</v>
      </c>
      <c r="AO122" s="196"/>
      <c r="AP122" s="196"/>
    </row>
    <row r="123" s="12" customFormat="1" ht="30" customHeight="1" spans="1:42">
      <c r="A123" s="183" t="s">
        <v>54</v>
      </c>
      <c r="B123" s="188" t="s">
        <v>142</v>
      </c>
      <c r="C123" s="188"/>
      <c r="D123" s="188"/>
      <c r="E123" s="185"/>
      <c r="F123" s="185"/>
      <c r="G123" s="185"/>
      <c r="H123" s="185"/>
      <c r="I123" s="191">
        <f>SUM(I124)</f>
        <v>1</v>
      </c>
      <c r="J123" s="191">
        <f t="shared" ref="J123:AN123" si="34">SUM(J124)</f>
        <v>800</v>
      </c>
      <c r="K123" s="191">
        <f t="shared" si="34"/>
        <v>0</v>
      </c>
      <c r="L123" s="191">
        <f t="shared" si="34"/>
        <v>0</v>
      </c>
      <c r="M123" s="191">
        <f t="shared" si="34"/>
        <v>0</v>
      </c>
      <c r="N123" s="191">
        <f t="shared" si="34"/>
        <v>0</v>
      </c>
      <c r="O123" s="191">
        <f t="shared" si="34"/>
        <v>1</v>
      </c>
      <c r="P123" s="191">
        <f t="shared" si="34"/>
        <v>0</v>
      </c>
      <c r="Q123" s="191">
        <f t="shared" si="34"/>
        <v>0</v>
      </c>
      <c r="R123" s="191">
        <f t="shared" si="34"/>
        <v>0</v>
      </c>
      <c r="S123" s="191">
        <f t="shared" si="34"/>
        <v>800</v>
      </c>
      <c r="T123" s="191">
        <f t="shared" si="34"/>
        <v>800</v>
      </c>
      <c r="U123" s="191">
        <f t="shared" si="34"/>
        <v>800</v>
      </c>
      <c r="V123" s="191">
        <f t="shared" si="34"/>
        <v>800</v>
      </c>
      <c r="W123" s="191">
        <f t="shared" si="34"/>
        <v>0</v>
      </c>
      <c r="X123" s="191">
        <f t="shared" si="34"/>
        <v>0</v>
      </c>
      <c r="Y123" s="191">
        <f t="shared" si="34"/>
        <v>0</v>
      </c>
      <c r="Z123" s="191">
        <f t="shared" si="34"/>
        <v>0</v>
      </c>
      <c r="AA123" s="191">
        <f t="shared" si="34"/>
        <v>0</v>
      </c>
      <c r="AB123" s="191">
        <f t="shared" si="34"/>
        <v>240</v>
      </c>
      <c r="AC123" s="191">
        <f t="shared" si="34"/>
        <v>240</v>
      </c>
      <c r="AD123" s="191">
        <f t="shared" si="34"/>
        <v>240</v>
      </c>
      <c r="AE123" s="191">
        <f t="shared" si="34"/>
        <v>0</v>
      </c>
      <c r="AF123" s="191">
        <f t="shared" si="34"/>
        <v>0</v>
      </c>
      <c r="AG123" s="191">
        <f t="shared" si="34"/>
        <v>0</v>
      </c>
      <c r="AH123" s="191">
        <f t="shared" si="34"/>
        <v>0</v>
      </c>
      <c r="AI123" s="191">
        <f t="shared" si="34"/>
        <v>0</v>
      </c>
      <c r="AJ123" s="191">
        <f t="shared" si="34"/>
        <v>0</v>
      </c>
      <c r="AK123" s="191">
        <f t="shared" si="34"/>
        <v>0</v>
      </c>
      <c r="AL123" s="191">
        <f t="shared" si="34"/>
        <v>0</v>
      </c>
      <c r="AM123" s="191">
        <f t="shared" si="34"/>
        <v>0</v>
      </c>
      <c r="AN123" s="191">
        <f t="shared" si="34"/>
        <v>0</v>
      </c>
      <c r="AO123" s="196"/>
      <c r="AP123" s="196"/>
    </row>
    <row r="124" s="7" customFormat="1" ht="198" customHeight="1" spans="1:43">
      <c r="A124" s="22">
        <v>26</v>
      </c>
      <c r="B124" s="22" t="s">
        <v>1174</v>
      </c>
      <c r="C124" s="22">
        <v>2024</v>
      </c>
      <c r="D124" s="33" t="s">
        <v>993</v>
      </c>
      <c r="E124" s="22" t="s">
        <v>178</v>
      </c>
      <c r="F124" s="22" t="s">
        <v>1175</v>
      </c>
      <c r="G124" s="22" t="s">
        <v>995</v>
      </c>
      <c r="H124" s="33" t="s">
        <v>1103</v>
      </c>
      <c r="I124" s="22">
        <v>1</v>
      </c>
      <c r="J124" s="22">
        <v>800</v>
      </c>
      <c r="K124" s="22"/>
      <c r="L124" s="22"/>
      <c r="M124" s="22"/>
      <c r="N124" s="22"/>
      <c r="O124" s="22">
        <v>1</v>
      </c>
      <c r="P124" s="22"/>
      <c r="Q124" s="22"/>
      <c r="R124" s="22"/>
      <c r="S124" s="22">
        <v>800</v>
      </c>
      <c r="T124" s="22">
        <v>800</v>
      </c>
      <c r="U124" s="22">
        <v>800</v>
      </c>
      <c r="V124" s="22">
        <v>800</v>
      </c>
      <c r="W124" s="36" t="s">
        <v>997</v>
      </c>
      <c r="X124" s="22" t="s">
        <v>1176</v>
      </c>
      <c r="Y124" s="22" t="s">
        <v>997</v>
      </c>
      <c r="Z124" s="22" t="s">
        <v>1176</v>
      </c>
      <c r="AA124" s="22" t="s">
        <v>1177</v>
      </c>
      <c r="AB124" s="22">
        <v>240</v>
      </c>
      <c r="AC124" s="22">
        <v>240</v>
      </c>
      <c r="AD124" s="60">
        <v>240</v>
      </c>
      <c r="AE124" s="60"/>
      <c r="AF124" s="60"/>
      <c r="AG124" s="60"/>
      <c r="AH124" s="22"/>
      <c r="AI124" s="22"/>
      <c r="AJ124" s="22"/>
      <c r="AK124" s="22"/>
      <c r="AL124" s="22"/>
      <c r="AM124" s="22"/>
      <c r="AN124" s="22"/>
      <c r="AO124" s="33" t="s">
        <v>1178</v>
      </c>
      <c r="AP124" s="33" t="s">
        <v>1179</v>
      </c>
      <c r="AQ124" s="39"/>
    </row>
    <row r="125" s="12" customFormat="1" ht="30" customHeight="1" spans="1:42">
      <c r="A125" s="183" t="s">
        <v>54</v>
      </c>
      <c r="B125" s="188" t="s">
        <v>143</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1"/>
      <c r="AN125" s="191"/>
      <c r="AO125" s="196"/>
      <c r="AP125" s="196"/>
    </row>
    <row r="126" s="12" customFormat="1" ht="30" customHeight="1" spans="1:42">
      <c r="A126" s="183" t="s">
        <v>54</v>
      </c>
      <c r="B126" s="188" t="s">
        <v>144</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1"/>
      <c r="AN126" s="191"/>
      <c r="AO126" s="196"/>
      <c r="AP126" s="196"/>
    </row>
    <row r="127" s="12" customFormat="1" ht="30" customHeight="1" spans="1:42">
      <c r="A127" s="203" t="s">
        <v>52</v>
      </c>
      <c r="B127" s="188" t="s">
        <v>145</v>
      </c>
      <c r="C127" s="188"/>
      <c r="D127" s="188"/>
      <c r="E127" s="185"/>
      <c r="F127" s="185"/>
      <c r="G127" s="185"/>
      <c r="H127" s="185"/>
      <c r="I127" s="191">
        <f>I128+I129+I130+I131+I132+I133</f>
        <v>0</v>
      </c>
      <c r="J127" s="191">
        <f t="shared" ref="J127:AN127" si="35">J128+J129+J130+J131+J132+J133</f>
        <v>0</v>
      </c>
      <c r="K127" s="191">
        <f t="shared" si="35"/>
        <v>0</v>
      </c>
      <c r="L127" s="191">
        <f t="shared" si="35"/>
        <v>0</v>
      </c>
      <c r="M127" s="191">
        <f t="shared" si="35"/>
        <v>0</v>
      </c>
      <c r="N127" s="191">
        <f t="shared" si="35"/>
        <v>0</v>
      </c>
      <c r="O127" s="191">
        <f t="shared" si="35"/>
        <v>0</v>
      </c>
      <c r="P127" s="191">
        <f t="shared" si="35"/>
        <v>0</v>
      </c>
      <c r="Q127" s="191">
        <f t="shared" si="35"/>
        <v>0</v>
      </c>
      <c r="R127" s="191">
        <f t="shared" si="35"/>
        <v>0</v>
      </c>
      <c r="S127" s="191">
        <f t="shared" si="35"/>
        <v>0</v>
      </c>
      <c r="T127" s="191">
        <f t="shared" si="35"/>
        <v>0</v>
      </c>
      <c r="U127" s="191">
        <f t="shared" si="35"/>
        <v>0</v>
      </c>
      <c r="V127" s="191">
        <f t="shared" si="35"/>
        <v>0</v>
      </c>
      <c r="W127" s="191">
        <f t="shared" si="35"/>
        <v>0</v>
      </c>
      <c r="X127" s="191">
        <f t="shared" si="35"/>
        <v>0</v>
      </c>
      <c r="Y127" s="191">
        <f t="shared" si="35"/>
        <v>0</v>
      </c>
      <c r="Z127" s="191">
        <f t="shared" si="35"/>
        <v>0</v>
      </c>
      <c r="AA127" s="191">
        <f t="shared" si="35"/>
        <v>0</v>
      </c>
      <c r="AB127" s="191">
        <f t="shared" si="35"/>
        <v>0</v>
      </c>
      <c r="AC127" s="191">
        <f t="shared" si="35"/>
        <v>0</v>
      </c>
      <c r="AD127" s="191">
        <f t="shared" si="35"/>
        <v>0</v>
      </c>
      <c r="AE127" s="191">
        <f t="shared" si="35"/>
        <v>0</v>
      </c>
      <c r="AF127" s="191">
        <f t="shared" si="35"/>
        <v>0</v>
      </c>
      <c r="AG127" s="191">
        <f t="shared" si="35"/>
        <v>0</v>
      </c>
      <c r="AH127" s="191">
        <f t="shared" si="35"/>
        <v>0</v>
      </c>
      <c r="AI127" s="191">
        <f t="shared" si="35"/>
        <v>0</v>
      </c>
      <c r="AJ127" s="191">
        <f t="shared" si="35"/>
        <v>0</v>
      </c>
      <c r="AK127" s="191">
        <f t="shared" si="35"/>
        <v>0</v>
      </c>
      <c r="AL127" s="191">
        <f t="shared" si="35"/>
        <v>0</v>
      </c>
      <c r="AM127" s="191">
        <f t="shared" si="35"/>
        <v>0</v>
      </c>
      <c r="AN127" s="191">
        <f t="shared" si="35"/>
        <v>0</v>
      </c>
      <c r="AO127" s="196"/>
      <c r="AP127" s="196"/>
    </row>
    <row r="128" s="12" customFormat="1" ht="30" customHeight="1" spans="1:42">
      <c r="A128" s="183" t="s">
        <v>54</v>
      </c>
      <c r="B128" s="188" t="s">
        <v>146</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1"/>
      <c r="AN128" s="191"/>
      <c r="AO128" s="196"/>
      <c r="AP128" s="196"/>
    </row>
    <row r="129" s="12" customFormat="1" ht="30" customHeight="1" spans="1:42">
      <c r="A129" s="183" t="s">
        <v>54</v>
      </c>
      <c r="B129" s="188" t="s">
        <v>147</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1"/>
      <c r="AN129" s="191"/>
      <c r="AO129" s="196"/>
      <c r="AP129" s="196"/>
    </row>
    <row r="130" s="12" customFormat="1" ht="30" customHeight="1" spans="1:42">
      <c r="A130" s="183" t="s">
        <v>54</v>
      </c>
      <c r="B130" s="188" t="s">
        <v>148</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1"/>
      <c r="AN130" s="191"/>
      <c r="AO130" s="196"/>
      <c r="AP130" s="196"/>
    </row>
    <row r="131" s="12" customFormat="1" ht="30" customHeight="1" spans="1:42">
      <c r="A131" s="183" t="s">
        <v>54</v>
      </c>
      <c r="B131" s="188" t="s">
        <v>149</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1"/>
      <c r="AN131" s="191"/>
      <c r="AO131" s="196"/>
      <c r="AP131" s="196"/>
    </row>
    <row r="132" s="12" customFormat="1" ht="30" customHeight="1" spans="1:42">
      <c r="A132" s="183" t="s">
        <v>54</v>
      </c>
      <c r="B132" s="188" t="s">
        <v>150</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1"/>
      <c r="AN132" s="191"/>
      <c r="AO132" s="196"/>
      <c r="AP132" s="196"/>
    </row>
    <row r="133" s="12" customFormat="1" ht="30" customHeight="1" spans="1:42">
      <c r="A133" s="183" t="s">
        <v>54</v>
      </c>
      <c r="B133" s="188" t="s">
        <v>151</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1"/>
      <c r="AN133" s="191"/>
      <c r="AO133" s="196"/>
      <c r="AP133" s="196"/>
    </row>
    <row r="134" s="12" customFormat="1" ht="30" customHeight="1" spans="1:42">
      <c r="A134" s="203" t="s">
        <v>52</v>
      </c>
      <c r="B134" s="188" t="s">
        <v>152</v>
      </c>
      <c r="C134" s="188"/>
      <c r="D134" s="188"/>
      <c r="E134" s="185"/>
      <c r="F134" s="185"/>
      <c r="G134" s="185"/>
      <c r="H134" s="185"/>
      <c r="I134" s="191">
        <f>I135+I136+I137+I138+I139</f>
        <v>0</v>
      </c>
      <c r="J134" s="191">
        <f t="shared" ref="J134:AN134" si="36">J135+J136+J137+J138+J139</f>
        <v>0</v>
      </c>
      <c r="K134" s="191">
        <f t="shared" si="36"/>
        <v>0</v>
      </c>
      <c r="L134" s="191">
        <f t="shared" si="36"/>
        <v>0</v>
      </c>
      <c r="M134" s="191">
        <f t="shared" si="36"/>
        <v>0</v>
      </c>
      <c r="N134" s="191">
        <f t="shared" si="36"/>
        <v>0</v>
      </c>
      <c r="O134" s="191">
        <f t="shared" si="36"/>
        <v>0</v>
      </c>
      <c r="P134" s="191">
        <f t="shared" si="36"/>
        <v>0</v>
      </c>
      <c r="Q134" s="191">
        <f t="shared" si="36"/>
        <v>0</v>
      </c>
      <c r="R134" s="191">
        <f t="shared" si="36"/>
        <v>0</v>
      </c>
      <c r="S134" s="191">
        <f t="shared" si="36"/>
        <v>0</v>
      </c>
      <c r="T134" s="191">
        <f t="shared" si="36"/>
        <v>0</v>
      </c>
      <c r="U134" s="191">
        <f t="shared" si="36"/>
        <v>0</v>
      </c>
      <c r="V134" s="191">
        <f t="shared" si="36"/>
        <v>0</v>
      </c>
      <c r="W134" s="191">
        <f t="shared" si="36"/>
        <v>0</v>
      </c>
      <c r="X134" s="191">
        <f t="shared" si="36"/>
        <v>0</v>
      </c>
      <c r="Y134" s="191">
        <f t="shared" si="36"/>
        <v>0</v>
      </c>
      <c r="Z134" s="191">
        <f t="shared" si="36"/>
        <v>0</v>
      </c>
      <c r="AA134" s="191">
        <f t="shared" si="36"/>
        <v>0</v>
      </c>
      <c r="AB134" s="191">
        <f t="shared" si="36"/>
        <v>0</v>
      </c>
      <c r="AC134" s="191">
        <f t="shared" si="36"/>
        <v>0</v>
      </c>
      <c r="AD134" s="191">
        <f t="shared" si="36"/>
        <v>0</v>
      </c>
      <c r="AE134" s="191">
        <f t="shared" si="36"/>
        <v>0</v>
      </c>
      <c r="AF134" s="191">
        <f t="shared" si="36"/>
        <v>0</v>
      </c>
      <c r="AG134" s="191">
        <f t="shared" si="36"/>
        <v>0</v>
      </c>
      <c r="AH134" s="191">
        <f t="shared" si="36"/>
        <v>0</v>
      </c>
      <c r="AI134" s="191">
        <f t="shared" si="36"/>
        <v>0</v>
      </c>
      <c r="AJ134" s="191">
        <f t="shared" si="36"/>
        <v>0</v>
      </c>
      <c r="AK134" s="191">
        <f t="shared" si="36"/>
        <v>0</v>
      </c>
      <c r="AL134" s="191">
        <f t="shared" si="36"/>
        <v>0</v>
      </c>
      <c r="AM134" s="191">
        <f t="shared" si="36"/>
        <v>0</v>
      </c>
      <c r="AN134" s="191">
        <f t="shared" si="36"/>
        <v>0</v>
      </c>
      <c r="AO134" s="196"/>
      <c r="AP134" s="196"/>
    </row>
    <row r="135" s="12" customFormat="1" ht="30" customHeight="1" spans="1:42">
      <c r="A135" s="183" t="s">
        <v>54</v>
      </c>
      <c r="B135" s="188" t="s">
        <v>153</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1"/>
      <c r="AN135" s="191"/>
      <c r="AO135" s="196"/>
      <c r="AP135" s="196"/>
    </row>
    <row r="136" s="12" customFormat="1" ht="30" customHeight="1" spans="1:42">
      <c r="A136" s="183" t="s">
        <v>54</v>
      </c>
      <c r="B136" s="188" t="s">
        <v>154</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1"/>
      <c r="AN136" s="191"/>
      <c r="AO136" s="196"/>
      <c r="AP136" s="196"/>
    </row>
    <row r="137" s="12" customFormat="1" ht="30" customHeight="1" spans="1:42">
      <c r="A137" s="183" t="s">
        <v>54</v>
      </c>
      <c r="B137" s="188" t="s">
        <v>155</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1"/>
      <c r="AN137" s="191"/>
      <c r="AO137" s="196"/>
      <c r="AP137" s="196"/>
    </row>
    <row r="138" s="12" customFormat="1" ht="30" customHeight="1" spans="1:42">
      <c r="A138" s="183" t="s">
        <v>54</v>
      </c>
      <c r="B138" s="188" t="s">
        <v>156</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1"/>
      <c r="AN138" s="191"/>
      <c r="AO138" s="196"/>
      <c r="AP138" s="196"/>
    </row>
    <row r="139" s="12" customFormat="1" ht="30" customHeight="1" spans="1:42">
      <c r="A139" s="183" t="s">
        <v>54</v>
      </c>
      <c r="B139" s="188" t="s">
        <v>157</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1"/>
      <c r="AN139" s="191"/>
      <c r="AO139" s="196"/>
      <c r="AP139" s="196"/>
    </row>
    <row r="140" s="12" customFormat="1" ht="30" customHeight="1" spans="1:42">
      <c r="A140" s="180" t="s">
        <v>50</v>
      </c>
      <c r="B140" s="188" t="s">
        <v>158</v>
      </c>
      <c r="C140" s="188"/>
      <c r="D140" s="188"/>
      <c r="E140" s="185"/>
      <c r="F140" s="185"/>
      <c r="G140" s="185"/>
      <c r="H140" s="185"/>
      <c r="I140" s="192">
        <f>I141+I144</f>
        <v>0</v>
      </c>
      <c r="J140" s="192">
        <f t="shared" ref="J140:AN140" si="37">J141+J144</f>
        <v>0</v>
      </c>
      <c r="K140" s="192">
        <f t="shared" si="37"/>
        <v>0</v>
      </c>
      <c r="L140" s="192">
        <f t="shared" si="37"/>
        <v>0</v>
      </c>
      <c r="M140" s="192">
        <f t="shared" si="37"/>
        <v>0</v>
      </c>
      <c r="N140" s="192">
        <f t="shared" si="37"/>
        <v>0</v>
      </c>
      <c r="O140" s="192">
        <f t="shared" si="37"/>
        <v>0</v>
      </c>
      <c r="P140" s="192">
        <f t="shared" si="37"/>
        <v>0</v>
      </c>
      <c r="Q140" s="192">
        <f t="shared" si="37"/>
        <v>0</v>
      </c>
      <c r="R140" s="192">
        <f t="shared" si="37"/>
        <v>0</v>
      </c>
      <c r="S140" s="192">
        <f t="shared" si="37"/>
        <v>0</v>
      </c>
      <c r="T140" s="192">
        <f t="shared" si="37"/>
        <v>0</v>
      </c>
      <c r="U140" s="192">
        <f t="shared" si="37"/>
        <v>0</v>
      </c>
      <c r="V140" s="192">
        <f t="shared" si="37"/>
        <v>0</v>
      </c>
      <c r="W140" s="192">
        <f t="shared" si="37"/>
        <v>0</v>
      </c>
      <c r="X140" s="192">
        <f t="shared" si="37"/>
        <v>0</v>
      </c>
      <c r="Y140" s="192">
        <f t="shared" si="37"/>
        <v>0</v>
      </c>
      <c r="Z140" s="192">
        <f t="shared" si="37"/>
        <v>0</v>
      </c>
      <c r="AA140" s="192">
        <f t="shared" si="37"/>
        <v>0</v>
      </c>
      <c r="AB140" s="192">
        <f t="shared" si="37"/>
        <v>0</v>
      </c>
      <c r="AC140" s="192">
        <f t="shared" si="37"/>
        <v>0</v>
      </c>
      <c r="AD140" s="192">
        <f t="shared" si="37"/>
        <v>0</v>
      </c>
      <c r="AE140" s="192">
        <f t="shared" si="37"/>
        <v>0</v>
      </c>
      <c r="AF140" s="192">
        <f t="shared" si="37"/>
        <v>0</v>
      </c>
      <c r="AG140" s="192">
        <f t="shared" si="37"/>
        <v>0</v>
      </c>
      <c r="AH140" s="192">
        <f t="shared" si="37"/>
        <v>0</v>
      </c>
      <c r="AI140" s="192">
        <f t="shared" si="37"/>
        <v>0</v>
      </c>
      <c r="AJ140" s="192">
        <f t="shared" si="37"/>
        <v>0</v>
      </c>
      <c r="AK140" s="192">
        <f t="shared" si="37"/>
        <v>0</v>
      </c>
      <c r="AL140" s="192">
        <f t="shared" si="37"/>
        <v>0</v>
      </c>
      <c r="AM140" s="192">
        <f t="shared" si="37"/>
        <v>0</v>
      </c>
      <c r="AN140" s="192">
        <f t="shared" si="37"/>
        <v>0</v>
      </c>
      <c r="AO140" s="196"/>
      <c r="AP140" s="196"/>
    </row>
    <row r="141" s="12" customFormat="1" ht="30" customHeight="1" spans="1:42">
      <c r="A141" s="203" t="s">
        <v>52</v>
      </c>
      <c r="B141" s="188" t="s">
        <v>159</v>
      </c>
      <c r="C141" s="188"/>
      <c r="D141" s="188"/>
      <c r="E141" s="185"/>
      <c r="F141" s="185"/>
      <c r="G141" s="185"/>
      <c r="H141" s="185"/>
      <c r="I141" s="191">
        <f>I142+I143</f>
        <v>0</v>
      </c>
      <c r="J141" s="191">
        <f t="shared" ref="J141:AN141" si="38">J142+J143</f>
        <v>0</v>
      </c>
      <c r="K141" s="191">
        <f t="shared" si="38"/>
        <v>0</v>
      </c>
      <c r="L141" s="191">
        <f t="shared" si="38"/>
        <v>0</v>
      </c>
      <c r="M141" s="191">
        <f t="shared" si="38"/>
        <v>0</v>
      </c>
      <c r="N141" s="191">
        <f t="shared" si="38"/>
        <v>0</v>
      </c>
      <c r="O141" s="191">
        <f t="shared" si="38"/>
        <v>0</v>
      </c>
      <c r="P141" s="191">
        <f t="shared" si="38"/>
        <v>0</v>
      </c>
      <c r="Q141" s="191">
        <f t="shared" si="38"/>
        <v>0</v>
      </c>
      <c r="R141" s="191">
        <f t="shared" si="38"/>
        <v>0</v>
      </c>
      <c r="S141" s="191">
        <f t="shared" si="38"/>
        <v>0</v>
      </c>
      <c r="T141" s="191">
        <f t="shared" si="38"/>
        <v>0</v>
      </c>
      <c r="U141" s="191">
        <f t="shared" si="38"/>
        <v>0</v>
      </c>
      <c r="V141" s="191">
        <f t="shared" si="38"/>
        <v>0</v>
      </c>
      <c r="W141" s="191">
        <f t="shared" si="38"/>
        <v>0</v>
      </c>
      <c r="X141" s="191">
        <f t="shared" si="38"/>
        <v>0</v>
      </c>
      <c r="Y141" s="191">
        <f t="shared" si="38"/>
        <v>0</v>
      </c>
      <c r="Z141" s="191">
        <f t="shared" si="38"/>
        <v>0</v>
      </c>
      <c r="AA141" s="191">
        <f t="shared" si="38"/>
        <v>0</v>
      </c>
      <c r="AB141" s="191">
        <f t="shared" si="38"/>
        <v>0</v>
      </c>
      <c r="AC141" s="191">
        <f t="shared" si="38"/>
        <v>0</v>
      </c>
      <c r="AD141" s="191">
        <f t="shared" si="38"/>
        <v>0</v>
      </c>
      <c r="AE141" s="191">
        <f t="shared" si="38"/>
        <v>0</v>
      </c>
      <c r="AF141" s="191">
        <f t="shared" si="38"/>
        <v>0</v>
      </c>
      <c r="AG141" s="191">
        <f t="shared" si="38"/>
        <v>0</v>
      </c>
      <c r="AH141" s="191">
        <f t="shared" si="38"/>
        <v>0</v>
      </c>
      <c r="AI141" s="191">
        <f t="shared" si="38"/>
        <v>0</v>
      </c>
      <c r="AJ141" s="191">
        <f t="shared" si="38"/>
        <v>0</v>
      </c>
      <c r="AK141" s="191">
        <f t="shared" si="38"/>
        <v>0</v>
      </c>
      <c r="AL141" s="191">
        <f t="shared" si="38"/>
        <v>0</v>
      </c>
      <c r="AM141" s="191">
        <f t="shared" si="38"/>
        <v>0</v>
      </c>
      <c r="AN141" s="191">
        <f t="shared" si="38"/>
        <v>0</v>
      </c>
      <c r="AO141" s="196"/>
      <c r="AP141" s="196"/>
    </row>
    <row r="142" s="12" customFormat="1" ht="30" customHeight="1" spans="1:42">
      <c r="A142" s="183" t="s">
        <v>54</v>
      </c>
      <c r="B142" s="188" t="s">
        <v>160</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1"/>
      <c r="AN142" s="191"/>
      <c r="AO142" s="196"/>
      <c r="AP142" s="196"/>
    </row>
    <row r="143" s="12" customFormat="1" ht="30" customHeight="1" spans="1:42">
      <c r="A143" s="183" t="s">
        <v>54</v>
      </c>
      <c r="B143" s="188" t="s">
        <v>161</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1"/>
      <c r="AN143" s="191"/>
      <c r="AO143" s="196"/>
      <c r="AP143" s="196"/>
    </row>
    <row r="144" s="12" customFormat="1" ht="30" customHeight="1" spans="1:42">
      <c r="A144" s="203" t="s">
        <v>52</v>
      </c>
      <c r="B144" s="188" t="s">
        <v>162</v>
      </c>
      <c r="C144" s="188"/>
      <c r="D144" s="188"/>
      <c r="E144" s="185"/>
      <c r="F144" s="185"/>
      <c r="G144" s="185"/>
      <c r="H144" s="185"/>
      <c r="I144" s="191">
        <f>I145+I146+I147+I148</f>
        <v>0</v>
      </c>
      <c r="J144" s="191">
        <f t="shared" ref="J144:AN144" si="39">J145+J146+J147+J148</f>
        <v>0</v>
      </c>
      <c r="K144" s="191">
        <f t="shared" si="39"/>
        <v>0</v>
      </c>
      <c r="L144" s="191">
        <f t="shared" si="39"/>
        <v>0</v>
      </c>
      <c r="M144" s="191">
        <f t="shared" si="39"/>
        <v>0</v>
      </c>
      <c r="N144" s="191">
        <f t="shared" si="39"/>
        <v>0</v>
      </c>
      <c r="O144" s="191">
        <f t="shared" si="39"/>
        <v>0</v>
      </c>
      <c r="P144" s="191">
        <f t="shared" si="39"/>
        <v>0</v>
      </c>
      <c r="Q144" s="191">
        <f t="shared" si="39"/>
        <v>0</v>
      </c>
      <c r="R144" s="191">
        <f t="shared" si="39"/>
        <v>0</v>
      </c>
      <c r="S144" s="191">
        <f t="shared" si="39"/>
        <v>0</v>
      </c>
      <c r="T144" s="191">
        <f t="shared" si="39"/>
        <v>0</v>
      </c>
      <c r="U144" s="191">
        <f t="shared" si="39"/>
        <v>0</v>
      </c>
      <c r="V144" s="191">
        <f t="shared" si="39"/>
        <v>0</v>
      </c>
      <c r="W144" s="191">
        <f t="shared" si="39"/>
        <v>0</v>
      </c>
      <c r="X144" s="191">
        <f t="shared" si="39"/>
        <v>0</v>
      </c>
      <c r="Y144" s="191">
        <f t="shared" si="39"/>
        <v>0</v>
      </c>
      <c r="Z144" s="191">
        <f t="shared" si="39"/>
        <v>0</v>
      </c>
      <c r="AA144" s="191">
        <f t="shared" si="39"/>
        <v>0</v>
      </c>
      <c r="AB144" s="191">
        <f t="shared" si="39"/>
        <v>0</v>
      </c>
      <c r="AC144" s="191">
        <f t="shared" si="39"/>
        <v>0</v>
      </c>
      <c r="AD144" s="191">
        <f t="shared" si="39"/>
        <v>0</v>
      </c>
      <c r="AE144" s="191">
        <f t="shared" si="39"/>
        <v>0</v>
      </c>
      <c r="AF144" s="191">
        <f t="shared" si="39"/>
        <v>0</v>
      </c>
      <c r="AG144" s="191">
        <f t="shared" si="39"/>
        <v>0</v>
      </c>
      <c r="AH144" s="191">
        <f t="shared" si="39"/>
        <v>0</v>
      </c>
      <c r="AI144" s="191">
        <f t="shared" si="39"/>
        <v>0</v>
      </c>
      <c r="AJ144" s="191">
        <f t="shared" si="39"/>
        <v>0</v>
      </c>
      <c r="AK144" s="191">
        <f t="shared" si="39"/>
        <v>0</v>
      </c>
      <c r="AL144" s="191">
        <f t="shared" si="39"/>
        <v>0</v>
      </c>
      <c r="AM144" s="191">
        <f t="shared" si="39"/>
        <v>0</v>
      </c>
      <c r="AN144" s="191">
        <f t="shared" si="39"/>
        <v>0</v>
      </c>
      <c r="AO144" s="196"/>
      <c r="AP144" s="196"/>
    </row>
    <row r="145" s="12" customFormat="1" ht="30" customHeight="1" spans="1:42">
      <c r="A145" s="183" t="s">
        <v>54</v>
      </c>
      <c r="B145" s="188" t="s">
        <v>163</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1"/>
      <c r="AN145" s="191"/>
      <c r="AO145" s="196"/>
      <c r="AP145" s="196"/>
    </row>
    <row r="146" s="12" customFormat="1" ht="30" customHeight="1" spans="1:42">
      <c r="A146" s="183" t="s">
        <v>54</v>
      </c>
      <c r="B146" s="188" t="s">
        <v>164</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1"/>
      <c r="AN146" s="191"/>
      <c r="AO146" s="196"/>
      <c r="AP146" s="196"/>
    </row>
    <row r="147" s="12" customFormat="1" ht="30" customHeight="1" spans="1:42">
      <c r="A147" s="183" t="s">
        <v>54</v>
      </c>
      <c r="B147" s="188" t="s">
        <v>165</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1"/>
      <c r="AN147" s="191"/>
      <c r="AO147" s="196"/>
      <c r="AP147" s="196"/>
    </row>
    <row r="148" s="12" customFormat="1" ht="30" customHeight="1" spans="1:42">
      <c r="A148" s="183" t="s">
        <v>54</v>
      </c>
      <c r="B148" s="188" t="s">
        <v>166</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1"/>
      <c r="AN148" s="191"/>
      <c r="AO148" s="196"/>
      <c r="AP148" s="196"/>
    </row>
    <row r="149" s="12" customFormat="1" ht="30" customHeight="1" spans="1:42">
      <c r="A149" s="180" t="s">
        <v>50</v>
      </c>
      <c r="B149" s="188" t="s">
        <v>167</v>
      </c>
      <c r="C149" s="188"/>
      <c r="D149" s="188"/>
      <c r="E149" s="185"/>
      <c r="F149" s="185"/>
      <c r="G149" s="185"/>
      <c r="H149" s="185"/>
      <c r="I149" s="192">
        <f>I150</f>
        <v>0</v>
      </c>
      <c r="J149" s="192">
        <f t="shared" ref="J149:AN149" si="40">J150</f>
        <v>0</v>
      </c>
      <c r="K149" s="192">
        <f t="shared" si="40"/>
        <v>0</v>
      </c>
      <c r="L149" s="192">
        <f t="shared" si="40"/>
        <v>0</v>
      </c>
      <c r="M149" s="192">
        <f t="shared" si="40"/>
        <v>0</v>
      </c>
      <c r="N149" s="192">
        <f t="shared" si="40"/>
        <v>0</v>
      </c>
      <c r="O149" s="192">
        <f t="shared" si="40"/>
        <v>0</v>
      </c>
      <c r="P149" s="192">
        <f t="shared" si="40"/>
        <v>0</v>
      </c>
      <c r="Q149" s="192">
        <f t="shared" si="40"/>
        <v>0</v>
      </c>
      <c r="R149" s="192">
        <f t="shared" si="40"/>
        <v>0</v>
      </c>
      <c r="S149" s="192">
        <f t="shared" si="40"/>
        <v>0</v>
      </c>
      <c r="T149" s="192">
        <f t="shared" si="40"/>
        <v>0</v>
      </c>
      <c r="U149" s="192">
        <f t="shared" si="40"/>
        <v>0</v>
      </c>
      <c r="V149" s="192">
        <f t="shared" si="40"/>
        <v>0</v>
      </c>
      <c r="W149" s="192">
        <f t="shared" si="40"/>
        <v>0</v>
      </c>
      <c r="X149" s="192">
        <f t="shared" si="40"/>
        <v>0</v>
      </c>
      <c r="Y149" s="192">
        <f t="shared" si="40"/>
        <v>0</v>
      </c>
      <c r="Z149" s="192">
        <f t="shared" si="40"/>
        <v>0</v>
      </c>
      <c r="AA149" s="192">
        <f t="shared" si="40"/>
        <v>0</v>
      </c>
      <c r="AB149" s="192">
        <f t="shared" si="40"/>
        <v>0</v>
      </c>
      <c r="AC149" s="192">
        <f t="shared" si="40"/>
        <v>0</v>
      </c>
      <c r="AD149" s="192">
        <f t="shared" si="40"/>
        <v>0</v>
      </c>
      <c r="AE149" s="192">
        <f t="shared" si="40"/>
        <v>0</v>
      </c>
      <c r="AF149" s="192">
        <f t="shared" si="40"/>
        <v>0</v>
      </c>
      <c r="AG149" s="192">
        <f t="shared" si="40"/>
        <v>0</v>
      </c>
      <c r="AH149" s="192">
        <f t="shared" si="40"/>
        <v>0</v>
      </c>
      <c r="AI149" s="192">
        <f t="shared" si="40"/>
        <v>0</v>
      </c>
      <c r="AJ149" s="192">
        <f t="shared" si="40"/>
        <v>0</v>
      </c>
      <c r="AK149" s="192">
        <f t="shared" si="40"/>
        <v>0</v>
      </c>
      <c r="AL149" s="192">
        <f t="shared" si="40"/>
        <v>0</v>
      </c>
      <c r="AM149" s="192">
        <f t="shared" si="40"/>
        <v>0</v>
      </c>
      <c r="AN149" s="192">
        <f t="shared" si="40"/>
        <v>0</v>
      </c>
      <c r="AO149" s="196"/>
      <c r="AP149" s="196"/>
    </row>
    <row r="150" s="12" customFormat="1" ht="30" customHeight="1" spans="1:42">
      <c r="A150" s="180" t="s">
        <v>52</v>
      </c>
      <c r="B150" s="188" t="s">
        <v>167</v>
      </c>
      <c r="C150" s="188"/>
      <c r="D150" s="188"/>
      <c r="E150" s="185"/>
      <c r="F150" s="185"/>
      <c r="G150" s="185"/>
      <c r="H150" s="185"/>
      <c r="I150" s="191">
        <f>I151</f>
        <v>0</v>
      </c>
      <c r="J150" s="191">
        <f t="shared" ref="J150:AN150" si="41">J151</f>
        <v>0</v>
      </c>
      <c r="K150" s="191">
        <f t="shared" si="41"/>
        <v>0</v>
      </c>
      <c r="L150" s="191">
        <f t="shared" si="41"/>
        <v>0</v>
      </c>
      <c r="M150" s="191">
        <f t="shared" si="41"/>
        <v>0</v>
      </c>
      <c r="N150" s="191">
        <f t="shared" si="41"/>
        <v>0</v>
      </c>
      <c r="O150" s="191">
        <f t="shared" si="41"/>
        <v>0</v>
      </c>
      <c r="P150" s="191">
        <f t="shared" si="41"/>
        <v>0</v>
      </c>
      <c r="Q150" s="191">
        <f t="shared" si="41"/>
        <v>0</v>
      </c>
      <c r="R150" s="191">
        <f t="shared" si="41"/>
        <v>0</v>
      </c>
      <c r="S150" s="191">
        <f t="shared" si="41"/>
        <v>0</v>
      </c>
      <c r="T150" s="191">
        <f t="shared" si="41"/>
        <v>0</v>
      </c>
      <c r="U150" s="191">
        <f t="shared" si="41"/>
        <v>0</v>
      </c>
      <c r="V150" s="191">
        <f t="shared" si="41"/>
        <v>0</v>
      </c>
      <c r="W150" s="191">
        <f t="shared" si="41"/>
        <v>0</v>
      </c>
      <c r="X150" s="191">
        <f t="shared" si="41"/>
        <v>0</v>
      </c>
      <c r="Y150" s="191">
        <f t="shared" si="41"/>
        <v>0</v>
      </c>
      <c r="Z150" s="191">
        <f t="shared" si="41"/>
        <v>0</v>
      </c>
      <c r="AA150" s="191">
        <f t="shared" si="41"/>
        <v>0</v>
      </c>
      <c r="AB150" s="191">
        <f t="shared" si="41"/>
        <v>0</v>
      </c>
      <c r="AC150" s="191">
        <f t="shared" si="41"/>
        <v>0</v>
      </c>
      <c r="AD150" s="191">
        <f t="shared" si="41"/>
        <v>0</v>
      </c>
      <c r="AE150" s="191">
        <f t="shared" si="41"/>
        <v>0</v>
      </c>
      <c r="AF150" s="191">
        <f t="shared" si="41"/>
        <v>0</v>
      </c>
      <c r="AG150" s="191">
        <f t="shared" si="41"/>
        <v>0</v>
      </c>
      <c r="AH150" s="191">
        <f t="shared" si="41"/>
        <v>0</v>
      </c>
      <c r="AI150" s="191">
        <f t="shared" si="41"/>
        <v>0</v>
      </c>
      <c r="AJ150" s="191">
        <f t="shared" si="41"/>
        <v>0</v>
      </c>
      <c r="AK150" s="191">
        <f t="shared" si="41"/>
        <v>0</v>
      </c>
      <c r="AL150" s="191">
        <f t="shared" si="41"/>
        <v>0</v>
      </c>
      <c r="AM150" s="191">
        <f t="shared" si="41"/>
        <v>0</v>
      </c>
      <c r="AN150" s="191">
        <f t="shared" si="41"/>
        <v>0</v>
      </c>
      <c r="AO150" s="196"/>
      <c r="AP150" s="196"/>
    </row>
    <row r="151" s="12" customFormat="1" ht="30" customHeight="1" spans="1:42">
      <c r="A151" s="180" t="s">
        <v>54</v>
      </c>
      <c r="B151" s="188" t="s">
        <v>167</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1"/>
      <c r="AN151" s="191"/>
      <c r="AO151" s="196"/>
      <c r="AP151" s="196"/>
    </row>
    <row r="152" s="12" customFormat="1" ht="30" customHeight="1" spans="1:42">
      <c r="A152" s="180" t="s">
        <v>50</v>
      </c>
      <c r="B152" s="188" t="s">
        <v>96</v>
      </c>
      <c r="C152" s="188"/>
      <c r="D152" s="188"/>
      <c r="E152" s="185"/>
      <c r="F152" s="185"/>
      <c r="G152" s="185"/>
      <c r="H152" s="185"/>
      <c r="I152" s="192">
        <f>I153</f>
        <v>1</v>
      </c>
      <c r="J152" s="192">
        <f t="shared" ref="J152:AN152" si="42">J153</f>
        <v>3800</v>
      </c>
      <c r="K152" s="192">
        <f t="shared" si="42"/>
        <v>0</v>
      </c>
      <c r="L152" s="192">
        <f t="shared" si="42"/>
        <v>0</v>
      </c>
      <c r="M152" s="192">
        <f t="shared" si="42"/>
        <v>0</v>
      </c>
      <c r="N152" s="192">
        <f t="shared" si="42"/>
        <v>0</v>
      </c>
      <c r="O152" s="192">
        <f t="shared" si="42"/>
        <v>0</v>
      </c>
      <c r="P152" s="192">
        <f t="shared" si="42"/>
        <v>0</v>
      </c>
      <c r="Q152" s="192">
        <f t="shared" si="42"/>
        <v>0</v>
      </c>
      <c r="R152" s="192">
        <f t="shared" si="42"/>
        <v>1</v>
      </c>
      <c r="S152" s="192">
        <f t="shared" si="42"/>
        <v>3800</v>
      </c>
      <c r="T152" s="192">
        <f t="shared" si="42"/>
        <v>0</v>
      </c>
      <c r="U152" s="192">
        <f t="shared" si="42"/>
        <v>3800</v>
      </c>
      <c r="V152" s="192">
        <f t="shared" si="42"/>
        <v>0</v>
      </c>
      <c r="W152" s="192">
        <f t="shared" si="42"/>
        <v>0</v>
      </c>
      <c r="X152" s="192">
        <f t="shared" si="42"/>
        <v>0</v>
      </c>
      <c r="Y152" s="192">
        <f t="shared" si="42"/>
        <v>0</v>
      </c>
      <c r="Z152" s="192">
        <f t="shared" si="42"/>
        <v>0</v>
      </c>
      <c r="AA152" s="192">
        <f t="shared" si="42"/>
        <v>0</v>
      </c>
      <c r="AB152" s="192">
        <f t="shared" si="42"/>
        <v>38</v>
      </c>
      <c r="AC152" s="192">
        <f t="shared" si="42"/>
        <v>38</v>
      </c>
      <c r="AD152" s="192">
        <f t="shared" si="42"/>
        <v>0</v>
      </c>
      <c r="AE152" s="192">
        <f t="shared" si="42"/>
        <v>0</v>
      </c>
      <c r="AF152" s="192">
        <f t="shared" si="42"/>
        <v>38</v>
      </c>
      <c r="AG152" s="192">
        <f t="shared" si="42"/>
        <v>0</v>
      </c>
      <c r="AH152" s="192">
        <f t="shared" si="42"/>
        <v>0</v>
      </c>
      <c r="AI152" s="192">
        <f t="shared" si="42"/>
        <v>0</v>
      </c>
      <c r="AJ152" s="192">
        <f t="shared" si="42"/>
        <v>0</v>
      </c>
      <c r="AK152" s="192">
        <f t="shared" si="42"/>
        <v>0</v>
      </c>
      <c r="AL152" s="192">
        <f t="shared" si="42"/>
        <v>0</v>
      </c>
      <c r="AM152" s="192">
        <f t="shared" si="42"/>
        <v>0</v>
      </c>
      <c r="AN152" s="192">
        <f t="shared" si="42"/>
        <v>0</v>
      </c>
      <c r="AO152" s="196"/>
      <c r="AP152" s="196"/>
    </row>
    <row r="153" s="12" customFormat="1" ht="30" customHeight="1" spans="1:42">
      <c r="A153" s="180" t="s">
        <v>52</v>
      </c>
      <c r="B153" s="188" t="s">
        <v>96</v>
      </c>
      <c r="C153" s="188"/>
      <c r="D153" s="188"/>
      <c r="E153" s="185"/>
      <c r="F153" s="185"/>
      <c r="G153" s="185"/>
      <c r="H153" s="185"/>
      <c r="I153" s="191">
        <f>I154+I155+I157</f>
        <v>1</v>
      </c>
      <c r="J153" s="191">
        <f t="shared" ref="J153:AN153" si="43">J154+J155+J157</f>
        <v>3800</v>
      </c>
      <c r="K153" s="191">
        <f t="shared" si="43"/>
        <v>0</v>
      </c>
      <c r="L153" s="191">
        <f t="shared" si="43"/>
        <v>0</v>
      </c>
      <c r="M153" s="191">
        <f t="shared" si="43"/>
        <v>0</v>
      </c>
      <c r="N153" s="191">
        <f t="shared" si="43"/>
        <v>0</v>
      </c>
      <c r="O153" s="191">
        <f t="shared" si="43"/>
        <v>0</v>
      </c>
      <c r="P153" s="191">
        <f t="shared" si="43"/>
        <v>0</v>
      </c>
      <c r="Q153" s="191">
        <f t="shared" si="43"/>
        <v>0</v>
      </c>
      <c r="R153" s="191">
        <f t="shared" si="43"/>
        <v>1</v>
      </c>
      <c r="S153" s="191">
        <f t="shared" si="43"/>
        <v>3800</v>
      </c>
      <c r="T153" s="191">
        <f t="shared" si="43"/>
        <v>0</v>
      </c>
      <c r="U153" s="191">
        <f t="shared" si="43"/>
        <v>3800</v>
      </c>
      <c r="V153" s="191">
        <f t="shared" si="43"/>
        <v>0</v>
      </c>
      <c r="W153" s="191">
        <f t="shared" si="43"/>
        <v>0</v>
      </c>
      <c r="X153" s="191">
        <f t="shared" si="43"/>
        <v>0</v>
      </c>
      <c r="Y153" s="191">
        <f t="shared" si="43"/>
        <v>0</v>
      </c>
      <c r="Z153" s="191">
        <f t="shared" si="43"/>
        <v>0</v>
      </c>
      <c r="AA153" s="191">
        <f t="shared" si="43"/>
        <v>0</v>
      </c>
      <c r="AB153" s="191">
        <f t="shared" si="43"/>
        <v>38</v>
      </c>
      <c r="AC153" s="191">
        <f t="shared" si="43"/>
        <v>38</v>
      </c>
      <c r="AD153" s="191">
        <f t="shared" si="43"/>
        <v>0</v>
      </c>
      <c r="AE153" s="191">
        <f t="shared" si="43"/>
        <v>0</v>
      </c>
      <c r="AF153" s="191">
        <f t="shared" si="43"/>
        <v>38</v>
      </c>
      <c r="AG153" s="191">
        <f t="shared" si="43"/>
        <v>0</v>
      </c>
      <c r="AH153" s="191">
        <f t="shared" si="43"/>
        <v>0</v>
      </c>
      <c r="AI153" s="191">
        <f t="shared" si="43"/>
        <v>0</v>
      </c>
      <c r="AJ153" s="191">
        <f t="shared" si="43"/>
        <v>0</v>
      </c>
      <c r="AK153" s="191">
        <f t="shared" si="43"/>
        <v>0</v>
      </c>
      <c r="AL153" s="191">
        <f t="shared" si="43"/>
        <v>0</v>
      </c>
      <c r="AM153" s="191">
        <f t="shared" si="43"/>
        <v>0</v>
      </c>
      <c r="AN153" s="191">
        <f t="shared" si="43"/>
        <v>0</v>
      </c>
      <c r="AO153" s="196"/>
      <c r="AP153" s="196"/>
    </row>
    <row r="154" s="12" customFormat="1" ht="45" customHeight="1" spans="1:42">
      <c r="A154" s="183" t="s">
        <v>54</v>
      </c>
      <c r="B154" s="188" t="s">
        <v>168</v>
      </c>
      <c r="C154" s="188"/>
      <c r="D154" s="188"/>
      <c r="E154" s="185"/>
      <c r="F154" s="185"/>
      <c r="G154" s="185"/>
      <c r="H154" s="185"/>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1"/>
      <c r="AN154" s="191"/>
      <c r="AO154" s="196"/>
      <c r="AP154" s="196"/>
    </row>
    <row r="155" s="12" customFormat="1" ht="30" customHeight="1" spans="1:42">
      <c r="A155" s="183" t="s">
        <v>54</v>
      </c>
      <c r="B155" s="188" t="s">
        <v>169</v>
      </c>
      <c r="C155" s="188"/>
      <c r="D155" s="188"/>
      <c r="E155" s="185"/>
      <c r="F155" s="185"/>
      <c r="G155" s="185"/>
      <c r="H155" s="185"/>
      <c r="I155" s="191">
        <f>SUM(I156)</f>
        <v>1</v>
      </c>
      <c r="J155" s="191">
        <f t="shared" ref="J155:AN155" si="44">SUM(J156)</f>
        <v>3800</v>
      </c>
      <c r="K155" s="191">
        <f t="shared" si="44"/>
        <v>0</v>
      </c>
      <c r="L155" s="191">
        <f t="shared" si="44"/>
        <v>0</v>
      </c>
      <c r="M155" s="191">
        <f t="shared" si="44"/>
        <v>0</v>
      </c>
      <c r="N155" s="191">
        <f t="shared" si="44"/>
        <v>0</v>
      </c>
      <c r="O155" s="191">
        <f t="shared" si="44"/>
        <v>0</v>
      </c>
      <c r="P155" s="191">
        <f t="shared" si="44"/>
        <v>0</v>
      </c>
      <c r="Q155" s="191">
        <f t="shared" si="44"/>
        <v>0</v>
      </c>
      <c r="R155" s="191">
        <f t="shared" si="44"/>
        <v>1</v>
      </c>
      <c r="S155" s="191">
        <f t="shared" si="44"/>
        <v>3800</v>
      </c>
      <c r="T155" s="191">
        <f t="shared" si="44"/>
        <v>0</v>
      </c>
      <c r="U155" s="191">
        <f t="shared" si="44"/>
        <v>3800</v>
      </c>
      <c r="V155" s="191">
        <f t="shared" si="44"/>
        <v>0</v>
      </c>
      <c r="W155" s="191">
        <f t="shared" si="44"/>
        <v>0</v>
      </c>
      <c r="X155" s="191">
        <f t="shared" si="44"/>
        <v>0</v>
      </c>
      <c r="Y155" s="191">
        <f t="shared" si="44"/>
        <v>0</v>
      </c>
      <c r="Z155" s="191">
        <f t="shared" si="44"/>
        <v>0</v>
      </c>
      <c r="AA155" s="191">
        <f t="shared" si="44"/>
        <v>0</v>
      </c>
      <c r="AB155" s="191">
        <f t="shared" si="44"/>
        <v>38</v>
      </c>
      <c r="AC155" s="191">
        <f t="shared" si="44"/>
        <v>38</v>
      </c>
      <c r="AD155" s="191">
        <f t="shared" si="44"/>
        <v>0</v>
      </c>
      <c r="AE155" s="191">
        <f t="shared" si="44"/>
        <v>0</v>
      </c>
      <c r="AF155" s="191">
        <f t="shared" si="44"/>
        <v>38</v>
      </c>
      <c r="AG155" s="191">
        <f t="shared" si="44"/>
        <v>0</v>
      </c>
      <c r="AH155" s="191">
        <f t="shared" si="44"/>
        <v>0</v>
      </c>
      <c r="AI155" s="191">
        <f t="shared" si="44"/>
        <v>0</v>
      </c>
      <c r="AJ155" s="191">
        <f t="shared" si="44"/>
        <v>0</v>
      </c>
      <c r="AK155" s="191">
        <f t="shared" si="44"/>
        <v>0</v>
      </c>
      <c r="AL155" s="191">
        <f t="shared" si="44"/>
        <v>0</v>
      </c>
      <c r="AM155" s="191">
        <f t="shared" si="44"/>
        <v>0</v>
      </c>
      <c r="AN155" s="191">
        <f t="shared" si="44"/>
        <v>0</v>
      </c>
      <c r="AO155" s="196"/>
      <c r="AP155" s="196"/>
    </row>
    <row r="156" s="7" customFormat="1" ht="178" customHeight="1" spans="1:43">
      <c r="A156" s="22">
        <v>27</v>
      </c>
      <c r="B156" s="22" t="s">
        <v>1183</v>
      </c>
      <c r="C156" s="22">
        <v>2024</v>
      </c>
      <c r="D156" s="33" t="s">
        <v>1004</v>
      </c>
      <c r="E156" s="22" t="s">
        <v>178</v>
      </c>
      <c r="F156" s="22" t="s">
        <v>1184</v>
      </c>
      <c r="G156" s="22" t="s">
        <v>995</v>
      </c>
      <c r="H156" s="33" t="s">
        <v>1006</v>
      </c>
      <c r="I156" s="22">
        <v>1</v>
      </c>
      <c r="J156" s="22">
        <v>3800</v>
      </c>
      <c r="K156" s="22"/>
      <c r="L156" s="22"/>
      <c r="M156" s="22"/>
      <c r="N156" s="22"/>
      <c r="O156" s="22"/>
      <c r="P156" s="22"/>
      <c r="Q156" s="22"/>
      <c r="R156" s="22">
        <v>1</v>
      </c>
      <c r="S156" s="22">
        <v>3800</v>
      </c>
      <c r="T156" s="22"/>
      <c r="U156" s="22">
        <v>3800</v>
      </c>
      <c r="V156" s="22"/>
      <c r="W156" s="22" t="s">
        <v>1007</v>
      </c>
      <c r="X156" s="22" t="s">
        <v>1185</v>
      </c>
      <c r="Y156" s="22" t="s">
        <v>1007</v>
      </c>
      <c r="Z156" s="22" t="s">
        <v>1185</v>
      </c>
      <c r="AA156" s="22" t="s">
        <v>1186</v>
      </c>
      <c r="AB156" s="22">
        <v>38</v>
      </c>
      <c r="AC156" s="22">
        <v>38</v>
      </c>
      <c r="AD156" s="60"/>
      <c r="AE156" s="60"/>
      <c r="AF156" s="60">
        <v>38</v>
      </c>
      <c r="AG156" s="60"/>
      <c r="AH156" s="22"/>
      <c r="AI156" s="22"/>
      <c r="AJ156" s="22"/>
      <c r="AK156" s="22"/>
      <c r="AL156" s="22"/>
      <c r="AM156" s="22"/>
      <c r="AN156" s="22"/>
      <c r="AO156" s="33" t="s">
        <v>1187</v>
      </c>
      <c r="AP156" s="33" t="s">
        <v>1188</v>
      </c>
      <c r="AQ156" s="39"/>
    </row>
    <row r="157" s="12" customFormat="1" ht="30" customHeight="1" spans="1:42">
      <c r="A157" s="183" t="s">
        <v>54</v>
      </c>
      <c r="B157" s="188" t="s">
        <v>170</v>
      </c>
      <c r="C157" s="188"/>
      <c r="D157" s="188"/>
      <c r="E157" s="185"/>
      <c r="F157" s="185"/>
      <c r="G157" s="185"/>
      <c r="H157" s="185"/>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1"/>
      <c r="AN157" s="191"/>
      <c r="AO157" s="196"/>
      <c r="AP157" s="196"/>
    </row>
  </sheetData>
  <autoFilter xmlns:etc="http://www.wps.cn/officeDocument/2017/etCustomData" ref="A5:XFD157" etc:filterBottomFollowUsedRange="0">
    <extLst/>
  </autoFilter>
  <mergeCells count="173">
    <mergeCell ref="A1:D1"/>
    <mergeCell ref="A2:AP2"/>
    <mergeCell ref="K3:R3"/>
    <mergeCell ref="S3:V3"/>
    <mergeCell ref="W3:AA3"/>
    <mergeCell ref="AB3:AN3"/>
    <mergeCell ref="AD4:AG4"/>
    <mergeCell ref="B6:H6"/>
    <mergeCell ref="B7:D7"/>
    <mergeCell ref="E7:G7"/>
    <mergeCell ref="B8:D8"/>
    <mergeCell ref="E8:G8"/>
    <mergeCell ref="B9:D9"/>
    <mergeCell ref="E9:G9"/>
    <mergeCell ref="B10:D10"/>
    <mergeCell ref="B11:D11"/>
    <mergeCell ref="B13:D13"/>
    <mergeCell ref="B15:D15"/>
    <mergeCell ref="B16:D16"/>
    <mergeCell ref="B17:D17"/>
    <mergeCell ref="B18:D18"/>
    <mergeCell ref="B19:D19"/>
    <mergeCell ref="B20:D20"/>
    <mergeCell ref="B21:D21"/>
    <mergeCell ref="B22:D22"/>
    <mergeCell ref="B23:D23"/>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8:D48"/>
    <mergeCell ref="B49:D49"/>
    <mergeCell ref="B50:D50"/>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93:D93"/>
    <mergeCell ref="B94:D94"/>
    <mergeCell ref="B95:D95"/>
    <mergeCell ref="B96:D96"/>
    <mergeCell ref="B97:D97"/>
    <mergeCell ref="B98:D98"/>
    <mergeCell ref="B99:D99"/>
    <mergeCell ref="B100:D100"/>
    <mergeCell ref="B104:D104"/>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7:D15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s>
  <conditionalFormatting sqref="D56">
    <cfRule type="expression" dxfId="0" priority="1">
      <formula>AND(SUMPRODUCT(IFERROR(1*(($D$56&amp;"x")=(D56&amp;"x")),0))&gt;1,NOT(ISBLANK(D56)))</formula>
    </cfRule>
  </conditionalFormatting>
  <conditionalFormatting sqref="D124">
    <cfRule type="expression" dxfId="0" priority="2">
      <formula>AND(COUNTIF(#REF!,D124)+COUNTIF(#REF!,D124)+COUNTIF(#REF!,D124)+COUNTIF(#REF!,D124)+COUNTIF(#REF!,D124)+COUNTIF(#REF!,D124)+COUNTIF(#REF!,D124)+COUNTIF(#REF!,D124)+COUNTIF(#REF!,D124)+COUNTIF(#REF!,D124)+COUNTIF(#REF!,D124)+COUNTIF(#REF!,D124)&gt;1,NOT(ISBLANK(D124)))</formula>
    </cfRule>
  </conditionalFormatting>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N157"/>
  <sheetViews>
    <sheetView view="pageBreakPreview" zoomScale="53" zoomScaleNormal="47"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74" width="8.88888888888889" style="12"/>
    <col min="16375" max="16375" width="8.88888888888889" style="8"/>
    <col min="16376" max="16384" width="8.88888888888889" style="272"/>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customHeight="1" spans="1:40">
      <c r="A6" s="81"/>
      <c r="B6" s="82" t="s">
        <v>49</v>
      </c>
      <c r="C6" s="82"/>
      <c r="D6" s="82"/>
      <c r="E6" s="82"/>
      <c r="F6" s="82"/>
      <c r="G6" s="82"/>
      <c r="H6" s="82"/>
      <c r="I6" s="83">
        <f t="shared" ref="I6:T6" si="0">I7+I62+I79+I114+I119+I140+I149+I152</f>
        <v>27</v>
      </c>
      <c r="J6" s="83">
        <f t="shared" si="0"/>
        <v>16361.646</v>
      </c>
      <c r="K6" s="83">
        <f t="shared" si="0"/>
        <v>5</v>
      </c>
      <c r="L6" s="83">
        <f t="shared" si="0"/>
        <v>1</v>
      </c>
      <c r="M6" s="83">
        <f t="shared" si="0"/>
        <v>19</v>
      </c>
      <c r="N6" s="83">
        <f t="shared" si="0"/>
        <v>0</v>
      </c>
      <c r="O6" s="83">
        <f t="shared" si="0"/>
        <v>1</v>
      </c>
      <c r="P6" s="83">
        <f t="shared" si="0"/>
        <v>0</v>
      </c>
      <c r="Q6" s="83">
        <f t="shared" si="0"/>
        <v>0</v>
      </c>
      <c r="R6" s="83">
        <f t="shared" si="0"/>
        <v>1</v>
      </c>
      <c r="S6" s="83">
        <f t="shared" si="0"/>
        <v>21696</v>
      </c>
      <c r="T6" s="83">
        <f t="shared" si="0"/>
        <v>62960</v>
      </c>
      <c r="U6" s="83">
        <f t="shared" ref="U6:AL6" si="1">U7+U62+U79+U114+U119+U140+U149+U152</f>
        <v>0</v>
      </c>
      <c r="V6" s="83">
        <f t="shared" si="1"/>
        <v>0</v>
      </c>
      <c r="W6" s="83">
        <f t="shared" si="1"/>
        <v>0</v>
      </c>
      <c r="X6" s="83">
        <f t="shared" si="1"/>
        <v>0</v>
      </c>
      <c r="Y6" s="83">
        <f t="shared" si="1"/>
        <v>0</v>
      </c>
      <c r="Z6" s="83">
        <f t="shared" si="1"/>
        <v>27334</v>
      </c>
      <c r="AA6" s="83">
        <f t="shared" si="1"/>
        <v>14866</v>
      </c>
      <c r="AB6" s="83">
        <f t="shared" si="1"/>
        <v>9378</v>
      </c>
      <c r="AC6" s="83">
        <f t="shared" si="1"/>
        <v>2500</v>
      </c>
      <c r="AD6" s="83">
        <f t="shared" si="1"/>
        <v>2988</v>
      </c>
      <c r="AE6" s="83">
        <f t="shared" si="1"/>
        <v>0</v>
      </c>
      <c r="AF6" s="83">
        <f t="shared" si="1"/>
        <v>3860</v>
      </c>
      <c r="AG6" s="83">
        <f t="shared" si="1"/>
        <v>6176</v>
      </c>
      <c r="AH6" s="83">
        <f t="shared" si="1"/>
        <v>2000</v>
      </c>
      <c r="AI6" s="83">
        <f t="shared" si="1"/>
        <v>0</v>
      </c>
      <c r="AJ6" s="83">
        <f t="shared" si="1"/>
        <v>432</v>
      </c>
      <c r="AK6" s="83">
        <f t="shared" si="1"/>
        <v>0</v>
      </c>
      <c r="AL6" s="83">
        <f t="shared" si="1"/>
        <v>0</v>
      </c>
      <c r="AM6" s="81"/>
      <c r="AN6" s="81"/>
    </row>
    <row r="7" s="178" customFormat="1" ht="30" customHeight="1" spans="1:40">
      <c r="A7" s="180" t="s">
        <v>50</v>
      </c>
      <c r="B7" s="181" t="s">
        <v>51</v>
      </c>
      <c r="C7" s="182"/>
      <c r="D7" s="182"/>
      <c r="E7" s="181"/>
      <c r="F7" s="182"/>
      <c r="G7" s="182"/>
      <c r="H7" s="181"/>
      <c r="I7" s="189">
        <f t="shared" ref="I7:T7" si="2">I8+I32+I37+I49+I54</f>
        <v>12</v>
      </c>
      <c r="J7" s="189">
        <f t="shared" si="2"/>
        <v>11712.913</v>
      </c>
      <c r="K7" s="189">
        <f t="shared" si="2"/>
        <v>5</v>
      </c>
      <c r="L7" s="189">
        <f t="shared" si="2"/>
        <v>0</v>
      </c>
      <c r="M7" s="189">
        <f t="shared" si="2"/>
        <v>7</v>
      </c>
      <c r="N7" s="189">
        <f t="shared" si="2"/>
        <v>0</v>
      </c>
      <c r="O7" s="189">
        <f t="shared" si="2"/>
        <v>0</v>
      </c>
      <c r="P7" s="189">
        <f t="shared" si="2"/>
        <v>0</v>
      </c>
      <c r="Q7" s="189">
        <f t="shared" si="2"/>
        <v>0</v>
      </c>
      <c r="R7" s="189">
        <f t="shared" si="2"/>
        <v>0</v>
      </c>
      <c r="S7" s="189">
        <f t="shared" si="2"/>
        <v>10216</v>
      </c>
      <c r="T7" s="189">
        <f t="shared" si="2"/>
        <v>34758</v>
      </c>
      <c r="U7" s="189">
        <f t="shared" ref="U7:AL7" si="3">U8+U32+U37+U49+U54</f>
        <v>0</v>
      </c>
      <c r="V7" s="189">
        <f t="shared" si="3"/>
        <v>0</v>
      </c>
      <c r="W7" s="189">
        <f t="shared" si="3"/>
        <v>0</v>
      </c>
      <c r="X7" s="189">
        <f t="shared" si="3"/>
        <v>0</v>
      </c>
      <c r="Y7" s="189">
        <f t="shared" si="3"/>
        <v>0</v>
      </c>
      <c r="Z7" s="189">
        <f t="shared" si="3"/>
        <v>18036</v>
      </c>
      <c r="AA7" s="189">
        <f t="shared" si="3"/>
        <v>12258</v>
      </c>
      <c r="AB7" s="189">
        <f t="shared" si="3"/>
        <v>6808</v>
      </c>
      <c r="AC7" s="189">
        <f t="shared" si="3"/>
        <v>2500</v>
      </c>
      <c r="AD7" s="189">
        <f t="shared" si="3"/>
        <v>2950</v>
      </c>
      <c r="AE7" s="189">
        <f t="shared" si="3"/>
        <v>0</v>
      </c>
      <c r="AF7" s="189">
        <f t="shared" si="3"/>
        <v>2850</v>
      </c>
      <c r="AG7" s="189">
        <f t="shared" si="3"/>
        <v>2496</v>
      </c>
      <c r="AH7" s="189">
        <f t="shared" si="3"/>
        <v>0</v>
      </c>
      <c r="AI7" s="189">
        <f t="shared" si="3"/>
        <v>0</v>
      </c>
      <c r="AJ7" s="189">
        <f t="shared" si="3"/>
        <v>432</v>
      </c>
      <c r="AK7" s="189">
        <f t="shared" si="3"/>
        <v>0</v>
      </c>
      <c r="AL7" s="189">
        <f t="shared" si="3"/>
        <v>0</v>
      </c>
      <c r="AM7" s="195"/>
      <c r="AN7" s="195"/>
    </row>
    <row r="8" s="178" customFormat="1" ht="30" customHeight="1" spans="1:40">
      <c r="A8" s="183" t="s">
        <v>52</v>
      </c>
      <c r="B8" s="181" t="s">
        <v>53</v>
      </c>
      <c r="C8" s="182"/>
      <c r="D8" s="182"/>
      <c r="E8" s="181"/>
      <c r="F8" s="182"/>
      <c r="G8" s="182"/>
      <c r="H8" s="181"/>
      <c r="I8" s="190">
        <f t="shared" ref="I8:T8" si="4">I9+I13+I19+I29+I30+I31+I20</f>
        <v>6</v>
      </c>
      <c r="J8" s="190">
        <f t="shared" si="4"/>
        <v>10476.78</v>
      </c>
      <c r="K8" s="190">
        <f t="shared" si="4"/>
        <v>4</v>
      </c>
      <c r="L8" s="190">
        <f t="shared" si="4"/>
        <v>0</v>
      </c>
      <c r="M8" s="190">
        <f t="shared" si="4"/>
        <v>2</v>
      </c>
      <c r="N8" s="190">
        <f t="shared" si="4"/>
        <v>0</v>
      </c>
      <c r="O8" s="190">
        <f t="shared" si="4"/>
        <v>0</v>
      </c>
      <c r="P8" s="190">
        <f t="shared" si="4"/>
        <v>0</v>
      </c>
      <c r="Q8" s="190">
        <f t="shared" si="4"/>
        <v>0</v>
      </c>
      <c r="R8" s="190">
        <f t="shared" si="4"/>
        <v>0</v>
      </c>
      <c r="S8" s="190">
        <f t="shared" si="4"/>
        <v>5298</v>
      </c>
      <c r="T8" s="190">
        <f t="shared" si="4"/>
        <v>18647</v>
      </c>
      <c r="U8" s="190">
        <f t="shared" ref="U8:AL8" si="5">U9+U13+U19+U29+U30+U31+U20</f>
        <v>0</v>
      </c>
      <c r="V8" s="190">
        <f t="shared" si="5"/>
        <v>0</v>
      </c>
      <c r="W8" s="190">
        <f t="shared" si="5"/>
        <v>0</v>
      </c>
      <c r="X8" s="190">
        <f t="shared" si="5"/>
        <v>0</v>
      </c>
      <c r="Y8" s="190">
        <f t="shared" si="5"/>
        <v>0</v>
      </c>
      <c r="Z8" s="190">
        <f t="shared" si="5"/>
        <v>7836</v>
      </c>
      <c r="AA8" s="190">
        <f t="shared" si="5"/>
        <v>7208</v>
      </c>
      <c r="AB8" s="190">
        <f t="shared" si="5"/>
        <v>5208</v>
      </c>
      <c r="AC8" s="190">
        <f t="shared" si="5"/>
        <v>2000</v>
      </c>
      <c r="AD8" s="190">
        <f t="shared" si="5"/>
        <v>0</v>
      </c>
      <c r="AE8" s="190">
        <f t="shared" si="5"/>
        <v>0</v>
      </c>
      <c r="AF8" s="190">
        <f t="shared" si="5"/>
        <v>0</v>
      </c>
      <c r="AG8" s="190">
        <f t="shared" si="5"/>
        <v>196</v>
      </c>
      <c r="AH8" s="190">
        <f t="shared" si="5"/>
        <v>0</v>
      </c>
      <c r="AI8" s="190">
        <f t="shared" si="5"/>
        <v>0</v>
      </c>
      <c r="AJ8" s="190">
        <f t="shared" si="5"/>
        <v>432</v>
      </c>
      <c r="AK8" s="190">
        <f t="shared" si="5"/>
        <v>0</v>
      </c>
      <c r="AL8" s="190">
        <f t="shared" si="5"/>
        <v>0</v>
      </c>
      <c r="AM8" s="195"/>
      <c r="AN8" s="195"/>
    </row>
    <row r="9" s="12" customFormat="1" ht="30" customHeight="1" spans="1:40">
      <c r="A9" s="183" t="s">
        <v>54</v>
      </c>
      <c r="B9" s="181" t="s">
        <v>55</v>
      </c>
      <c r="C9" s="182"/>
      <c r="D9" s="182"/>
      <c r="E9" s="181"/>
      <c r="F9" s="182"/>
      <c r="G9" s="182"/>
      <c r="H9" s="181"/>
      <c r="I9" s="191">
        <f t="shared" ref="I9:T9" si="6">I10+I11</f>
        <v>1</v>
      </c>
      <c r="J9" s="191">
        <f t="shared" si="6"/>
        <v>0.18</v>
      </c>
      <c r="K9" s="191">
        <f t="shared" si="6"/>
        <v>1</v>
      </c>
      <c r="L9" s="191">
        <f t="shared" si="6"/>
        <v>0</v>
      </c>
      <c r="M9" s="191">
        <f t="shared" si="6"/>
        <v>0</v>
      </c>
      <c r="N9" s="191">
        <f t="shared" si="6"/>
        <v>0</v>
      </c>
      <c r="O9" s="191">
        <f t="shared" si="6"/>
        <v>0</v>
      </c>
      <c r="P9" s="191">
        <f t="shared" si="6"/>
        <v>0</v>
      </c>
      <c r="Q9" s="191">
        <f t="shared" si="6"/>
        <v>0</v>
      </c>
      <c r="R9" s="191">
        <f t="shared" si="6"/>
        <v>0</v>
      </c>
      <c r="S9" s="191">
        <f t="shared" si="6"/>
        <v>56</v>
      </c>
      <c r="T9" s="191">
        <f t="shared" si="6"/>
        <v>183</v>
      </c>
      <c r="U9" s="191">
        <f t="shared" ref="U9:AL9" si="7">U10+U11</f>
        <v>0</v>
      </c>
      <c r="V9" s="191">
        <f t="shared" si="7"/>
        <v>0</v>
      </c>
      <c r="W9" s="191">
        <f t="shared" si="7"/>
        <v>0</v>
      </c>
      <c r="X9" s="191">
        <f t="shared" si="7"/>
        <v>0</v>
      </c>
      <c r="Y9" s="191">
        <f t="shared" si="7"/>
        <v>0</v>
      </c>
      <c r="Z9" s="191">
        <f t="shared" si="7"/>
        <v>540</v>
      </c>
      <c r="AA9" s="191">
        <f t="shared" si="7"/>
        <v>108</v>
      </c>
      <c r="AB9" s="191">
        <f t="shared" si="7"/>
        <v>108</v>
      </c>
      <c r="AC9" s="191">
        <f t="shared" si="7"/>
        <v>0</v>
      </c>
      <c r="AD9" s="191">
        <f t="shared" si="7"/>
        <v>0</v>
      </c>
      <c r="AE9" s="191">
        <f t="shared" si="7"/>
        <v>0</v>
      </c>
      <c r="AF9" s="191">
        <f t="shared" si="7"/>
        <v>0</v>
      </c>
      <c r="AG9" s="191">
        <f t="shared" si="7"/>
        <v>0</v>
      </c>
      <c r="AH9" s="191">
        <f t="shared" si="7"/>
        <v>0</v>
      </c>
      <c r="AI9" s="191">
        <f t="shared" si="7"/>
        <v>0</v>
      </c>
      <c r="AJ9" s="191">
        <f t="shared" si="7"/>
        <v>432</v>
      </c>
      <c r="AK9" s="191">
        <f t="shared" si="7"/>
        <v>0</v>
      </c>
      <c r="AL9" s="191">
        <f t="shared" si="7"/>
        <v>0</v>
      </c>
      <c r="AM9" s="196"/>
      <c r="AN9" s="196"/>
    </row>
    <row r="10" s="12" customFormat="1" ht="30" customHeight="1" spans="1:40">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row>
    <row r="11" s="12" customFormat="1" ht="30" customHeight="1" spans="1:40">
      <c r="A11" s="184" t="s">
        <v>56</v>
      </c>
      <c r="B11" s="181" t="s">
        <v>58</v>
      </c>
      <c r="C11" s="182"/>
      <c r="D11" s="182"/>
      <c r="E11" s="185"/>
      <c r="F11" s="185"/>
      <c r="G11" s="185"/>
      <c r="H11" s="185"/>
      <c r="I11" s="191">
        <f t="shared" ref="I11:T11" si="8">SUM(I12)</f>
        <v>1</v>
      </c>
      <c r="J11" s="191">
        <f t="shared" si="8"/>
        <v>0.18</v>
      </c>
      <c r="K11" s="191">
        <f t="shared" si="8"/>
        <v>1</v>
      </c>
      <c r="L11" s="191">
        <f t="shared" si="8"/>
        <v>0</v>
      </c>
      <c r="M11" s="191">
        <f t="shared" si="8"/>
        <v>0</v>
      </c>
      <c r="N11" s="191">
        <f t="shared" si="8"/>
        <v>0</v>
      </c>
      <c r="O11" s="191">
        <f t="shared" si="8"/>
        <v>0</v>
      </c>
      <c r="P11" s="191">
        <f t="shared" si="8"/>
        <v>0</v>
      </c>
      <c r="Q11" s="191">
        <f t="shared" si="8"/>
        <v>0</v>
      </c>
      <c r="R11" s="191">
        <f t="shared" si="8"/>
        <v>0</v>
      </c>
      <c r="S11" s="191">
        <f t="shared" si="8"/>
        <v>56</v>
      </c>
      <c r="T11" s="191">
        <f t="shared" si="8"/>
        <v>183</v>
      </c>
      <c r="U11" s="191">
        <f t="shared" ref="U11:AL11" si="9">SUM(U12)</f>
        <v>0</v>
      </c>
      <c r="V11" s="191">
        <f t="shared" si="9"/>
        <v>0</v>
      </c>
      <c r="W11" s="191">
        <f t="shared" si="9"/>
        <v>0</v>
      </c>
      <c r="X11" s="191">
        <f t="shared" si="9"/>
        <v>0</v>
      </c>
      <c r="Y11" s="191">
        <f t="shared" si="9"/>
        <v>0</v>
      </c>
      <c r="Z11" s="191">
        <f t="shared" si="9"/>
        <v>540</v>
      </c>
      <c r="AA11" s="191">
        <f t="shared" si="9"/>
        <v>108</v>
      </c>
      <c r="AB11" s="191">
        <f t="shared" si="9"/>
        <v>108</v>
      </c>
      <c r="AC11" s="191">
        <f t="shared" si="9"/>
        <v>0</v>
      </c>
      <c r="AD11" s="191">
        <f t="shared" si="9"/>
        <v>0</v>
      </c>
      <c r="AE11" s="191">
        <f t="shared" si="9"/>
        <v>0</v>
      </c>
      <c r="AF11" s="191">
        <f t="shared" si="9"/>
        <v>0</v>
      </c>
      <c r="AG11" s="191">
        <f t="shared" si="9"/>
        <v>0</v>
      </c>
      <c r="AH11" s="191">
        <f t="shared" si="9"/>
        <v>0</v>
      </c>
      <c r="AI11" s="191">
        <f t="shared" si="9"/>
        <v>0</v>
      </c>
      <c r="AJ11" s="191">
        <f t="shared" si="9"/>
        <v>432</v>
      </c>
      <c r="AK11" s="191">
        <f t="shared" si="9"/>
        <v>0</v>
      </c>
      <c r="AL11" s="191">
        <f t="shared" si="9"/>
        <v>0</v>
      </c>
      <c r="AM11" s="196"/>
      <c r="AN11" s="196"/>
    </row>
    <row r="12" s="8" customFormat="1" ht="408" customHeight="1" spans="1:40">
      <c r="A12" s="22">
        <v>1</v>
      </c>
      <c r="B12" s="22" t="s">
        <v>1158</v>
      </c>
      <c r="C12" s="22">
        <v>2024</v>
      </c>
      <c r="D12" s="23" t="s">
        <v>1159</v>
      </c>
      <c r="E12" s="22" t="s">
        <v>178</v>
      </c>
      <c r="F12" s="24" t="s">
        <v>990</v>
      </c>
      <c r="G12" s="22" t="s">
        <v>1160</v>
      </c>
      <c r="H12" s="23" t="s">
        <v>1161</v>
      </c>
      <c r="I12" s="22">
        <v>1</v>
      </c>
      <c r="J12" s="22">
        <v>0.18</v>
      </c>
      <c r="K12" s="22">
        <v>1</v>
      </c>
      <c r="L12" s="22"/>
      <c r="M12" s="22"/>
      <c r="N12" s="22"/>
      <c r="O12" s="22"/>
      <c r="P12" s="22"/>
      <c r="Q12" s="22"/>
      <c r="R12" s="22"/>
      <c r="S12" s="22">
        <v>56</v>
      </c>
      <c r="T12" s="22">
        <v>183</v>
      </c>
      <c r="U12" s="22" t="s">
        <v>183</v>
      </c>
      <c r="V12" s="22" t="s">
        <v>1144</v>
      </c>
      <c r="W12" s="22" t="s">
        <v>183</v>
      </c>
      <c r="X12" s="22" t="s">
        <v>1144</v>
      </c>
      <c r="Y12" s="22" t="s">
        <v>1093</v>
      </c>
      <c r="Z12" s="22">
        <v>540</v>
      </c>
      <c r="AA12" s="22">
        <v>108</v>
      </c>
      <c r="AB12" s="22">
        <v>108</v>
      </c>
      <c r="AC12" s="22"/>
      <c r="AD12" s="22"/>
      <c r="AE12" s="22"/>
      <c r="AF12" s="22"/>
      <c r="AG12" s="22"/>
      <c r="AH12" s="22"/>
      <c r="AI12" s="22"/>
      <c r="AJ12" s="22">
        <v>432</v>
      </c>
      <c r="AK12" s="22"/>
      <c r="AL12" s="22"/>
      <c r="AM12" s="33" t="s">
        <v>1162</v>
      </c>
      <c r="AN12" s="33" t="s">
        <v>1163</v>
      </c>
    </row>
    <row r="13" s="12" customFormat="1" ht="30" customHeight="1" spans="1:40">
      <c r="A13" s="183" t="s">
        <v>54</v>
      </c>
      <c r="B13" s="181" t="s">
        <v>59</v>
      </c>
      <c r="C13" s="182"/>
      <c r="D13" s="182"/>
      <c r="E13" s="185"/>
      <c r="F13" s="185"/>
      <c r="G13" s="185"/>
      <c r="H13" s="185"/>
      <c r="I13" s="191">
        <f t="shared" ref="I13:T13" si="10">SUM(I14)</f>
        <v>1</v>
      </c>
      <c r="J13" s="191">
        <f t="shared" si="10"/>
        <v>6</v>
      </c>
      <c r="K13" s="191">
        <f t="shared" si="10"/>
        <v>0</v>
      </c>
      <c r="L13" s="191">
        <f t="shared" si="10"/>
        <v>0</v>
      </c>
      <c r="M13" s="191">
        <f t="shared" si="10"/>
        <v>1</v>
      </c>
      <c r="N13" s="191">
        <f t="shared" si="10"/>
        <v>0</v>
      </c>
      <c r="O13" s="191">
        <f t="shared" si="10"/>
        <v>0</v>
      </c>
      <c r="P13" s="191">
        <f t="shared" si="10"/>
        <v>0</v>
      </c>
      <c r="Q13" s="191">
        <f t="shared" si="10"/>
        <v>0</v>
      </c>
      <c r="R13" s="191">
        <f t="shared" si="10"/>
        <v>0</v>
      </c>
      <c r="S13" s="191">
        <f t="shared" si="10"/>
        <v>336</v>
      </c>
      <c r="T13" s="191">
        <f t="shared" si="10"/>
        <v>1251</v>
      </c>
      <c r="U13" s="191">
        <f t="shared" ref="U13:AL13" si="11">SUM(U14)</f>
        <v>0</v>
      </c>
      <c r="V13" s="191">
        <f t="shared" si="11"/>
        <v>0</v>
      </c>
      <c r="W13" s="191">
        <f t="shared" si="11"/>
        <v>0</v>
      </c>
      <c r="X13" s="191">
        <f t="shared" si="11"/>
        <v>0</v>
      </c>
      <c r="Y13" s="191">
        <f t="shared" si="11"/>
        <v>0</v>
      </c>
      <c r="Z13" s="191">
        <f t="shared" si="11"/>
        <v>80</v>
      </c>
      <c r="AA13" s="191">
        <f t="shared" si="11"/>
        <v>0</v>
      </c>
      <c r="AB13" s="191">
        <f t="shared" si="11"/>
        <v>0</v>
      </c>
      <c r="AC13" s="191">
        <f t="shared" si="11"/>
        <v>0</v>
      </c>
      <c r="AD13" s="191">
        <f t="shared" si="11"/>
        <v>0</v>
      </c>
      <c r="AE13" s="191">
        <f t="shared" si="11"/>
        <v>0</v>
      </c>
      <c r="AF13" s="191">
        <f t="shared" si="11"/>
        <v>0</v>
      </c>
      <c r="AG13" s="191">
        <f t="shared" si="11"/>
        <v>80</v>
      </c>
      <c r="AH13" s="191">
        <f t="shared" si="11"/>
        <v>0</v>
      </c>
      <c r="AI13" s="191">
        <f t="shared" si="11"/>
        <v>0</v>
      </c>
      <c r="AJ13" s="191">
        <f t="shared" si="11"/>
        <v>0</v>
      </c>
      <c r="AK13" s="191">
        <f t="shared" si="11"/>
        <v>0</v>
      </c>
      <c r="AL13" s="191">
        <f t="shared" si="11"/>
        <v>0</v>
      </c>
      <c r="AM13" s="196"/>
      <c r="AN13" s="196"/>
    </row>
    <row r="14" s="12" customFormat="1" ht="259" customHeight="1" spans="1:40">
      <c r="A14" s="22">
        <v>2</v>
      </c>
      <c r="B14" s="22" t="s">
        <v>1227</v>
      </c>
      <c r="C14" s="36">
        <v>2024</v>
      </c>
      <c r="D14" s="37" t="s">
        <v>447</v>
      </c>
      <c r="E14" s="36" t="s">
        <v>178</v>
      </c>
      <c r="F14" s="36" t="s">
        <v>984</v>
      </c>
      <c r="G14" s="36" t="s">
        <v>403</v>
      </c>
      <c r="H14" s="37" t="s">
        <v>1228</v>
      </c>
      <c r="I14" s="36">
        <v>1</v>
      </c>
      <c r="J14" s="36">
        <v>6</v>
      </c>
      <c r="K14" s="36"/>
      <c r="L14" s="36"/>
      <c r="M14" s="36">
        <v>1</v>
      </c>
      <c r="N14" s="36"/>
      <c r="O14" s="36"/>
      <c r="P14" s="36"/>
      <c r="Q14" s="36"/>
      <c r="R14" s="36"/>
      <c r="S14" s="31">
        <v>336</v>
      </c>
      <c r="T14" s="31">
        <v>1251</v>
      </c>
      <c r="U14" s="36" t="s">
        <v>192</v>
      </c>
      <c r="V14" s="36" t="s">
        <v>810</v>
      </c>
      <c r="W14" s="36" t="s">
        <v>207</v>
      </c>
      <c r="X14" s="36" t="s">
        <v>715</v>
      </c>
      <c r="Y14" s="22" t="s">
        <v>1093</v>
      </c>
      <c r="Z14" s="36">
        <v>80</v>
      </c>
      <c r="AA14" s="36"/>
      <c r="AB14" s="36"/>
      <c r="AC14" s="36"/>
      <c r="AD14" s="36"/>
      <c r="AE14" s="36"/>
      <c r="AF14" s="36"/>
      <c r="AG14" s="36">
        <v>80</v>
      </c>
      <c r="AH14" s="36"/>
      <c r="AI14" s="36"/>
      <c r="AJ14" s="36"/>
      <c r="AK14" s="36"/>
      <c r="AL14" s="36"/>
      <c r="AM14" s="37" t="s">
        <v>1229</v>
      </c>
      <c r="AN14" s="37" t="s">
        <v>1230</v>
      </c>
    </row>
    <row r="15" s="12" customFormat="1" ht="30" customHeight="1" spans="1:40">
      <c r="A15" s="184" t="s">
        <v>56</v>
      </c>
      <c r="B15" s="181" t="s">
        <v>60</v>
      </c>
      <c r="C15" s="182"/>
      <c r="D15" s="182"/>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row>
    <row r="16" s="12" customFormat="1" ht="30" customHeight="1" spans="1:40">
      <c r="A16" s="184" t="s">
        <v>56</v>
      </c>
      <c r="B16" s="188" t="s">
        <v>61</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row>
    <row r="17" s="12" customFormat="1" ht="30" customHeight="1" spans="1:40">
      <c r="A17" s="184" t="s">
        <v>56</v>
      </c>
      <c r="B17" s="188" t="s">
        <v>62</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row>
    <row r="18" s="12" customFormat="1" ht="30" customHeight="1" spans="1:40">
      <c r="A18" s="184" t="s">
        <v>56</v>
      </c>
      <c r="B18" s="188" t="s">
        <v>63</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row>
    <row r="19" s="12" customFormat="1" ht="30" customHeight="1" spans="1:40">
      <c r="A19" s="183" t="s">
        <v>54</v>
      </c>
      <c r="B19" s="188" t="s">
        <v>64</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row>
    <row r="20" s="12" customFormat="1" ht="30" customHeight="1" spans="1:40">
      <c r="A20" s="183" t="s">
        <v>54</v>
      </c>
      <c r="B20" s="188" t="s">
        <v>65</v>
      </c>
      <c r="C20" s="188"/>
      <c r="D20" s="188"/>
      <c r="E20" s="185"/>
      <c r="F20" s="185"/>
      <c r="G20" s="185"/>
      <c r="H20" s="185"/>
      <c r="I20" s="191">
        <f t="shared" ref="I20:T20" si="12">I21+I22+I23+I28</f>
        <v>4</v>
      </c>
      <c r="J20" s="191">
        <f t="shared" si="12"/>
        <v>10470.6</v>
      </c>
      <c r="K20" s="191">
        <f t="shared" si="12"/>
        <v>3</v>
      </c>
      <c r="L20" s="191">
        <f t="shared" si="12"/>
        <v>0</v>
      </c>
      <c r="M20" s="191">
        <f t="shared" si="12"/>
        <v>1</v>
      </c>
      <c r="N20" s="191">
        <f t="shared" si="12"/>
        <v>0</v>
      </c>
      <c r="O20" s="191">
        <f t="shared" si="12"/>
        <v>0</v>
      </c>
      <c r="P20" s="191">
        <f t="shared" si="12"/>
        <v>0</v>
      </c>
      <c r="Q20" s="191">
        <f t="shared" si="12"/>
        <v>0</v>
      </c>
      <c r="R20" s="191">
        <f t="shared" si="12"/>
        <v>0</v>
      </c>
      <c r="S20" s="191">
        <f t="shared" si="12"/>
        <v>4906</v>
      </c>
      <c r="T20" s="191">
        <f t="shared" si="12"/>
        <v>17213</v>
      </c>
      <c r="U20" s="191">
        <f t="shared" ref="U20:AL20" si="13">U21+U22+U23+U28</f>
        <v>0</v>
      </c>
      <c r="V20" s="191">
        <f t="shared" si="13"/>
        <v>0</v>
      </c>
      <c r="W20" s="191">
        <f t="shared" si="13"/>
        <v>0</v>
      </c>
      <c r="X20" s="191">
        <f t="shared" si="13"/>
        <v>0</v>
      </c>
      <c r="Y20" s="191">
        <f t="shared" si="13"/>
        <v>0</v>
      </c>
      <c r="Z20" s="191">
        <f t="shared" si="13"/>
        <v>7216</v>
      </c>
      <c r="AA20" s="191">
        <f t="shared" si="13"/>
        <v>7100</v>
      </c>
      <c r="AB20" s="191">
        <f t="shared" si="13"/>
        <v>5100</v>
      </c>
      <c r="AC20" s="191">
        <f t="shared" si="13"/>
        <v>2000</v>
      </c>
      <c r="AD20" s="191">
        <f t="shared" si="13"/>
        <v>0</v>
      </c>
      <c r="AE20" s="191">
        <f t="shared" si="13"/>
        <v>0</v>
      </c>
      <c r="AF20" s="191">
        <f t="shared" si="13"/>
        <v>0</v>
      </c>
      <c r="AG20" s="191">
        <f t="shared" si="13"/>
        <v>116</v>
      </c>
      <c r="AH20" s="191">
        <f t="shared" si="13"/>
        <v>0</v>
      </c>
      <c r="AI20" s="191">
        <f t="shared" si="13"/>
        <v>0</v>
      </c>
      <c r="AJ20" s="191">
        <f t="shared" si="13"/>
        <v>0</v>
      </c>
      <c r="AK20" s="191">
        <f t="shared" si="13"/>
        <v>0</v>
      </c>
      <c r="AL20" s="191">
        <f t="shared" si="13"/>
        <v>0</v>
      </c>
      <c r="AM20" s="196"/>
      <c r="AN20" s="196"/>
    </row>
    <row r="21" s="12" customFormat="1" ht="30" customHeight="1" spans="1:40">
      <c r="A21" s="184" t="s">
        <v>56</v>
      </c>
      <c r="B21" s="188" t="s">
        <v>66</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row>
    <row r="22" s="12" customFormat="1" ht="30" customHeight="1" spans="1:40">
      <c r="A22" s="184" t="s">
        <v>56</v>
      </c>
      <c r="B22" s="188" t="s">
        <v>67</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row>
    <row r="23" s="12" customFormat="1" ht="30" customHeight="1" spans="1:40">
      <c r="A23" s="184" t="s">
        <v>56</v>
      </c>
      <c r="B23" s="188" t="s">
        <v>68</v>
      </c>
      <c r="C23" s="188"/>
      <c r="D23" s="188"/>
      <c r="E23" s="185"/>
      <c r="F23" s="185"/>
      <c r="G23" s="185"/>
      <c r="H23" s="185"/>
      <c r="I23" s="191">
        <f t="shared" ref="I23:T23" si="14">SUM(I24:I27)</f>
        <v>4</v>
      </c>
      <c r="J23" s="191">
        <f t="shared" si="14"/>
        <v>10470.6</v>
      </c>
      <c r="K23" s="191">
        <f t="shared" si="14"/>
        <v>3</v>
      </c>
      <c r="L23" s="191">
        <f t="shared" si="14"/>
        <v>0</v>
      </c>
      <c r="M23" s="191">
        <f t="shared" si="14"/>
        <v>1</v>
      </c>
      <c r="N23" s="191">
        <f t="shared" si="14"/>
        <v>0</v>
      </c>
      <c r="O23" s="191">
        <f t="shared" si="14"/>
        <v>0</v>
      </c>
      <c r="P23" s="191">
        <f t="shared" si="14"/>
        <v>0</v>
      </c>
      <c r="Q23" s="191">
        <f t="shared" si="14"/>
        <v>0</v>
      </c>
      <c r="R23" s="191">
        <f t="shared" si="14"/>
        <v>0</v>
      </c>
      <c r="S23" s="191">
        <f t="shared" si="14"/>
        <v>4906</v>
      </c>
      <c r="T23" s="191">
        <f t="shared" si="14"/>
        <v>17213</v>
      </c>
      <c r="U23" s="191">
        <f t="shared" ref="U23:AL23" si="15">SUM(U24:U27)</f>
        <v>0</v>
      </c>
      <c r="V23" s="191">
        <f t="shared" si="15"/>
        <v>0</v>
      </c>
      <c r="W23" s="191">
        <f t="shared" si="15"/>
        <v>0</v>
      </c>
      <c r="X23" s="191">
        <f t="shared" si="15"/>
        <v>0</v>
      </c>
      <c r="Y23" s="191">
        <f t="shared" si="15"/>
        <v>0</v>
      </c>
      <c r="Z23" s="191">
        <f t="shared" si="15"/>
        <v>7216</v>
      </c>
      <c r="AA23" s="191">
        <f t="shared" si="15"/>
        <v>7100</v>
      </c>
      <c r="AB23" s="191">
        <f t="shared" si="15"/>
        <v>5100</v>
      </c>
      <c r="AC23" s="191">
        <f t="shared" si="15"/>
        <v>2000</v>
      </c>
      <c r="AD23" s="191">
        <f t="shared" si="15"/>
        <v>0</v>
      </c>
      <c r="AE23" s="191">
        <f t="shared" si="15"/>
        <v>0</v>
      </c>
      <c r="AF23" s="191">
        <f t="shared" si="15"/>
        <v>0</v>
      </c>
      <c r="AG23" s="191">
        <f t="shared" si="15"/>
        <v>116</v>
      </c>
      <c r="AH23" s="191">
        <f t="shared" si="15"/>
        <v>0</v>
      </c>
      <c r="AI23" s="191">
        <f t="shared" si="15"/>
        <v>0</v>
      </c>
      <c r="AJ23" s="191">
        <f t="shared" si="15"/>
        <v>0</v>
      </c>
      <c r="AK23" s="191">
        <f t="shared" si="15"/>
        <v>0</v>
      </c>
      <c r="AL23" s="191">
        <f t="shared" si="15"/>
        <v>0</v>
      </c>
      <c r="AM23" s="196"/>
      <c r="AN23" s="196"/>
    </row>
    <row r="24" s="7" customFormat="1" ht="409" customHeight="1" spans="1:40">
      <c r="A24" s="22">
        <v>3</v>
      </c>
      <c r="B24" s="22" t="s">
        <v>1138</v>
      </c>
      <c r="C24" s="22">
        <v>2024</v>
      </c>
      <c r="D24" s="84" t="s">
        <v>983</v>
      </c>
      <c r="E24" s="24" t="s">
        <v>178</v>
      </c>
      <c r="F24" s="24" t="s">
        <v>984</v>
      </c>
      <c r="G24" s="24" t="s">
        <v>180</v>
      </c>
      <c r="H24" s="84" t="s">
        <v>1089</v>
      </c>
      <c r="I24" s="22">
        <v>1</v>
      </c>
      <c r="J24" s="22">
        <v>3895</v>
      </c>
      <c r="K24" s="22">
        <v>1</v>
      </c>
      <c r="L24" s="22"/>
      <c r="M24" s="22"/>
      <c r="N24" s="22"/>
      <c r="O24" s="22"/>
      <c r="P24" s="22"/>
      <c r="Q24" s="22"/>
      <c r="R24" s="22"/>
      <c r="S24" s="22">
        <v>338</v>
      </c>
      <c r="T24" s="22">
        <v>1345</v>
      </c>
      <c r="U24" s="24" t="s">
        <v>985</v>
      </c>
      <c r="V24" s="22" t="s">
        <v>944</v>
      </c>
      <c r="W24" s="24" t="s">
        <v>183</v>
      </c>
      <c r="X24" s="22" t="s">
        <v>811</v>
      </c>
      <c r="Y24" s="22" t="s">
        <v>1093</v>
      </c>
      <c r="Z24" s="24">
        <v>2100</v>
      </c>
      <c r="AA24" s="22">
        <v>2100</v>
      </c>
      <c r="AB24" s="60">
        <v>1300</v>
      </c>
      <c r="AC24" s="60">
        <v>800</v>
      </c>
      <c r="AD24" s="60"/>
      <c r="AE24" s="60"/>
      <c r="AF24" s="22"/>
      <c r="AG24" s="22"/>
      <c r="AH24" s="22"/>
      <c r="AI24" s="22"/>
      <c r="AJ24" s="22"/>
      <c r="AK24" s="22"/>
      <c r="AL24" s="22"/>
      <c r="AM24" s="33" t="s">
        <v>1139</v>
      </c>
      <c r="AN24" s="33" t="s">
        <v>1140</v>
      </c>
    </row>
    <row r="25" s="7" customFormat="1" ht="408" customHeight="1" spans="1:40">
      <c r="A25" s="22">
        <v>4</v>
      </c>
      <c r="B25" s="22" t="s">
        <v>1142</v>
      </c>
      <c r="C25" s="22">
        <v>2024</v>
      </c>
      <c r="D25" s="23" t="s">
        <v>185</v>
      </c>
      <c r="E25" s="24" t="s">
        <v>178</v>
      </c>
      <c r="F25" s="24" t="s">
        <v>984</v>
      </c>
      <c r="G25" s="24" t="s">
        <v>186</v>
      </c>
      <c r="H25" s="23" t="s">
        <v>1143</v>
      </c>
      <c r="I25" s="22">
        <v>1</v>
      </c>
      <c r="J25" s="22">
        <v>1937</v>
      </c>
      <c r="K25" s="22">
        <v>1</v>
      </c>
      <c r="L25" s="22"/>
      <c r="M25" s="22"/>
      <c r="N25" s="22"/>
      <c r="O25" s="22"/>
      <c r="P25" s="22"/>
      <c r="Q25" s="22"/>
      <c r="R25" s="22"/>
      <c r="S25" s="22">
        <v>737</v>
      </c>
      <c r="T25" s="22">
        <v>2312</v>
      </c>
      <c r="U25" s="24" t="s">
        <v>183</v>
      </c>
      <c r="V25" s="22" t="s">
        <v>1144</v>
      </c>
      <c r="W25" s="24" t="s">
        <v>183</v>
      </c>
      <c r="X25" s="22" t="s">
        <v>1144</v>
      </c>
      <c r="Y25" s="22" t="s">
        <v>1093</v>
      </c>
      <c r="Z25" s="59">
        <v>2000</v>
      </c>
      <c r="AA25" s="22">
        <v>2000</v>
      </c>
      <c r="AB25" s="60">
        <v>1500</v>
      </c>
      <c r="AC25" s="60">
        <v>500</v>
      </c>
      <c r="AD25" s="60"/>
      <c r="AE25" s="60"/>
      <c r="AF25" s="22"/>
      <c r="AG25" s="22"/>
      <c r="AH25" s="22"/>
      <c r="AI25" s="22"/>
      <c r="AJ25" s="22"/>
      <c r="AK25" s="22"/>
      <c r="AL25" s="22"/>
      <c r="AM25" s="33" t="s">
        <v>1145</v>
      </c>
      <c r="AN25" s="33" t="s">
        <v>1146</v>
      </c>
    </row>
    <row r="26" s="7" customFormat="1" ht="409" customHeight="1" spans="1:40">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1093</v>
      </c>
      <c r="Z26" s="59">
        <v>3000</v>
      </c>
      <c r="AA26" s="22">
        <v>3000</v>
      </c>
      <c r="AB26" s="60">
        <v>2300</v>
      </c>
      <c r="AC26" s="60">
        <v>700</v>
      </c>
      <c r="AD26" s="60"/>
      <c r="AE26" s="60"/>
      <c r="AF26" s="22"/>
      <c r="AG26" s="22"/>
      <c r="AH26" s="22"/>
      <c r="AI26" s="22"/>
      <c r="AJ26" s="22"/>
      <c r="AK26" s="22"/>
      <c r="AL26" s="22"/>
      <c r="AM26" s="33" t="s">
        <v>1150</v>
      </c>
      <c r="AN26" s="33" t="s">
        <v>1151</v>
      </c>
    </row>
    <row r="27" s="8" customFormat="1" ht="221" customHeight="1" spans="1:40">
      <c r="A27" s="22">
        <v>6</v>
      </c>
      <c r="B27" s="22" t="s">
        <v>1216</v>
      </c>
      <c r="C27" s="22">
        <v>2024</v>
      </c>
      <c r="D27" s="33" t="s">
        <v>648</v>
      </c>
      <c r="E27" s="22" t="s">
        <v>178</v>
      </c>
      <c r="F27" s="24" t="s">
        <v>1011</v>
      </c>
      <c r="G27" s="22" t="s">
        <v>1059</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1093</v>
      </c>
      <c r="Z27" s="22">
        <v>116</v>
      </c>
      <c r="AA27" s="22"/>
      <c r="AB27" s="22"/>
      <c r="AC27" s="22"/>
      <c r="AD27" s="22"/>
      <c r="AE27" s="22"/>
      <c r="AF27" s="22"/>
      <c r="AG27" s="22">
        <v>116</v>
      </c>
      <c r="AH27" s="22"/>
      <c r="AI27" s="22"/>
      <c r="AJ27" s="22"/>
      <c r="AK27" s="22"/>
      <c r="AL27" s="22"/>
      <c r="AM27" s="33" t="s">
        <v>1217</v>
      </c>
      <c r="AN27" s="33" t="s">
        <v>1218</v>
      </c>
    </row>
    <row r="28" s="12" customFormat="1" ht="51" customHeight="1" spans="1:40">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row>
    <row r="29" s="12" customFormat="1" ht="30" customHeight="1" spans="1:40">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row>
    <row r="30" s="12" customFormat="1" ht="30" customHeight="1" spans="1:40">
      <c r="A30" s="183" t="s">
        <v>54</v>
      </c>
      <c r="B30" s="188" t="s">
        <v>71</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row>
    <row r="31" s="12" customFormat="1" ht="51" customHeight="1" spans="1:40">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row>
    <row r="32" s="12" customFormat="1" ht="30" customHeight="1" spans="1:40">
      <c r="A32" s="183" t="s">
        <v>52</v>
      </c>
      <c r="B32" s="188" t="s">
        <v>73</v>
      </c>
      <c r="C32" s="188"/>
      <c r="D32" s="188"/>
      <c r="E32" s="185"/>
      <c r="F32" s="185"/>
      <c r="G32" s="185"/>
      <c r="H32" s="185"/>
      <c r="I32" s="191">
        <f t="shared" ref="I32:T32" si="16">I33+I34+I35+I36</f>
        <v>0</v>
      </c>
      <c r="J32" s="191">
        <f t="shared" si="16"/>
        <v>0</v>
      </c>
      <c r="K32" s="191">
        <f t="shared" si="16"/>
        <v>0</v>
      </c>
      <c r="L32" s="191">
        <f t="shared" si="16"/>
        <v>0</v>
      </c>
      <c r="M32" s="191">
        <f t="shared" si="16"/>
        <v>0</v>
      </c>
      <c r="N32" s="191">
        <f t="shared" si="16"/>
        <v>0</v>
      </c>
      <c r="O32" s="191">
        <f t="shared" si="16"/>
        <v>0</v>
      </c>
      <c r="P32" s="191">
        <f t="shared" si="16"/>
        <v>0</v>
      </c>
      <c r="Q32" s="191">
        <f t="shared" si="16"/>
        <v>0</v>
      </c>
      <c r="R32" s="191">
        <f t="shared" si="16"/>
        <v>0</v>
      </c>
      <c r="S32" s="191">
        <f t="shared" si="16"/>
        <v>0</v>
      </c>
      <c r="T32" s="191">
        <f t="shared" si="16"/>
        <v>0</v>
      </c>
      <c r="U32" s="191">
        <f t="shared" ref="U32:AL32" si="17">U33+U34+U35+U36</f>
        <v>0</v>
      </c>
      <c r="V32" s="191">
        <f t="shared" si="17"/>
        <v>0</v>
      </c>
      <c r="W32" s="191">
        <f t="shared" si="17"/>
        <v>0</v>
      </c>
      <c r="X32" s="191">
        <f t="shared" si="17"/>
        <v>0</v>
      </c>
      <c r="Y32" s="191">
        <f t="shared" si="17"/>
        <v>0</v>
      </c>
      <c r="Z32" s="191">
        <f t="shared" si="17"/>
        <v>0</v>
      </c>
      <c r="AA32" s="191">
        <f t="shared" si="17"/>
        <v>0</v>
      </c>
      <c r="AB32" s="191">
        <f t="shared" si="17"/>
        <v>0</v>
      </c>
      <c r="AC32" s="191">
        <f t="shared" si="17"/>
        <v>0</v>
      </c>
      <c r="AD32" s="191">
        <f t="shared" si="17"/>
        <v>0</v>
      </c>
      <c r="AE32" s="191">
        <f t="shared" si="17"/>
        <v>0</v>
      </c>
      <c r="AF32" s="191">
        <f t="shared" si="17"/>
        <v>0</v>
      </c>
      <c r="AG32" s="191">
        <f t="shared" si="17"/>
        <v>0</v>
      </c>
      <c r="AH32" s="191">
        <f t="shared" si="17"/>
        <v>0</v>
      </c>
      <c r="AI32" s="191">
        <f t="shared" si="17"/>
        <v>0</v>
      </c>
      <c r="AJ32" s="191">
        <f t="shared" si="17"/>
        <v>0</v>
      </c>
      <c r="AK32" s="191">
        <f t="shared" si="17"/>
        <v>0</v>
      </c>
      <c r="AL32" s="191">
        <f t="shared" si="17"/>
        <v>0</v>
      </c>
      <c r="AM32" s="196"/>
      <c r="AN32" s="196"/>
    </row>
    <row r="33" s="12" customFormat="1" ht="47" customHeight="1" spans="1:40">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row>
    <row r="34" s="12" customFormat="1" ht="30" customHeight="1" spans="1:40">
      <c r="A34" s="183" t="s">
        <v>54</v>
      </c>
      <c r="B34" s="188" t="s">
        <v>75</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row>
    <row r="35" s="12" customFormat="1" ht="30" customHeight="1" spans="1:40">
      <c r="A35" s="183" t="s">
        <v>54</v>
      </c>
      <c r="B35" s="188" t="s">
        <v>76</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6"/>
      <c r="AN35" s="196"/>
    </row>
    <row r="36" s="12" customFormat="1" ht="30" customHeight="1" spans="1:40">
      <c r="A36" s="183" t="s">
        <v>54</v>
      </c>
      <c r="B36" s="188" t="s">
        <v>77</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row>
    <row r="37" s="12" customFormat="1" ht="30" customHeight="1" spans="1:40">
      <c r="A37" s="183" t="s">
        <v>52</v>
      </c>
      <c r="B37" s="188" t="s">
        <v>78</v>
      </c>
      <c r="C37" s="188"/>
      <c r="D37" s="188"/>
      <c r="E37" s="185"/>
      <c r="F37" s="185"/>
      <c r="G37" s="185"/>
      <c r="H37" s="185"/>
      <c r="I37" s="191">
        <f t="shared" ref="I37:T37" si="18">I38+I48</f>
        <v>5</v>
      </c>
      <c r="J37" s="191">
        <f t="shared" si="18"/>
        <v>36.133</v>
      </c>
      <c r="K37" s="191">
        <f t="shared" si="18"/>
        <v>0</v>
      </c>
      <c r="L37" s="191">
        <f t="shared" si="18"/>
        <v>0</v>
      </c>
      <c r="M37" s="191">
        <f t="shared" si="18"/>
        <v>5</v>
      </c>
      <c r="N37" s="191">
        <f t="shared" si="18"/>
        <v>0</v>
      </c>
      <c r="O37" s="191">
        <f t="shared" si="18"/>
        <v>0</v>
      </c>
      <c r="P37" s="191">
        <f t="shared" si="18"/>
        <v>0</v>
      </c>
      <c r="Q37" s="191">
        <f t="shared" si="18"/>
        <v>0</v>
      </c>
      <c r="R37" s="191">
        <f t="shared" si="18"/>
        <v>0</v>
      </c>
      <c r="S37" s="191">
        <f t="shared" si="18"/>
        <v>3718</v>
      </c>
      <c r="T37" s="191">
        <f t="shared" si="18"/>
        <v>14911</v>
      </c>
      <c r="U37" s="191">
        <f t="shared" ref="U37:AL37" si="19">U38+U48</f>
        <v>0</v>
      </c>
      <c r="V37" s="191">
        <f t="shared" si="19"/>
        <v>0</v>
      </c>
      <c r="W37" s="191">
        <f t="shared" si="19"/>
        <v>0</v>
      </c>
      <c r="X37" s="191">
        <f t="shared" si="19"/>
        <v>0</v>
      </c>
      <c r="Y37" s="191">
        <f t="shared" si="19"/>
        <v>0</v>
      </c>
      <c r="Z37" s="191">
        <f t="shared" si="19"/>
        <v>10000</v>
      </c>
      <c r="AA37" s="191">
        <f t="shared" si="19"/>
        <v>5050</v>
      </c>
      <c r="AB37" s="191">
        <f t="shared" si="19"/>
        <v>1600</v>
      </c>
      <c r="AC37" s="191">
        <f t="shared" si="19"/>
        <v>500</v>
      </c>
      <c r="AD37" s="191">
        <f t="shared" si="19"/>
        <v>2950</v>
      </c>
      <c r="AE37" s="191">
        <f t="shared" si="19"/>
        <v>0</v>
      </c>
      <c r="AF37" s="191">
        <f t="shared" si="19"/>
        <v>2650</v>
      </c>
      <c r="AG37" s="191">
        <f t="shared" si="19"/>
        <v>2300</v>
      </c>
      <c r="AH37" s="191">
        <f t="shared" si="19"/>
        <v>0</v>
      </c>
      <c r="AI37" s="191">
        <f t="shared" si="19"/>
        <v>0</v>
      </c>
      <c r="AJ37" s="191">
        <f t="shared" si="19"/>
        <v>0</v>
      </c>
      <c r="AK37" s="191">
        <f t="shared" si="19"/>
        <v>0</v>
      </c>
      <c r="AL37" s="191">
        <f t="shared" si="19"/>
        <v>0</v>
      </c>
      <c r="AM37" s="196"/>
      <c r="AN37" s="196"/>
    </row>
    <row r="38" s="12" customFormat="1" ht="30" customHeight="1" spans="1:40">
      <c r="A38" s="183" t="s">
        <v>54</v>
      </c>
      <c r="B38" s="188" t="s">
        <v>79</v>
      </c>
      <c r="C38" s="188"/>
      <c r="D38" s="188"/>
      <c r="E38" s="185"/>
      <c r="F38" s="185"/>
      <c r="G38" s="185"/>
      <c r="H38" s="185"/>
      <c r="I38" s="191">
        <f t="shared" ref="I38:T38" si="20">I39+I40+I41+I42</f>
        <v>5</v>
      </c>
      <c r="J38" s="191">
        <f t="shared" si="20"/>
        <v>36.133</v>
      </c>
      <c r="K38" s="191">
        <f t="shared" si="20"/>
        <v>0</v>
      </c>
      <c r="L38" s="191">
        <f t="shared" si="20"/>
        <v>0</v>
      </c>
      <c r="M38" s="191">
        <f t="shared" si="20"/>
        <v>5</v>
      </c>
      <c r="N38" s="191">
        <f t="shared" si="20"/>
        <v>0</v>
      </c>
      <c r="O38" s="191">
        <f t="shared" si="20"/>
        <v>0</v>
      </c>
      <c r="P38" s="191">
        <f t="shared" si="20"/>
        <v>0</v>
      </c>
      <c r="Q38" s="191">
        <f t="shared" si="20"/>
        <v>0</v>
      </c>
      <c r="R38" s="191">
        <f t="shared" si="20"/>
        <v>0</v>
      </c>
      <c r="S38" s="191">
        <f t="shared" si="20"/>
        <v>3718</v>
      </c>
      <c r="T38" s="191">
        <f t="shared" si="20"/>
        <v>14911</v>
      </c>
      <c r="U38" s="191">
        <f t="shared" ref="U38:AL38" si="21">U39+U40+U41+U42</f>
        <v>0</v>
      </c>
      <c r="V38" s="191">
        <f t="shared" si="21"/>
        <v>0</v>
      </c>
      <c r="W38" s="191">
        <f t="shared" si="21"/>
        <v>0</v>
      </c>
      <c r="X38" s="191">
        <f t="shared" si="21"/>
        <v>0</v>
      </c>
      <c r="Y38" s="191">
        <f t="shared" si="21"/>
        <v>0</v>
      </c>
      <c r="Z38" s="191">
        <f t="shared" si="21"/>
        <v>10000</v>
      </c>
      <c r="AA38" s="191">
        <f t="shared" si="21"/>
        <v>5050</v>
      </c>
      <c r="AB38" s="191">
        <f t="shared" si="21"/>
        <v>1600</v>
      </c>
      <c r="AC38" s="191">
        <f t="shared" si="21"/>
        <v>500</v>
      </c>
      <c r="AD38" s="191">
        <f t="shared" si="21"/>
        <v>2950</v>
      </c>
      <c r="AE38" s="191">
        <f t="shared" si="21"/>
        <v>0</v>
      </c>
      <c r="AF38" s="191">
        <f t="shared" si="21"/>
        <v>2650</v>
      </c>
      <c r="AG38" s="191">
        <f t="shared" si="21"/>
        <v>2300</v>
      </c>
      <c r="AH38" s="191">
        <f t="shared" si="21"/>
        <v>0</v>
      </c>
      <c r="AI38" s="191">
        <f t="shared" si="21"/>
        <v>0</v>
      </c>
      <c r="AJ38" s="191">
        <f t="shared" si="21"/>
        <v>0</v>
      </c>
      <c r="AK38" s="191">
        <f t="shared" si="21"/>
        <v>0</v>
      </c>
      <c r="AL38" s="191">
        <f t="shared" si="21"/>
        <v>0</v>
      </c>
      <c r="AM38" s="196"/>
      <c r="AN38" s="196"/>
    </row>
    <row r="39" s="12" customFormat="1" ht="30" customHeight="1" spans="1:40">
      <c r="A39" s="184" t="s">
        <v>56</v>
      </c>
      <c r="B39" s="188" t="s">
        <v>80</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row>
    <row r="40" s="12" customFormat="1" ht="30" customHeight="1" spans="1:40">
      <c r="A40" s="184" t="s">
        <v>56</v>
      </c>
      <c r="B40" s="188" t="s">
        <v>81</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6"/>
      <c r="AN40" s="196"/>
    </row>
    <row r="41" s="12" customFormat="1" ht="30" customHeight="1" spans="1:40">
      <c r="A41" s="184" t="s">
        <v>56</v>
      </c>
      <c r="B41" s="188" t="s">
        <v>82</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row>
    <row r="42" s="12" customFormat="1" ht="50" customHeight="1" spans="1:40">
      <c r="A42" s="184" t="s">
        <v>56</v>
      </c>
      <c r="B42" s="188" t="s">
        <v>83</v>
      </c>
      <c r="C42" s="188"/>
      <c r="D42" s="188"/>
      <c r="E42" s="185"/>
      <c r="F42" s="185"/>
      <c r="G42" s="185"/>
      <c r="H42" s="185"/>
      <c r="I42" s="191">
        <f t="shared" ref="I42:T42" si="22">SUM(I43:I47)</f>
        <v>5</v>
      </c>
      <c r="J42" s="191">
        <f t="shared" si="22"/>
        <v>36.133</v>
      </c>
      <c r="K42" s="191">
        <f t="shared" si="22"/>
        <v>0</v>
      </c>
      <c r="L42" s="191">
        <f t="shared" si="22"/>
        <v>0</v>
      </c>
      <c r="M42" s="191">
        <f t="shared" si="22"/>
        <v>5</v>
      </c>
      <c r="N42" s="191">
        <f t="shared" si="22"/>
        <v>0</v>
      </c>
      <c r="O42" s="191">
        <f t="shared" si="22"/>
        <v>0</v>
      </c>
      <c r="P42" s="191">
        <f t="shared" si="22"/>
        <v>0</v>
      </c>
      <c r="Q42" s="191">
        <f t="shared" si="22"/>
        <v>0</v>
      </c>
      <c r="R42" s="191">
        <f t="shared" si="22"/>
        <v>0</v>
      </c>
      <c r="S42" s="191">
        <f t="shared" si="22"/>
        <v>3718</v>
      </c>
      <c r="T42" s="191">
        <f t="shared" si="22"/>
        <v>14911</v>
      </c>
      <c r="U42" s="191">
        <f t="shared" ref="U42:AL42" si="23">SUM(U43:U47)</f>
        <v>0</v>
      </c>
      <c r="V42" s="191">
        <f t="shared" si="23"/>
        <v>0</v>
      </c>
      <c r="W42" s="191">
        <f t="shared" si="23"/>
        <v>0</v>
      </c>
      <c r="X42" s="191">
        <f t="shared" si="23"/>
        <v>0</v>
      </c>
      <c r="Y42" s="191">
        <f t="shared" si="23"/>
        <v>0</v>
      </c>
      <c r="Z42" s="191">
        <f t="shared" si="23"/>
        <v>10000</v>
      </c>
      <c r="AA42" s="191">
        <f t="shared" si="23"/>
        <v>5050</v>
      </c>
      <c r="AB42" s="191">
        <f t="shared" si="23"/>
        <v>1600</v>
      </c>
      <c r="AC42" s="191">
        <f t="shared" si="23"/>
        <v>500</v>
      </c>
      <c r="AD42" s="191">
        <f t="shared" si="23"/>
        <v>2950</v>
      </c>
      <c r="AE42" s="191">
        <f t="shared" si="23"/>
        <v>0</v>
      </c>
      <c r="AF42" s="191">
        <f t="shared" si="23"/>
        <v>2650</v>
      </c>
      <c r="AG42" s="191">
        <f t="shared" si="23"/>
        <v>2300</v>
      </c>
      <c r="AH42" s="191">
        <f t="shared" si="23"/>
        <v>0</v>
      </c>
      <c r="AI42" s="191">
        <f t="shared" si="23"/>
        <v>0</v>
      </c>
      <c r="AJ42" s="191">
        <f t="shared" si="23"/>
        <v>0</v>
      </c>
      <c r="AK42" s="191">
        <f t="shared" si="23"/>
        <v>0</v>
      </c>
      <c r="AL42" s="191">
        <f t="shared" si="23"/>
        <v>0</v>
      </c>
      <c r="AM42" s="196"/>
      <c r="AN42" s="196"/>
    </row>
    <row r="43" s="7" customFormat="1" ht="309" customHeight="1" spans="1:40">
      <c r="A43" s="22">
        <v>7</v>
      </c>
      <c r="B43" s="22" t="s">
        <v>1155</v>
      </c>
      <c r="C43" s="22">
        <v>2024</v>
      </c>
      <c r="D43" s="34" t="s">
        <v>203</v>
      </c>
      <c r="E43" s="24" t="s">
        <v>178</v>
      </c>
      <c r="F43" s="24" t="s">
        <v>990</v>
      </c>
      <c r="G43" s="24" t="s">
        <v>204</v>
      </c>
      <c r="H43" s="35" t="s">
        <v>1074</v>
      </c>
      <c r="I43" s="22">
        <v>1</v>
      </c>
      <c r="J43" s="22">
        <v>4</v>
      </c>
      <c r="K43" s="22"/>
      <c r="L43" s="22"/>
      <c r="M43" s="22">
        <v>1</v>
      </c>
      <c r="N43" s="22"/>
      <c r="O43" s="22"/>
      <c r="P43" s="22"/>
      <c r="Q43" s="22"/>
      <c r="R43" s="22"/>
      <c r="S43" s="95">
        <v>788</v>
      </c>
      <c r="T43" s="95">
        <v>2878</v>
      </c>
      <c r="U43" s="49" t="s">
        <v>206</v>
      </c>
      <c r="V43" s="22" t="s">
        <v>902</v>
      </c>
      <c r="W43" s="49" t="s">
        <v>207</v>
      </c>
      <c r="X43" s="22" t="s">
        <v>715</v>
      </c>
      <c r="Y43" s="22" t="s">
        <v>1093</v>
      </c>
      <c r="Z43" s="39">
        <v>2100</v>
      </c>
      <c r="AA43" s="22">
        <v>2100</v>
      </c>
      <c r="AB43" s="60">
        <v>1600</v>
      </c>
      <c r="AC43" s="60">
        <v>500</v>
      </c>
      <c r="AD43" s="60"/>
      <c r="AE43" s="60"/>
      <c r="AF43" s="22"/>
      <c r="AG43" s="22"/>
      <c r="AH43" s="22"/>
      <c r="AI43" s="22"/>
      <c r="AJ43" s="22"/>
      <c r="AK43" s="22"/>
      <c r="AL43" s="22"/>
      <c r="AM43" s="33" t="s">
        <v>1156</v>
      </c>
      <c r="AN43" s="33" t="s">
        <v>1157</v>
      </c>
    </row>
    <row r="44" s="9" customFormat="1" ht="408" customHeight="1" spans="1:40">
      <c r="A44" s="22">
        <v>8</v>
      </c>
      <c r="B44" s="22" t="s">
        <v>1189</v>
      </c>
      <c r="C44" s="22">
        <v>2024</v>
      </c>
      <c r="D44" s="22" t="s">
        <v>1190</v>
      </c>
      <c r="E44" s="22" t="s">
        <v>178</v>
      </c>
      <c r="F44" s="22" t="s">
        <v>990</v>
      </c>
      <c r="G44" s="22" t="s">
        <v>357</v>
      </c>
      <c r="H44" s="22" t="s">
        <v>1255</v>
      </c>
      <c r="I44" s="86">
        <v>1</v>
      </c>
      <c r="J44" s="36">
        <v>22</v>
      </c>
      <c r="K44" s="36"/>
      <c r="L44" s="36"/>
      <c r="M44" s="36">
        <v>1</v>
      </c>
      <c r="N44" s="36"/>
      <c r="O44" s="36"/>
      <c r="P44" s="36"/>
      <c r="Q44" s="36"/>
      <c r="R44" s="36"/>
      <c r="S44" s="36">
        <v>114</v>
      </c>
      <c r="T44" s="36">
        <v>456</v>
      </c>
      <c r="U44" s="36" t="s">
        <v>207</v>
      </c>
      <c r="V44" s="22" t="s">
        <v>715</v>
      </c>
      <c r="W44" s="49" t="s">
        <v>207</v>
      </c>
      <c r="X44" s="22" t="s">
        <v>715</v>
      </c>
      <c r="Y44" s="22" t="s">
        <v>1093</v>
      </c>
      <c r="Z44" s="22">
        <v>1950</v>
      </c>
      <c r="AA44" s="36">
        <v>1950</v>
      </c>
      <c r="AB44" s="36"/>
      <c r="AC44" s="36"/>
      <c r="AD44" s="36">
        <v>1950</v>
      </c>
      <c r="AE44" s="36"/>
      <c r="AF44" s="36"/>
      <c r="AG44" s="36"/>
      <c r="AH44" s="36"/>
      <c r="AI44" s="36"/>
      <c r="AJ44" s="36"/>
      <c r="AK44" s="36"/>
      <c r="AL44" s="36"/>
      <c r="AM44" s="37" t="s">
        <v>1192</v>
      </c>
      <c r="AN44" s="37" t="s">
        <v>1193</v>
      </c>
    </row>
    <row r="45" s="7" customFormat="1" ht="277" customHeight="1" spans="1:40">
      <c r="A45" s="22">
        <v>9</v>
      </c>
      <c r="B45" s="22" t="s">
        <v>1194</v>
      </c>
      <c r="C45" s="22">
        <v>2024</v>
      </c>
      <c r="D45" s="37" t="s">
        <v>208</v>
      </c>
      <c r="E45" s="24" t="s">
        <v>178</v>
      </c>
      <c r="F45" s="24" t="s">
        <v>990</v>
      </c>
      <c r="G45" s="24" t="s">
        <v>209</v>
      </c>
      <c r="H45" s="37" t="s">
        <v>210</v>
      </c>
      <c r="I45" s="22">
        <v>1</v>
      </c>
      <c r="J45" s="22"/>
      <c r="K45" s="22"/>
      <c r="L45" s="22"/>
      <c r="M45" s="22">
        <v>1</v>
      </c>
      <c r="N45" s="22"/>
      <c r="O45" s="22"/>
      <c r="P45" s="22"/>
      <c r="Q45" s="22"/>
      <c r="R45" s="22"/>
      <c r="S45" s="22">
        <v>1867</v>
      </c>
      <c r="T45" s="22">
        <v>7902</v>
      </c>
      <c r="U45" s="36" t="s">
        <v>211</v>
      </c>
      <c r="V45" s="22" t="s">
        <v>715</v>
      </c>
      <c r="W45" s="49" t="s">
        <v>207</v>
      </c>
      <c r="X45" s="22" t="s">
        <v>715</v>
      </c>
      <c r="Y45" s="22" t="s">
        <v>1093</v>
      </c>
      <c r="Z45" s="22">
        <v>300</v>
      </c>
      <c r="AA45" s="22"/>
      <c r="AB45" s="60"/>
      <c r="AC45" s="60"/>
      <c r="AD45" s="60"/>
      <c r="AE45" s="60"/>
      <c r="AF45" s="22"/>
      <c r="AG45" s="22">
        <v>300</v>
      </c>
      <c r="AH45" s="22"/>
      <c r="AI45" s="22"/>
      <c r="AJ45" s="22"/>
      <c r="AK45" s="22"/>
      <c r="AL45" s="22"/>
      <c r="AM45" s="33" t="s">
        <v>1195</v>
      </c>
      <c r="AN45" s="33" t="s">
        <v>1196</v>
      </c>
    </row>
    <row r="46" s="7" customFormat="1" ht="266" customHeight="1" spans="1:40">
      <c r="A46" s="22">
        <v>10</v>
      </c>
      <c r="B46" s="22" t="s">
        <v>1244</v>
      </c>
      <c r="C46" s="22">
        <v>2024</v>
      </c>
      <c r="D46" s="33" t="s">
        <v>646</v>
      </c>
      <c r="E46" s="22" t="s">
        <v>302</v>
      </c>
      <c r="F46" s="24" t="s">
        <v>990</v>
      </c>
      <c r="G46" s="22" t="s">
        <v>503</v>
      </c>
      <c r="H46" s="33" t="s">
        <v>647</v>
      </c>
      <c r="I46" s="22">
        <v>1</v>
      </c>
      <c r="J46" s="22">
        <v>7</v>
      </c>
      <c r="K46" s="22"/>
      <c r="L46" s="22"/>
      <c r="M46" s="22">
        <v>1</v>
      </c>
      <c r="N46" s="22"/>
      <c r="O46" s="22"/>
      <c r="P46" s="22"/>
      <c r="Q46" s="22"/>
      <c r="R46" s="22"/>
      <c r="S46" s="22">
        <v>754</v>
      </c>
      <c r="T46" s="22">
        <v>2895</v>
      </c>
      <c r="U46" s="36" t="s">
        <v>211</v>
      </c>
      <c r="V46" s="22" t="s">
        <v>715</v>
      </c>
      <c r="W46" s="49" t="s">
        <v>207</v>
      </c>
      <c r="X46" s="22" t="s">
        <v>715</v>
      </c>
      <c r="Y46" s="22" t="s">
        <v>1093</v>
      </c>
      <c r="Z46" s="22">
        <v>5000</v>
      </c>
      <c r="AA46" s="22">
        <v>1000</v>
      </c>
      <c r="AB46" s="60"/>
      <c r="AC46" s="60"/>
      <c r="AD46" s="60">
        <v>1000</v>
      </c>
      <c r="AE46" s="60"/>
      <c r="AF46" s="22">
        <v>2000</v>
      </c>
      <c r="AG46" s="22">
        <v>2000</v>
      </c>
      <c r="AH46" s="22"/>
      <c r="AI46" s="22"/>
      <c r="AJ46" s="22"/>
      <c r="AK46" s="22"/>
      <c r="AL46" s="22"/>
      <c r="AM46" s="33" t="s">
        <v>1245</v>
      </c>
      <c r="AN46" s="33" t="s">
        <v>1246</v>
      </c>
    </row>
    <row r="47" s="9" customFormat="1" ht="331" customHeight="1" spans="1:40">
      <c r="A47" s="22">
        <v>11</v>
      </c>
      <c r="B47" s="22" t="s">
        <v>1248</v>
      </c>
      <c r="C47" s="22">
        <v>2024</v>
      </c>
      <c r="D47" s="33" t="s">
        <v>368</v>
      </c>
      <c r="E47" s="39" t="s">
        <v>302</v>
      </c>
      <c r="F47" s="24" t="s">
        <v>990</v>
      </c>
      <c r="G47" s="39" t="s">
        <v>369</v>
      </c>
      <c r="H47" s="33" t="s">
        <v>370</v>
      </c>
      <c r="I47" s="39">
        <v>1</v>
      </c>
      <c r="J47" s="22">
        <v>3.133</v>
      </c>
      <c r="K47" s="39"/>
      <c r="L47" s="39"/>
      <c r="M47" s="39">
        <v>1</v>
      </c>
      <c r="N47" s="39"/>
      <c r="O47" s="39"/>
      <c r="P47" s="39"/>
      <c r="Q47" s="39"/>
      <c r="R47" s="39"/>
      <c r="S47" s="39">
        <v>195</v>
      </c>
      <c r="T47" s="39">
        <v>780</v>
      </c>
      <c r="U47" s="22" t="s">
        <v>1016</v>
      </c>
      <c r="V47" s="22" t="s">
        <v>749</v>
      </c>
      <c r="W47" s="22" t="s">
        <v>207</v>
      </c>
      <c r="X47" s="22" t="s">
        <v>715</v>
      </c>
      <c r="Y47" s="22" t="s">
        <v>1093</v>
      </c>
      <c r="Z47" s="39">
        <v>650</v>
      </c>
      <c r="AA47" s="39"/>
      <c r="AB47" s="39"/>
      <c r="AC47" s="39"/>
      <c r="AD47" s="39"/>
      <c r="AE47" s="39"/>
      <c r="AF47" s="39">
        <v>650</v>
      </c>
      <c r="AG47" s="39"/>
      <c r="AH47" s="39"/>
      <c r="AI47" s="39"/>
      <c r="AJ47" s="39"/>
      <c r="AK47" s="39"/>
      <c r="AL47" s="39"/>
      <c r="AM47" s="33" t="s">
        <v>1249</v>
      </c>
      <c r="AN47" s="33" t="s">
        <v>1250</v>
      </c>
    </row>
    <row r="48" s="12" customFormat="1" ht="30" customHeight="1" spans="1:40">
      <c r="A48" s="183" t="s">
        <v>54</v>
      </c>
      <c r="B48" s="188" t="s">
        <v>84</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row>
    <row r="49" s="12" customFormat="1" ht="30" customHeight="1" spans="1:40">
      <c r="A49" s="183" t="s">
        <v>52</v>
      </c>
      <c r="B49" s="188" t="s">
        <v>85</v>
      </c>
      <c r="C49" s="188"/>
      <c r="D49" s="188"/>
      <c r="E49" s="185"/>
      <c r="F49" s="185"/>
      <c r="G49" s="185"/>
      <c r="H49" s="185"/>
      <c r="I49" s="191">
        <f t="shared" ref="I49:T49" si="24">I50+I51+I52+I53</f>
        <v>0</v>
      </c>
      <c r="J49" s="191">
        <f t="shared" si="24"/>
        <v>0</v>
      </c>
      <c r="K49" s="191">
        <f t="shared" si="24"/>
        <v>0</v>
      </c>
      <c r="L49" s="191">
        <f t="shared" si="24"/>
        <v>0</v>
      </c>
      <c r="M49" s="191">
        <f t="shared" si="24"/>
        <v>0</v>
      </c>
      <c r="N49" s="191">
        <f t="shared" si="24"/>
        <v>0</v>
      </c>
      <c r="O49" s="191">
        <f t="shared" si="24"/>
        <v>0</v>
      </c>
      <c r="P49" s="191">
        <f t="shared" si="24"/>
        <v>0</v>
      </c>
      <c r="Q49" s="191">
        <f t="shared" si="24"/>
        <v>0</v>
      </c>
      <c r="R49" s="191">
        <f t="shared" si="24"/>
        <v>0</v>
      </c>
      <c r="S49" s="191">
        <f t="shared" si="24"/>
        <v>0</v>
      </c>
      <c r="T49" s="191">
        <f t="shared" si="24"/>
        <v>0</v>
      </c>
      <c r="U49" s="191">
        <f t="shared" ref="U49:AL49" si="25">U50+U51+U52+U53</f>
        <v>0</v>
      </c>
      <c r="V49" s="191">
        <f t="shared" si="25"/>
        <v>0</v>
      </c>
      <c r="W49" s="191">
        <f t="shared" si="25"/>
        <v>0</v>
      </c>
      <c r="X49" s="191">
        <f t="shared" si="25"/>
        <v>0</v>
      </c>
      <c r="Y49" s="191">
        <f t="shared" si="25"/>
        <v>0</v>
      </c>
      <c r="Z49" s="191">
        <f t="shared" si="25"/>
        <v>0</v>
      </c>
      <c r="AA49" s="191">
        <f t="shared" si="25"/>
        <v>0</v>
      </c>
      <c r="AB49" s="191">
        <f t="shared" si="25"/>
        <v>0</v>
      </c>
      <c r="AC49" s="191">
        <f t="shared" si="25"/>
        <v>0</v>
      </c>
      <c r="AD49" s="191">
        <f t="shared" si="25"/>
        <v>0</v>
      </c>
      <c r="AE49" s="191">
        <f t="shared" si="25"/>
        <v>0</v>
      </c>
      <c r="AF49" s="191">
        <f t="shared" si="25"/>
        <v>0</v>
      </c>
      <c r="AG49" s="191">
        <f t="shared" si="25"/>
        <v>0</v>
      </c>
      <c r="AH49" s="191">
        <f t="shared" si="25"/>
        <v>0</v>
      </c>
      <c r="AI49" s="191">
        <f t="shared" si="25"/>
        <v>0</v>
      </c>
      <c r="AJ49" s="191">
        <f t="shared" si="25"/>
        <v>0</v>
      </c>
      <c r="AK49" s="191">
        <f t="shared" si="25"/>
        <v>0</v>
      </c>
      <c r="AL49" s="191">
        <f t="shared" si="25"/>
        <v>0</v>
      </c>
      <c r="AM49" s="196"/>
      <c r="AN49" s="196"/>
    </row>
    <row r="50" s="12" customFormat="1" ht="30" customHeight="1" spans="1:40">
      <c r="A50" s="183" t="s">
        <v>54</v>
      </c>
      <c r="B50" s="188" t="s">
        <v>86</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6"/>
    </row>
    <row r="51" s="12" customFormat="1" ht="30" customHeight="1" spans="1:40">
      <c r="A51" s="183" t="s">
        <v>54</v>
      </c>
      <c r="B51" s="188" t="s">
        <v>87</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row>
    <row r="52" s="12" customFormat="1" ht="30" customHeight="1" spans="1:40">
      <c r="A52" s="183" t="s">
        <v>54</v>
      </c>
      <c r="B52" s="188" t="s">
        <v>88</v>
      </c>
      <c r="C52" s="188"/>
      <c r="D52" s="188"/>
      <c r="E52" s="185"/>
      <c r="F52" s="185"/>
      <c r="G52" s="185"/>
      <c r="H52" s="185"/>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6"/>
      <c r="AN52" s="196"/>
    </row>
    <row r="53" s="12" customFormat="1" ht="30" customHeight="1" spans="1:40">
      <c r="A53" s="183" t="s">
        <v>54</v>
      </c>
      <c r="B53" s="188" t="s">
        <v>89</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row>
    <row r="54" s="12" customFormat="1" ht="30" customHeight="1" spans="1:40">
      <c r="A54" s="183" t="s">
        <v>52</v>
      </c>
      <c r="B54" s="188" t="s">
        <v>90</v>
      </c>
      <c r="C54" s="188"/>
      <c r="D54" s="188"/>
      <c r="E54" s="185"/>
      <c r="F54" s="185"/>
      <c r="G54" s="185"/>
      <c r="H54" s="185"/>
      <c r="I54" s="191">
        <f t="shared" ref="I54:T54" si="26">I55+I57+I60+I58+I59+I61</f>
        <v>1</v>
      </c>
      <c r="J54" s="191">
        <f t="shared" si="26"/>
        <v>1200</v>
      </c>
      <c r="K54" s="191">
        <f t="shared" si="26"/>
        <v>1</v>
      </c>
      <c r="L54" s="191">
        <f t="shared" si="26"/>
        <v>0</v>
      </c>
      <c r="M54" s="191">
        <f t="shared" si="26"/>
        <v>0</v>
      </c>
      <c r="N54" s="191">
        <f t="shared" si="26"/>
        <v>0</v>
      </c>
      <c r="O54" s="191">
        <f t="shared" si="26"/>
        <v>0</v>
      </c>
      <c r="P54" s="191">
        <f t="shared" si="26"/>
        <v>0</v>
      </c>
      <c r="Q54" s="191">
        <f t="shared" si="26"/>
        <v>0</v>
      </c>
      <c r="R54" s="191">
        <f t="shared" si="26"/>
        <v>0</v>
      </c>
      <c r="S54" s="191">
        <f t="shared" si="26"/>
        <v>1200</v>
      </c>
      <c r="T54" s="191">
        <f t="shared" si="26"/>
        <v>1200</v>
      </c>
      <c r="U54" s="191">
        <f t="shared" ref="U54:AL54" si="27">U55+U57+U60+U58+U59+U61</f>
        <v>0</v>
      </c>
      <c r="V54" s="191">
        <f t="shared" si="27"/>
        <v>0</v>
      </c>
      <c r="W54" s="191">
        <f t="shared" si="27"/>
        <v>0</v>
      </c>
      <c r="X54" s="191">
        <f t="shared" si="27"/>
        <v>0</v>
      </c>
      <c r="Y54" s="191">
        <f t="shared" si="27"/>
        <v>0</v>
      </c>
      <c r="Z54" s="191">
        <f t="shared" si="27"/>
        <v>200</v>
      </c>
      <c r="AA54" s="191">
        <f t="shared" si="27"/>
        <v>0</v>
      </c>
      <c r="AB54" s="191">
        <f t="shared" si="27"/>
        <v>0</v>
      </c>
      <c r="AC54" s="191">
        <f t="shared" si="27"/>
        <v>0</v>
      </c>
      <c r="AD54" s="191">
        <f t="shared" si="27"/>
        <v>0</v>
      </c>
      <c r="AE54" s="191">
        <f t="shared" si="27"/>
        <v>0</v>
      </c>
      <c r="AF54" s="191">
        <f t="shared" si="27"/>
        <v>200</v>
      </c>
      <c r="AG54" s="191">
        <f t="shared" si="27"/>
        <v>0</v>
      </c>
      <c r="AH54" s="191">
        <f t="shared" si="27"/>
        <v>0</v>
      </c>
      <c r="AI54" s="191">
        <f t="shared" si="27"/>
        <v>0</v>
      </c>
      <c r="AJ54" s="191">
        <f t="shared" si="27"/>
        <v>0</v>
      </c>
      <c r="AK54" s="191">
        <f t="shared" si="27"/>
        <v>0</v>
      </c>
      <c r="AL54" s="191">
        <f t="shared" si="27"/>
        <v>0</v>
      </c>
      <c r="AM54" s="196"/>
      <c r="AN54" s="196"/>
    </row>
    <row r="55" s="12" customFormat="1" ht="30" customHeight="1" spans="1:40">
      <c r="A55" s="183" t="s">
        <v>54</v>
      </c>
      <c r="B55" s="188" t="s">
        <v>91</v>
      </c>
      <c r="C55" s="188"/>
      <c r="D55" s="188"/>
      <c r="E55" s="185"/>
      <c r="F55" s="185"/>
      <c r="G55" s="185"/>
      <c r="H55" s="185"/>
      <c r="I55" s="191">
        <f t="shared" ref="I55:T55" si="28">SUM(I56)</f>
        <v>1</v>
      </c>
      <c r="J55" s="191">
        <f t="shared" si="28"/>
        <v>1200</v>
      </c>
      <c r="K55" s="191">
        <f t="shared" si="28"/>
        <v>1</v>
      </c>
      <c r="L55" s="191">
        <f t="shared" si="28"/>
        <v>0</v>
      </c>
      <c r="M55" s="191">
        <f t="shared" si="28"/>
        <v>0</v>
      </c>
      <c r="N55" s="191">
        <f t="shared" si="28"/>
        <v>0</v>
      </c>
      <c r="O55" s="191">
        <f t="shared" si="28"/>
        <v>0</v>
      </c>
      <c r="P55" s="191">
        <f t="shared" si="28"/>
        <v>0</v>
      </c>
      <c r="Q55" s="191">
        <f t="shared" si="28"/>
        <v>0</v>
      </c>
      <c r="R55" s="191">
        <f t="shared" si="28"/>
        <v>0</v>
      </c>
      <c r="S55" s="191">
        <f t="shared" si="28"/>
        <v>1200</v>
      </c>
      <c r="T55" s="191">
        <f t="shared" si="28"/>
        <v>1200</v>
      </c>
      <c r="U55" s="191">
        <f t="shared" ref="U55:AL55" si="29">SUM(U56)</f>
        <v>0</v>
      </c>
      <c r="V55" s="191">
        <f t="shared" si="29"/>
        <v>0</v>
      </c>
      <c r="W55" s="191">
        <f t="shared" si="29"/>
        <v>0</v>
      </c>
      <c r="X55" s="191">
        <f t="shared" si="29"/>
        <v>0</v>
      </c>
      <c r="Y55" s="191">
        <f t="shared" si="29"/>
        <v>0</v>
      </c>
      <c r="Z55" s="191">
        <f t="shared" si="29"/>
        <v>200</v>
      </c>
      <c r="AA55" s="191">
        <f t="shared" si="29"/>
        <v>0</v>
      </c>
      <c r="AB55" s="191">
        <f t="shared" si="29"/>
        <v>0</v>
      </c>
      <c r="AC55" s="191">
        <f t="shared" si="29"/>
        <v>0</v>
      </c>
      <c r="AD55" s="191">
        <f t="shared" si="29"/>
        <v>0</v>
      </c>
      <c r="AE55" s="191">
        <f t="shared" si="29"/>
        <v>0</v>
      </c>
      <c r="AF55" s="191">
        <f t="shared" si="29"/>
        <v>200</v>
      </c>
      <c r="AG55" s="191">
        <f t="shared" si="29"/>
        <v>0</v>
      </c>
      <c r="AH55" s="191">
        <f t="shared" si="29"/>
        <v>0</v>
      </c>
      <c r="AI55" s="191">
        <f t="shared" si="29"/>
        <v>0</v>
      </c>
      <c r="AJ55" s="191">
        <f t="shared" si="29"/>
        <v>0</v>
      </c>
      <c r="AK55" s="191">
        <f t="shared" si="29"/>
        <v>0</v>
      </c>
      <c r="AL55" s="191">
        <f t="shared" si="29"/>
        <v>0</v>
      </c>
      <c r="AM55" s="196"/>
      <c r="AN55" s="196"/>
    </row>
    <row r="56" s="7" customFormat="1" ht="178" customHeight="1" spans="1:40">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1093</v>
      </c>
      <c r="Z56" s="22">
        <v>200</v>
      </c>
      <c r="AA56" s="22"/>
      <c r="AB56" s="60"/>
      <c r="AC56" s="60"/>
      <c r="AD56" s="60"/>
      <c r="AE56" s="60"/>
      <c r="AF56" s="22">
        <v>200</v>
      </c>
      <c r="AG56" s="22"/>
      <c r="AH56" s="22"/>
      <c r="AI56" s="22"/>
      <c r="AJ56" s="22"/>
      <c r="AK56" s="22"/>
      <c r="AL56" s="22"/>
      <c r="AM56" s="33" t="s">
        <v>1181</v>
      </c>
      <c r="AN56" s="33" t="s">
        <v>1182</v>
      </c>
    </row>
    <row r="57" s="12" customFormat="1" ht="30" customHeight="1" spans="1:40">
      <c r="A57" s="183" t="s">
        <v>54</v>
      </c>
      <c r="B57" s="188" t="s">
        <v>92</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row>
    <row r="58" s="12" customFormat="1" ht="30" customHeight="1" spans="1:40">
      <c r="A58" s="183" t="s">
        <v>54</v>
      </c>
      <c r="B58" s="188" t="s">
        <v>93</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row>
    <row r="59" s="12" customFormat="1" ht="30" customHeight="1" spans="1:40">
      <c r="A59" s="183" t="s">
        <v>54</v>
      </c>
      <c r="B59" s="188" t="s">
        <v>94</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row>
    <row r="60" s="12" customFormat="1" ht="30" customHeight="1" spans="1:40">
      <c r="A60" s="183" t="s">
        <v>54</v>
      </c>
      <c r="B60" s="188" t="s">
        <v>95</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row>
    <row r="61" s="12" customFormat="1" ht="30" customHeight="1" spans="1:40">
      <c r="A61" s="183" t="s">
        <v>54</v>
      </c>
      <c r="B61" s="188" t="s">
        <v>96</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row>
    <row r="62" s="12" customFormat="1" ht="30" customHeight="1" spans="1:40">
      <c r="A62" s="180" t="s">
        <v>50</v>
      </c>
      <c r="B62" s="188" t="s">
        <v>97</v>
      </c>
      <c r="C62" s="188"/>
      <c r="D62" s="188"/>
      <c r="E62" s="185"/>
      <c r="F62" s="185"/>
      <c r="G62" s="185"/>
      <c r="H62" s="185"/>
      <c r="I62" s="192">
        <f t="shared" ref="I62:T62" si="30">I63+I67+I70+I73+I77</f>
        <v>1</v>
      </c>
      <c r="J62" s="192">
        <f t="shared" si="30"/>
        <v>0</v>
      </c>
      <c r="K62" s="192">
        <f t="shared" si="30"/>
        <v>0</v>
      </c>
      <c r="L62" s="192">
        <f t="shared" si="30"/>
        <v>1</v>
      </c>
      <c r="M62" s="192">
        <f t="shared" si="30"/>
        <v>0</v>
      </c>
      <c r="N62" s="192">
        <f t="shared" si="30"/>
        <v>0</v>
      </c>
      <c r="O62" s="192">
        <f t="shared" si="30"/>
        <v>0</v>
      </c>
      <c r="P62" s="192">
        <f t="shared" si="30"/>
        <v>0</v>
      </c>
      <c r="Q62" s="192">
        <f t="shared" si="30"/>
        <v>0</v>
      </c>
      <c r="R62" s="192">
        <f t="shared" si="30"/>
        <v>0</v>
      </c>
      <c r="S62" s="192">
        <f t="shared" si="30"/>
        <v>0</v>
      </c>
      <c r="T62" s="192">
        <f t="shared" si="30"/>
        <v>0</v>
      </c>
      <c r="U62" s="192">
        <f t="shared" ref="U62:AL62" si="31">U63+U67+U70+U73+U77</f>
        <v>0</v>
      </c>
      <c r="V62" s="192">
        <f t="shared" si="31"/>
        <v>0</v>
      </c>
      <c r="W62" s="192">
        <f t="shared" si="31"/>
        <v>0</v>
      </c>
      <c r="X62" s="192">
        <f t="shared" si="31"/>
        <v>0</v>
      </c>
      <c r="Y62" s="192">
        <f t="shared" si="31"/>
        <v>0</v>
      </c>
      <c r="Z62" s="192">
        <f t="shared" si="31"/>
        <v>10</v>
      </c>
      <c r="AA62" s="192">
        <f t="shared" si="31"/>
        <v>0</v>
      </c>
      <c r="AB62" s="192">
        <f t="shared" si="31"/>
        <v>0</v>
      </c>
      <c r="AC62" s="192">
        <f t="shared" si="31"/>
        <v>0</v>
      </c>
      <c r="AD62" s="192">
        <f t="shared" si="31"/>
        <v>0</v>
      </c>
      <c r="AE62" s="192">
        <f t="shared" si="31"/>
        <v>0</v>
      </c>
      <c r="AF62" s="192">
        <f t="shared" si="31"/>
        <v>10</v>
      </c>
      <c r="AG62" s="192">
        <f t="shared" si="31"/>
        <v>0</v>
      </c>
      <c r="AH62" s="192">
        <f t="shared" si="31"/>
        <v>0</v>
      </c>
      <c r="AI62" s="192">
        <f t="shared" si="31"/>
        <v>0</v>
      </c>
      <c r="AJ62" s="192">
        <f t="shared" si="31"/>
        <v>0</v>
      </c>
      <c r="AK62" s="192">
        <f t="shared" si="31"/>
        <v>0</v>
      </c>
      <c r="AL62" s="192">
        <f t="shared" si="31"/>
        <v>0</v>
      </c>
      <c r="AM62" s="196"/>
      <c r="AN62" s="196"/>
    </row>
    <row r="63" s="12" customFormat="1" ht="30" customHeight="1" spans="1:40">
      <c r="A63" s="180" t="s">
        <v>52</v>
      </c>
      <c r="B63" s="188" t="s">
        <v>98</v>
      </c>
      <c r="C63" s="188"/>
      <c r="D63" s="188"/>
      <c r="E63" s="185"/>
      <c r="F63" s="185"/>
      <c r="G63" s="185"/>
      <c r="H63" s="185"/>
      <c r="I63" s="191">
        <f t="shared" ref="I63:T63" si="32">I64+I66</f>
        <v>1</v>
      </c>
      <c r="J63" s="191">
        <f t="shared" si="32"/>
        <v>0</v>
      </c>
      <c r="K63" s="191">
        <f t="shared" si="32"/>
        <v>0</v>
      </c>
      <c r="L63" s="191">
        <f t="shared" si="32"/>
        <v>1</v>
      </c>
      <c r="M63" s="191">
        <f t="shared" si="32"/>
        <v>0</v>
      </c>
      <c r="N63" s="191">
        <f t="shared" si="32"/>
        <v>0</v>
      </c>
      <c r="O63" s="191">
        <f t="shared" si="32"/>
        <v>0</v>
      </c>
      <c r="P63" s="191">
        <f t="shared" si="32"/>
        <v>0</v>
      </c>
      <c r="Q63" s="191">
        <f t="shared" si="32"/>
        <v>0</v>
      </c>
      <c r="R63" s="191">
        <f t="shared" si="32"/>
        <v>0</v>
      </c>
      <c r="S63" s="191">
        <f t="shared" si="32"/>
        <v>0</v>
      </c>
      <c r="T63" s="191">
        <f t="shared" si="32"/>
        <v>0</v>
      </c>
      <c r="U63" s="191">
        <f t="shared" ref="U63:AL63" si="33">U64+U66</f>
        <v>0</v>
      </c>
      <c r="V63" s="191">
        <f t="shared" si="33"/>
        <v>0</v>
      </c>
      <c r="W63" s="191">
        <f t="shared" si="33"/>
        <v>0</v>
      </c>
      <c r="X63" s="191">
        <f t="shared" si="33"/>
        <v>0</v>
      </c>
      <c r="Y63" s="191">
        <f t="shared" si="33"/>
        <v>0</v>
      </c>
      <c r="Z63" s="191">
        <f t="shared" si="33"/>
        <v>10</v>
      </c>
      <c r="AA63" s="191">
        <f t="shared" si="33"/>
        <v>0</v>
      </c>
      <c r="AB63" s="191">
        <f t="shared" si="33"/>
        <v>0</v>
      </c>
      <c r="AC63" s="191">
        <f t="shared" si="33"/>
        <v>0</v>
      </c>
      <c r="AD63" s="191">
        <f t="shared" si="33"/>
        <v>0</v>
      </c>
      <c r="AE63" s="191">
        <f t="shared" si="33"/>
        <v>0</v>
      </c>
      <c r="AF63" s="191">
        <f t="shared" si="33"/>
        <v>10</v>
      </c>
      <c r="AG63" s="191">
        <f t="shared" si="33"/>
        <v>0</v>
      </c>
      <c r="AH63" s="191">
        <f t="shared" si="33"/>
        <v>0</v>
      </c>
      <c r="AI63" s="191">
        <f t="shared" si="33"/>
        <v>0</v>
      </c>
      <c r="AJ63" s="191">
        <f t="shared" si="33"/>
        <v>0</v>
      </c>
      <c r="AK63" s="191">
        <f t="shared" si="33"/>
        <v>0</v>
      </c>
      <c r="AL63" s="191">
        <f t="shared" si="33"/>
        <v>0</v>
      </c>
      <c r="AM63" s="196"/>
      <c r="AN63" s="196"/>
    </row>
    <row r="64" s="12" customFormat="1" ht="30" customHeight="1" spans="1:40">
      <c r="A64" s="183" t="s">
        <v>54</v>
      </c>
      <c r="B64" s="188" t="s">
        <v>99</v>
      </c>
      <c r="C64" s="188"/>
      <c r="D64" s="188"/>
      <c r="E64" s="185"/>
      <c r="F64" s="185"/>
      <c r="G64" s="185"/>
      <c r="H64" s="185"/>
      <c r="I64" s="191">
        <f t="shared" ref="I64:T64" si="34">SUM(I65)</f>
        <v>1</v>
      </c>
      <c r="J64" s="191">
        <f t="shared" si="34"/>
        <v>0</v>
      </c>
      <c r="K64" s="191">
        <f t="shared" si="34"/>
        <v>0</v>
      </c>
      <c r="L64" s="191">
        <f t="shared" si="34"/>
        <v>1</v>
      </c>
      <c r="M64" s="191">
        <f t="shared" si="34"/>
        <v>0</v>
      </c>
      <c r="N64" s="191">
        <f t="shared" si="34"/>
        <v>0</v>
      </c>
      <c r="O64" s="191">
        <f t="shared" si="34"/>
        <v>0</v>
      </c>
      <c r="P64" s="191">
        <f t="shared" si="34"/>
        <v>0</v>
      </c>
      <c r="Q64" s="191">
        <f t="shared" si="34"/>
        <v>0</v>
      </c>
      <c r="R64" s="191">
        <f t="shared" si="34"/>
        <v>0</v>
      </c>
      <c r="S64" s="191">
        <f t="shared" si="34"/>
        <v>0</v>
      </c>
      <c r="T64" s="191">
        <f t="shared" si="34"/>
        <v>0</v>
      </c>
      <c r="U64" s="191">
        <f t="shared" ref="U64:AL64" si="35">SUM(U65)</f>
        <v>0</v>
      </c>
      <c r="V64" s="191">
        <f t="shared" si="35"/>
        <v>0</v>
      </c>
      <c r="W64" s="191">
        <f t="shared" si="35"/>
        <v>0</v>
      </c>
      <c r="X64" s="191">
        <f t="shared" si="35"/>
        <v>0</v>
      </c>
      <c r="Y64" s="191">
        <f t="shared" si="35"/>
        <v>0</v>
      </c>
      <c r="Z64" s="191">
        <f t="shared" si="35"/>
        <v>10</v>
      </c>
      <c r="AA64" s="191">
        <f t="shared" si="35"/>
        <v>0</v>
      </c>
      <c r="AB64" s="191">
        <f t="shared" si="35"/>
        <v>0</v>
      </c>
      <c r="AC64" s="191">
        <f t="shared" si="35"/>
        <v>0</v>
      </c>
      <c r="AD64" s="191">
        <f t="shared" si="35"/>
        <v>0</v>
      </c>
      <c r="AE64" s="191">
        <f t="shared" si="35"/>
        <v>0</v>
      </c>
      <c r="AF64" s="191">
        <f t="shared" si="35"/>
        <v>10</v>
      </c>
      <c r="AG64" s="191">
        <f t="shared" si="35"/>
        <v>0</v>
      </c>
      <c r="AH64" s="191">
        <f t="shared" si="35"/>
        <v>0</v>
      </c>
      <c r="AI64" s="191">
        <f t="shared" si="35"/>
        <v>0</v>
      </c>
      <c r="AJ64" s="191">
        <f t="shared" si="35"/>
        <v>0</v>
      </c>
      <c r="AK64" s="191">
        <f t="shared" si="35"/>
        <v>0</v>
      </c>
      <c r="AL64" s="191">
        <f t="shared" si="35"/>
        <v>0</v>
      </c>
      <c r="AM64" s="196"/>
      <c r="AN64" s="196"/>
    </row>
    <row r="65" s="7" customFormat="1" ht="191" customHeight="1" spans="1:40">
      <c r="A65" s="22">
        <v>13</v>
      </c>
      <c r="B65" s="22" t="s">
        <v>1219</v>
      </c>
      <c r="C65" s="22">
        <v>2024</v>
      </c>
      <c r="D65" s="33" t="s">
        <v>1000</v>
      </c>
      <c r="E65" s="22" t="s">
        <v>178</v>
      </c>
      <c r="F65" s="22" t="s">
        <v>1113</v>
      </c>
      <c r="G65" s="22" t="s">
        <v>995</v>
      </c>
      <c r="H65" s="33" t="s">
        <v>1114</v>
      </c>
      <c r="I65" s="22">
        <v>1</v>
      </c>
      <c r="J65" s="22"/>
      <c r="K65" s="22"/>
      <c r="L65" s="22">
        <v>1</v>
      </c>
      <c r="M65" s="22"/>
      <c r="N65" s="22"/>
      <c r="O65" s="22"/>
      <c r="P65" s="22"/>
      <c r="Q65" s="22"/>
      <c r="R65" s="22"/>
      <c r="S65" s="22"/>
      <c r="T65" s="22"/>
      <c r="U65" s="36" t="s">
        <v>1003</v>
      </c>
      <c r="V65" s="22" t="s">
        <v>810</v>
      </c>
      <c r="W65" s="36" t="s">
        <v>1003</v>
      </c>
      <c r="X65" s="22" t="s">
        <v>810</v>
      </c>
      <c r="Y65" s="22" t="s">
        <v>1220</v>
      </c>
      <c r="Z65" s="22">
        <v>10</v>
      </c>
      <c r="AA65" s="22"/>
      <c r="AB65" s="60"/>
      <c r="AC65" s="60"/>
      <c r="AD65" s="60"/>
      <c r="AE65" s="60"/>
      <c r="AF65" s="22">
        <v>10</v>
      </c>
      <c r="AG65" s="22"/>
      <c r="AH65" s="22"/>
      <c r="AI65" s="22"/>
      <c r="AJ65" s="22"/>
      <c r="AK65" s="22"/>
      <c r="AL65" s="22"/>
      <c r="AM65" s="33" t="s">
        <v>1221</v>
      </c>
      <c r="AN65" s="33" t="s">
        <v>1222</v>
      </c>
    </row>
    <row r="66" s="12" customFormat="1" ht="30" customHeight="1" spans="1:40">
      <c r="A66" s="183" t="s">
        <v>54</v>
      </c>
      <c r="B66" s="188" t="s">
        <v>100</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row>
    <row r="67" s="12" customFormat="1" ht="30" customHeight="1" spans="1:40">
      <c r="A67" s="183" t="s">
        <v>52</v>
      </c>
      <c r="B67" s="188" t="s">
        <v>101</v>
      </c>
      <c r="C67" s="188"/>
      <c r="D67" s="188"/>
      <c r="E67" s="185"/>
      <c r="F67" s="185"/>
      <c r="G67" s="185"/>
      <c r="H67" s="185"/>
      <c r="I67" s="191">
        <f t="shared" ref="I67:T67" si="36">I68+I69</f>
        <v>0</v>
      </c>
      <c r="J67" s="191">
        <f t="shared" si="36"/>
        <v>0</v>
      </c>
      <c r="K67" s="191">
        <f t="shared" si="36"/>
        <v>0</v>
      </c>
      <c r="L67" s="191">
        <f t="shared" si="36"/>
        <v>0</v>
      </c>
      <c r="M67" s="191">
        <f t="shared" si="36"/>
        <v>0</v>
      </c>
      <c r="N67" s="191">
        <f t="shared" si="36"/>
        <v>0</v>
      </c>
      <c r="O67" s="191">
        <f t="shared" si="36"/>
        <v>0</v>
      </c>
      <c r="P67" s="191">
        <f t="shared" si="36"/>
        <v>0</v>
      </c>
      <c r="Q67" s="191">
        <f t="shared" si="36"/>
        <v>0</v>
      </c>
      <c r="R67" s="191">
        <f t="shared" si="36"/>
        <v>0</v>
      </c>
      <c r="S67" s="191">
        <f t="shared" si="36"/>
        <v>0</v>
      </c>
      <c r="T67" s="191">
        <f t="shared" si="36"/>
        <v>0</v>
      </c>
      <c r="U67" s="191">
        <f t="shared" ref="U67:AL67" si="37">U68+U69</f>
        <v>0</v>
      </c>
      <c r="V67" s="191">
        <f t="shared" si="37"/>
        <v>0</v>
      </c>
      <c r="W67" s="191">
        <f t="shared" si="37"/>
        <v>0</v>
      </c>
      <c r="X67" s="191">
        <f t="shared" si="37"/>
        <v>0</v>
      </c>
      <c r="Y67" s="191">
        <f t="shared" si="37"/>
        <v>0</v>
      </c>
      <c r="Z67" s="191">
        <f t="shared" si="37"/>
        <v>0</v>
      </c>
      <c r="AA67" s="191">
        <f t="shared" si="37"/>
        <v>0</v>
      </c>
      <c r="AB67" s="191">
        <f t="shared" si="37"/>
        <v>0</v>
      </c>
      <c r="AC67" s="191">
        <f t="shared" si="37"/>
        <v>0</v>
      </c>
      <c r="AD67" s="191">
        <f t="shared" si="37"/>
        <v>0</v>
      </c>
      <c r="AE67" s="191">
        <f t="shared" si="37"/>
        <v>0</v>
      </c>
      <c r="AF67" s="191">
        <f t="shared" si="37"/>
        <v>0</v>
      </c>
      <c r="AG67" s="191">
        <f t="shared" si="37"/>
        <v>0</v>
      </c>
      <c r="AH67" s="191">
        <f t="shared" si="37"/>
        <v>0</v>
      </c>
      <c r="AI67" s="191">
        <f t="shared" si="37"/>
        <v>0</v>
      </c>
      <c r="AJ67" s="191">
        <f t="shared" si="37"/>
        <v>0</v>
      </c>
      <c r="AK67" s="191">
        <f t="shared" si="37"/>
        <v>0</v>
      </c>
      <c r="AL67" s="191">
        <f t="shared" si="37"/>
        <v>0</v>
      </c>
      <c r="AM67" s="196"/>
      <c r="AN67" s="196"/>
    </row>
    <row r="68" s="12" customFormat="1" ht="30" customHeight="1" spans="1:40">
      <c r="A68" s="183" t="s">
        <v>54</v>
      </c>
      <c r="B68" s="188" t="s">
        <v>102</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row>
    <row r="69" s="12" customFormat="1" ht="30" customHeight="1" spans="1:40">
      <c r="A69" s="183" t="s">
        <v>54</v>
      </c>
      <c r="B69" s="188" t="s">
        <v>103</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row>
    <row r="70" s="12" customFormat="1" ht="30" customHeight="1" spans="1:40">
      <c r="A70" s="183" t="s">
        <v>52</v>
      </c>
      <c r="B70" s="188" t="s">
        <v>104</v>
      </c>
      <c r="C70" s="188"/>
      <c r="D70" s="188"/>
      <c r="E70" s="185"/>
      <c r="F70" s="185"/>
      <c r="G70" s="185"/>
      <c r="H70" s="185"/>
      <c r="I70" s="191">
        <f t="shared" ref="I70:T70" si="38">I71+I72</f>
        <v>0</v>
      </c>
      <c r="J70" s="191">
        <f t="shared" si="38"/>
        <v>0</v>
      </c>
      <c r="K70" s="191">
        <f t="shared" si="38"/>
        <v>0</v>
      </c>
      <c r="L70" s="191">
        <f t="shared" si="38"/>
        <v>0</v>
      </c>
      <c r="M70" s="191">
        <f t="shared" si="38"/>
        <v>0</v>
      </c>
      <c r="N70" s="191">
        <f t="shared" si="38"/>
        <v>0</v>
      </c>
      <c r="O70" s="191">
        <f t="shared" si="38"/>
        <v>0</v>
      </c>
      <c r="P70" s="191">
        <f t="shared" si="38"/>
        <v>0</v>
      </c>
      <c r="Q70" s="191">
        <f t="shared" si="38"/>
        <v>0</v>
      </c>
      <c r="R70" s="191">
        <f t="shared" si="38"/>
        <v>0</v>
      </c>
      <c r="S70" s="191">
        <f t="shared" si="38"/>
        <v>0</v>
      </c>
      <c r="T70" s="191">
        <f t="shared" si="38"/>
        <v>0</v>
      </c>
      <c r="U70" s="191">
        <f t="shared" ref="U70:AL70" si="39">U71+U72</f>
        <v>0</v>
      </c>
      <c r="V70" s="191">
        <f t="shared" si="39"/>
        <v>0</v>
      </c>
      <c r="W70" s="191">
        <f t="shared" si="39"/>
        <v>0</v>
      </c>
      <c r="X70" s="191">
        <f t="shared" si="39"/>
        <v>0</v>
      </c>
      <c r="Y70" s="191">
        <f t="shared" si="39"/>
        <v>0</v>
      </c>
      <c r="Z70" s="191">
        <f t="shared" si="39"/>
        <v>0</v>
      </c>
      <c r="AA70" s="191">
        <f t="shared" si="39"/>
        <v>0</v>
      </c>
      <c r="AB70" s="191">
        <f t="shared" si="39"/>
        <v>0</v>
      </c>
      <c r="AC70" s="191">
        <f t="shared" si="39"/>
        <v>0</v>
      </c>
      <c r="AD70" s="191">
        <f t="shared" si="39"/>
        <v>0</v>
      </c>
      <c r="AE70" s="191">
        <f t="shared" si="39"/>
        <v>0</v>
      </c>
      <c r="AF70" s="191">
        <f t="shared" si="39"/>
        <v>0</v>
      </c>
      <c r="AG70" s="191">
        <f t="shared" si="39"/>
        <v>0</v>
      </c>
      <c r="AH70" s="191">
        <f t="shared" si="39"/>
        <v>0</v>
      </c>
      <c r="AI70" s="191">
        <f t="shared" si="39"/>
        <v>0</v>
      </c>
      <c r="AJ70" s="191">
        <f t="shared" si="39"/>
        <v>0</v>
      </c>
      <c r="AK70" s="191">
        <f t="shared" si="39"/>
        <v>0</v>
      </c>
      <c r="AL70" s="191">
        <f t="shared" si="39"/>
        <v>0</v>
      </c>
      <c r="AM70" s="196"/>
      <c r="AN70" s="196"/>
    </row>
    <row r="71" s="12" customFormat="1" ht="30" customHeight="1" spans="1:40">
      <c r="A71" s="183" t="s">
        <v>54</v>
      </c>
      <c r="B71" s="188" t="s">
        <v>105</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row>
    <row r="72" s="12" customFormat="1" ht="30" customHeight="1" spans="1:40">
      <c r="A72" s="183" t="s">
        <v>54</v>
      </c>
      <c r="B72" s="188" t="s">
        <v>106</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row>
    <row r="73" s="12" customFormat="1" ht="30" customHeight="1" spans="1:40">
      <c r="A73" s="183" t="s">
        <v>52</v>
      </c>
      <c r="B73" s="188" t="s">
        <v>107</v>
      </c>
      <c r="C73" s="188"/>
      <c r="D73" s="188"/>
      <c r="E73" s="185"/>
      <c r="F73" s="185"/>
      <c r="G73" s="185"/>
      <c r="H73" s="185"/>
      <c r="I73" s="191">
        <f t="shared" ref="I73:T73" si="40">I74+I76+I75</f>
        <v>0</v>
      </c>
      <c r="J73" s="191">
        <f t="shared" si="40"/>
        <v>0</v>
      </c>
      <c r="K73" s="191">
        <f t="shared" si="40"/>
        <v>0</v>
      </c>
      <c r="L73" s="191">
        <f t="shared" si="40"/>
        <v>0</v>
      </c>
      <c r="M73" s="191">
        <f t="shared" si="40"/>
        <v>0</v>
      </c>
      <c r="N73" s="191">
        <f t="shared" si="40"/>
        <v>0</v>
      </c>
      <c r="O73" s="191">
        <f t="shared" si="40"/>
        <v>0</v>
      </c>
      <c r="P73" s="191">
        <f t="shared" si="40"/>
        <v>0</v>
      </c>
      <c r="Q73" s="191">
        <f t="shared" si="40"/>
        <v>0</v>
      </c>
      <c r="R73" s="191">
        <f t="shared" si="40"/>
        <v>0</v>
      </c>
      <c r="S73" s="191">
        <f t="shared" si="40"/>
        <v>0</v>
      </c>
      <c r="T73" s="191">
        <f t="shared" si="40"/>
        <v>0</v>
      </c>
      <c r="U73" s="191">
        <f t="shared" ref="U73:AL73" si="41">U74+U76+U75</f>
        <v>0</v>
      </c>
      <c r="V73" s="191">
        <f t="shared" si="41"/>
        <v>0</v>
      </c>
      <c r="W73" s="191">
        <f t="shared" si="41"/>
        <v>0</v>
      </c>
      <c r="X73" s="191">
        <f t="shared" si="41"/>
        <v>0</v>
      </c>
      <c r="Y73" s="191">
        <f t="shared" si="41"/>
        <v>0</v>
      </c>
      <c r="Z73" s="191">
        <f t="shared" si="41"/>
        <v>0</v>
      </c>
      <c r="AA73" s="191">
        <f t="shared" si="41"/>
        <v>0</v>
      </c>
      <c r="AB73" s="191">
        <f t="shared" si="41"/>
        <v>0</v>
      </c>
      <c r="AC73" s="191">
        <f t="shared" si="41"/>
        <v>0</v>
      </c>
      <c r="AD73" s="191">
        <f t="shared" si="41"/>
        <v>0</v>
      </c>
      <c r="AE73" s="191">
        <f t="shared" si="41"/>
        <v>0</v>
      </c>
      <c r="AF73" s="191">
        <f t="shared" si="41"/>
        <v>0</v>
      </c>
      <c r="AG73" s="191">
        <f t="shared" si="41"/>
        <v>0</v>
      </c>
      <c r="AH73" s="191">
        <f t="shared" si="41"/>
        <v>0</v>
      </c>
      <c r="AI73" s="191">
        <f t="shared" si="41"/>
        <v>0</v>
      </c>
      <c r="AJ73" s="191">
        <f t="shared" si="41"/>
        <v>0</v>
      </c>
      <c r="AK73" s="191">
        <f t="shared" si="41"/>
        <v>0</v>
      </c>
      <c r="AL73" s="191">
        <f t="shared" si="41"/>
        <v>0</v>
      </c>
      <c r="AM73" s="196"/>
      <c r="AN73" s="196"/>
    </row>
    <row r="74" s="12" customFormat="1" ht="30" customHeight="1" spans="1:40">
      <c r="A74" s="183" t="s">
        <v>54</v>
      </c>
      <c r="B74" s="188" t="s">
        <v>108</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row>
    <row r="75" s="12" customFormat="1" ht="30" customHeight="1" spans="1:40">
      <c r="A75" s="183" t="s">
        <v>54</v>
      </c>
      <c r="B75" s="188" t="s">
        <v>109</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row>
    <row r="76" s="12" customFormat="1" ht="30" customHeight="1" spans="1:40">
      <c r="A76" s="183" t="s">
        <v>54</v>
      </c>
      <c r="B76" s="188" t="s">
        <v>110</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row>
    <row r="77" s="12" customFormat="1" ht="30" customHeight="1" spans="1:40">
      <c r="A77" s="183" t="s">
        <v>52</v>
      </c>
      <c r="B77" s="188" t="s">
        <v>111</v>
      </c>
      <c r="C77" s="188"/>
      <c r="D77" s="188"/>
      <c r="E77" s="185"/>
      <c r="F77" s="185"/>
      <c r="G77" s="185"/>
      <c r="H77" s="185"/>
      <c r="I77" s="191">
        <f t="shared" ref="I77:T77" si="42">I78</f>
        <v>0</v>
      </c>
      <c r="J77" s="191">
        <f t="shared" si="42"/>
        <v>0</v>
      </c>
      <c r="K77" s="191">
        <f t="shared" si="42"/>
        <v>0</v>
      </c>
      <c r="L77" s="191">
        <f t="shared" si="42"/>
        <v>0</v>
      </c>
      <c r="M77" s="191">
        <f t="shared" si="42"/>
        <v>0</v>
      </c>
      <c r="N77" s="191">
        <f t="shared" si="42"/>
        <v>0</v>
      </c>
      <c r="O77" s="191">
        <f t="shared" si="42"/>
        <v>0</v>
      </c>
      <c r="P77" s="191">
        <f t="shared" si="42"/>
        <v>0</v>
      </c>
      <c r="Q77" s="191">
        <f t="shared" si="42"/>
        <v>0</v>
      </c>
      <c r="R77" s="191">
        <f t="shared" si="42"/>
        <v>0</v>
      </c>
      <c r="S77" s="191">
        <f t="shared" si="42"/>
        <v>0</v>
      </c>
      <c r="T77" s="191">
        <f t="shared" si="42"/>
        <v>0</v>
      </c>
      <c r="U77" s="191">
        <f t="shared" ref="U77:AL77" si="43">U78</f>
        <v>0</v>
      </c>
      <c r="V77" s="191">
        <f t="shared" si="43"/>
        <v>0</v>
      </c>
      <c r="W77" s="191">
        <f t="shared" si="43"/>
        <v>0</v>
      </c>
      <c r="X77" s="191">
        <f t="shared" si="43"/>
        <v>0</v>
      </c>
      <c r="Y77" s="191">
        <f t="shared" si="43"/>
        <v>0</v>
      </c>
      <c r="Z77" s="191">
        <f t="shared" si="43"/>
        <v>0</v>
      </c>
      <c r="AA77" s="191">
        <f t="shared" si="43"/>
        <v>0</v>
      </c>
      <c r="AB77" s="191">
        <f t="shared" si="43"/>
        <v>0</v>
      </c>
      <c r="AC77" s="191">
        <f t="shared" si="43"/>
        <v>0</v>
      </c>
      <c r="AD77" s="191">
        <f t="shared" si="43"/>
        <v>0</v>
      </c>
      <c r="AE77" s="191">
        <f t="shared" si="43"/>
        <v>0</v>
      </c>
      <c r="AF77" s="191">
        <f t="shared" si="43"/>
        <v>0</v>
      </c>
      <c r="AG77" s="191">
        <f t="shared" si="43"/>
        <v>0</v>
      </c>
      <c r="AH77" s="191">
        <f t="shared" si="43"/>
        <v>0</v>
      </c>
      <c r="AI77" s="191">
        <f t="shared" si="43"/>
        <v>0</v>
      </c>
      <c r="AJ77" s="191">
        <f t="shared" si="43"/>
        <v>0</v>
      </c>
      <c r="AK77" s="191">
        <f t="shared" si="43"/>
        <v>0</v>
      </c>
      <c r="AL77" s="191">
        <f t="shared" si="43"/>
        <v>0</v>
      </c>
      <c r="AM77" s="196"/>
      <c r="AN77" s="196"/>
    </row>
    <row r="78" s="12" customFormat="1" ht="30" customHeight="1" spans="1:40">
      <c r="A78" s="183" t="s">
        <v>54</v>
      </c>
      <c r="B78" s="188" t="s">
        <v>111</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row>
    <row r="79" s="12" customFormat="1" ht="30" customHeight="1" spans="1:40">
      <c r="A79" s="180" t="s">
        <v>50</v>
      </c>
      <c r="B79" s="188" t="s">
        <v>112</v>
      </c>
      <c r="C79" s="188"/>
      <c r="D79" s="188"/>
      <c r="E79" s="185"/>
      <c r="F79" s="185"/>
      <c r="G79" s="185"/>
      <c r="H79" s="185"/>
      <c r="I79" s="192">
        <f t="shared" ref="I79:T79" si="44">I80+I98+I107</f>
        <v>12</v>
      </c>
      <c r="J79" s="192">
        <f t="shared" si="44"/>
        <v>48.733</v>
      </c>
      <c r="K79" s="192">
        <f t="shared" si="44"/>
        <v>0</v>
      </c>
      <c r="L79" s="192">
        <f t="shared" si="44"/>
        <v>0</v>
      </c>
      <c r="M79" s="192">
        <f t="shared" si="44"/>
        <v>12</v>
      </c>
      <c r="N79" s="192">
        <f t="shared" si="44"/>
        <v>0</v>
      </c>
      <c r="O79" s="192">
        <f t="shared" si="44"/>
        <v>0</v>
      </c>
      <c r="P79" s="192">
        <f t="shared" si="44"/>
        <v>0</v>
      </c>
      <c r="Q79" s="192">
        <f t="shared" si="44"/>
        <v>0</v>
      </c>
      <c r="R79" s="192">
        <f t="shared" si="44"/>
        <v>0</v>
      </c>
      <c r="S79" s="192">
        <f t="shared" si="44"/>
        <v>6880</v>
      </c>
      <c r="T79" s="192">
        <f t="shared" si="44"/>
        <v>27402</v>
      </c>
      <c r="U79" s="192">
        <f t="shared" ref="U79:AL79" si="45">U80+U98+U107</f>
        <v>0</v>
      </c>
      <c r="V79" s="192">
        <f t="shared" si="45"/>
        <v>0</v>
      </c>
      <c r="W79" s="192">
        <f t="shared" si="45"/>
        <v>0</v>
      </c>
      <c r="X79" s="192">
        <f t="shared" si="45"/>
        <v>0</v>
      </c>
      <c r="Y79" s="192">
        <f t="shared" si="45"/>
        <v>0</v>
      </c>
      <c r="Z79" s="192">
        <f t="shared" si="45"/>
        <v>9010</v>
      </c>
      <c r="AA79" s="192">
        <f t="shared" si="45"/>
        <v>2330</v>
      </c>
      <c r="AB79" s="192">
        <f t="shared" si="45"/>
        <v>2330</v>
      </c>
      <c r="AC79" s="192">
        <f t="shared" si="45"/>
        <v>0</v>
      </c>
      <c r="AD79" s="192">
        <f t="shared" si="45"/>
        <v>0</v>
      </c>
      <c r="AE79" s="192">
        <f t="shared" si="45"/>
        <v>0</v>
      </c>
      <c r="AF79" s="192">
        <f t="shared" si="45"/>
        <v>1000</v>
      </c>
      <c r="AG79" s="192">
        <f t="shared" si="45"/>
        <v>3680</v>
      </c>
      <c r="AH79" s="192">
        <f t="shared" si="45"/>
        <v>2000</v>
      </c>
      <c r="AI79" s="192">
        <f t="shared" si="45"/>
        <v>0</v>
      </c>
      <c r="AJ79" s="192">
        <f t="shared" si="45"/>
        <v>0</v>
      </c>
      <c r="AK79" s="192">
        <f t="shared" si="45"/>
        <v>0</v>
      </c>
      <c r="AL79" s="192">
        <f t="shared" si="45"/>
        <v>0</v>
      </c>
      <c r="AM79" s="196"/>
      <c r="AN79" s="196"/>
    </row>
    <row r="80" s="12" customFormat="1" ht="30" customHeight="1" spans="1:40">
      <c r="A80" s="180" t="s">
        <v>52</v>
      </c>
      <c r="B80" s="188" t="s">
        <v>113</v>
      </c>
      <c r="C80" s="188"/>
      <c r="D80" s="188"/>
      <c r="E80" s="185"/>
      <c r="F80" s="185"/>
      <c r="G80" s="185"/>
      <c r="H80" s="185"/>
      <c r="I80" s="191">
        <f t="shared" ref="I80:T80" si="46">I81+I82+I83+I84+I93+I94+I95+I96+I97</f>
        <v>8</v>
      </c>
      <c r="J80" s="191">
        <f t="shared" si="46"/>
        <v>43.603</v>
      </c>
      <c r="K80" s="191">
        <f t="shared" si="46"/>
        <v>0</v>
      </c>
      <c r="L80" s="191">
        <f t="shared" si="46"/>
        <v>0</v>
      </c>
      <c r="M80" s="191">
        <f t="shared" si="46"/>
        <v>8</v>
      </c>
      <c r="N80" s="191">
        <f t="shared" si="46"/>
        <v>0</v>
      </c>
      <c r="O80" s="191">
        <f t="shared" si="46"/>
        <v>0</v>
      </c>
      <c r="P80" s="191">
        <f t="shared" si="46"/>
        <v>0</v>
      </c>
      <c r="Q80" s="191">
        <f t="shared" si="46"/>
        <v>0</v>
      </c>
      <c r="R80" s="191">
        <f t="shared" si="46"/>
        <v>0</v>
      </c>
      <c r="S80" s="191">
        <f t="shared" si="46"/>
        <v>4553</v>
      </c>
      <c r="T80" s="191">
        <f t="shared" si="46"/>
        <v>18623</v>
      </c>
      <c r="U80" s="191">
        <f t="shared" ref="U80:AL80" si="47">U81+U82+U83+U84+U93+U94+U95+U96+U97</f>
        <v>0</v>
      </c>
      <c r="V80" s="191">
        <f t="shared" si="47"/>
        <v>0</v>
      </c>
      <c r="W80" s="191">
        <f t="shared" si="47"/>
        <v>0</v>
      </c>
      <c r="X80" s="191">
        <f t="shared" si="47"/>
        <v>0</v>
      </c>
      <c r="Y80" s="191">
        <f t="shared" si="47"/>
        <v>0</v>
      </c>
      <c r="Z80" s="191">
        <f t="shared" si="47"/>
        <v>5330</v>
      </c>
      <c r="AA80" s="191">
        <f t="shared" si="47"/>
        <v>2330</v>
      </c>
      <c r="AB80" s="191">
        <f t="shared" si="47"/>
        <v>2330</v>
      </c>
      <c r="AC80" s="191">
        <f t="shared" si="47"/>
        <v>0</v>
      </c>
      <c r="AD80" s="191">
        <f t="shared" si="47"/>
        <v>0</v>
      </c>
      <c r="AE80" s="191">
        <f t="shared" si="47"/>
        <v>0</v>
      </c>
      <c r="AF80" s="191">
        <f t="shared" si="47"/>
        <v>1000</v>
      </c>
      <c r="AG80" s="191">
        <f t="shared" si="47"/>
        <v>0</v>
      </c>
      <c r="AH80" s="191">
        <f t="shared" si="47"/>
        <v>2000</v>
      </c>
      <c r="AI80" s="191">
        <f t="shared" si="47"/>
        <v>0</v>
      </c>
      <c r="AJ80" s="191">
        <f t="shared" si="47"/>
        <v>0</v>
      </c>
      <c r="AK80" s="191">
        <f t="shared" si="47"/>
        <v>0</v>
      </c>
      <c r="AL80" s="191">
        <f t="shared" si="47"/>
        <v>0</v>
      </c>
      <c r="AM80" s="196"/>
      <c r="AN80" s="196"/>
    </row>
    <row r="81" s="12" customFormat="1" ht="43" customHeight="1" spans="1:40">
      <c r="A81" s="183" t="s">
        <v>54</v>
      </c>
      <c r="B81" s="188" t="s">
        <v>114</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row>
    <row r="82" s="12" customFormat="1" ht="43" customHeight="1" spans="1:40">
      <c r="A82" s="183" t="s">
        <v>54</v>
      </c>
      <c r="B82" s="188" t="s">
        <v>115</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row>
    <row r="83" s="12" customFormat="1" ht="43" customHeight="1" spans="1:40">
      <c r="A83" s="183" t="s">
        <v>54</v>
      </c>
      <c r="B83" s="188" t="s">
        <v>116</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row>
    <row r="84" s="12" customFormat="1" ht="30" customHeight="1" spans="1:40">
      <c r="A84" s="183" t="s">
        <v>54</v>
      </c>
      <c r="B84" s="188" t="s">
        <v>117</v>
      </c>
      <c r="C84" s="188"/>
      <c r="D84" s="188"/>
      <c r="E84" s="185"/>
      <c r="F84" s="185"/>
      <c r="G84" s="185"/>
      <c r="H84" s="185"/>
      <c r="I84" s="191">
        <f t="shared" ref="I84:T84" si="48">SUM(I85:I92)</f>
        <v>8</v>
      </c>
      <c r="J84" s="191">
        <f t="shared" si="48"/>
        <v>43.603</v>
      </c>
      <c r="K84" s="191">
        <f t="shared" si="48"/>
        <v>0</v>
      </c>
      <c r="L84" s="191">
        <f t="shared" si="48"/>
        <v>0</v>
      </c>
      <c r="M84" s="191">
        <f t="shared" si="48"/>
        <v>8</v>
      </c>
      <c r="N84" s="191">
        <f t="shared" si="48"/>
        <v>0</v>
      </c>
      <c r="O84" s="191">
        <f t="shared" si="48"/>
        <v>0</v>
      </c>
      <c r="P84" s="191">
        <f t="shared" si="48"/>
        <v>0</v>
      </c>
      <c r="Q84" s="191">
        <f t="shared" si="48"/>
        <v>0</v>
      </c>
      <c r="R84" s="191">
        <f t="shared" si="48"/>
        <v>0</v>
      </c>
      <c r="S84" s="191">
        <f t="shared" si="48"/>
        <v>4553</v>
      </c>
      <c r="T84" s="191">
        <f t="shared" si="48"/>
        <v>18623</v>
      </c>
      <c r="U84" s="191">
        <f t="shared" ref="U84:AL84" si="49">SUM(U85:U92)</f>
        <v>0</v>
      </c>
      <c r="V84" s="191">
        <f t="shared" si="49"/>
        <v>0</v>
      </c>
      <c r="W84" s="191">
        <f t="shared" si="49"/>
        <v>0</v>
      </c>
      <c r="X84" s="191">
        <f t="shared" si="49"/>
        <v>0</v>
      </c>
      <c r="Y84" s="191">
        <f t="shared" si="49"/>
        <v>0</v>
      </c>
      <c r="Z84" s="191">
        <f t="shared" si="49"/>
        <v>5330</v>
      </c>
      <c r="AA84" s="191">
        <f t="shared" si="49"/>
        <v>2330</v>
      </c>
      <c r="AB84" s="191">
        <f t="shared" si="49"/>
        <v>2330</v>
      </c>
      <c r="AC84" s="191">
        <f t="shared" si="49"/>
        <v>0</v>
      </c>
      <c r="AD84" s="191">
        <f t="shared" si="49"/>
        <v>0</v>
      </c>
      <c r="AE84" s="191">
        <f t="shared" si="49"/>
        <v>0</v>
      </c>
      <c r="AF84" s="191">
        <f t="shared" si="49"/>
        <v>1000</v>
      </c>
      <c r="AG84" s="191">
        <f t="shared" si="49"/>
        <v>0</v>
      </c>
      <c r="AH84" s="191">
        <f t="shared" si="49"/>
        <v>2000</v>
      </c>
      <c r="AI84" s="191">
        <f t="shared" si="49"/>
        <v>0</v>
      </c>
      <c r="AJ84" s="191">
        <f t="shared" si="49"/>
        <v>0</v>
      </c>
      <c r="AK84" s="191">
        <f t="shared" si="49"/>
        <v>0</v>
      </c>
      <c r="AL84" s="191">
        <f t="shared" si="49"/>
        <v>0</v>
      </c>
      <c r="AM84" s="196"/>
      <c r="AN84" s="196"/>
    </row>
    <row r="85" s="7" customFormat="1" ht="258" customHeight="1" spans="1:40">
      <c r="A85" s="22">
        <v>14</v>
      </c>
      <c r="B85" s="22" t="s">
        <v>1164</v>
      </c>
      <c r="C85" s="22">
        <v>2024</v>
      </c>
      <c r="D85" s="34" t="s">
        <v>220</v>
      </c>
      <c r="E85" s="22" t="s">
        <v>178</v>
      </c>
      <c r="F85" s="24" t="s">
        <v>990</v>
      </c>
      <c r="G85" s="22" t="s">
        <v>221</v>
      </c>
      <c r="H85" s="34" t="s">
        <v>1098</v>
      </c>
      <c r="I85" s="22">
        <v>1</v>
      </c>
      <c r="J85" s="22">
        <v>3</v>
      </c>
      <c r="K85" s="22"/>
      <c r="L85" s="22"/>
      <c r="M85" s="22">
        <v>1</v>
      </c>
      <c r="N85" s="22"/>
      <c r="O85" s="22"/>
      <c r="P85" s="22"/>
      <c r="Q85" s="22"/>
      <c r="R85" s="22"/>
      <c r="S85" s="22">
        <v>2245</v>
      </c>
      <c r="T85" s="22">
        <v>10000</v>
      </c>
      <c r="U85" s="36" t="s">
        <v>211</v>
      </c>
      <c r="V85" s="22" t="s">
        <v>715</v>
      </c>
      <c r="W85" s="22" t="s">
        <v>207</v>
      </c>
      <c r="X85" s="22" t="s">
        <v>715</v>
      </c>
      <c r="Y85" s="22" t="s">
        <v>1093</v>
      </c>
      <c r="Z85" s="22">
        <v>3000</v>
      </c>
      <c r="AA85" s="22"/>
      <c r="AB85" s="60"/>
      <c r="AC85" s="60"/>
      <c r="AD85" s="60"/>
      <c r="AE85" s="60"/>
      <c r="AF85" s="22">
        <v>1000</v>
      </c>
      <c r="AG85" s="22"/>
      <c r="AH85" s="22">
        <v>2000</v>
      </c>
      <c r="AI85" s="22"/>
      <c r="AJ85" s="22"/>
      <c r="AK85" s="22"/>
      <c r="AL85" s="22"/>
      <c r="AM85" s="33" t="s">
        <v>1165</v>
      </c>
      <c r="AN85" s="33" t="s">
        <v>1166</v>
      </c>
    </row>
    <row r="86" s="9" customFormat="1" ht="409" customHeight="1" spans="1:40">
      <c r="A86" s="22">
        <v>15</v>
      </c>
      <c r="B86" s="22" t="s">
        <v>1170</v>
      </c>
      <c r="C86" s="22">
        <v>2024</v>
      </c>
      <c r="D86" s="37" t="s">
        <v>327</v>
      </c>
      <c r="E86" s="36" t="s">
        <v>178</v>
      </c>
      <c r="F86" s="36" t="s">
        <v>984</v>
      </c>
      <c r="G86" s="36" t="s">
        <v>209</v>
      </c>
      <c r="H86" s="37" t="s">
        <v>1081</v>
      </c>
      <c r="I86" s="36">
        <v>1</v>
      </c>
      <c r="J86" s="36">
        <v>1</v>
      </c>
      <c r="K86" s="36"/>
      <c r="L86" s="36"/>
      <c r="M86" s="36">
        <v>1</v>
      </c>
      <c r="N86" s="36"/>
      <c r="O86" s="36"/>
      <c r="P86" s="36"/>
      <c r="Q86" s="36"/>
      <c r="R86" s="36"/>
      <c r="S86" s="36">
        <v>560</v>
      </c>
      <c r="T86" s="36">
        <v>1650</v>
      </c>
      <c r="U86" s="36" t="s">
        <v>305</v>
      </c>
      <c r="V86" s="36" t="s">
        <v>1171</v>
      </c>
      <c r="W86" s="36" t="s">
        <v>207</v>
      </c>
      <c r="X86" s="36" t="s">
        <v>715</v>
      </c>
      <c r="Y86" s="36" t="s">
        <v>1093</v>
      </c>
      <c r="Z86" s="36">
        <v>800</v>
      </c>
      <c r="AA86" s="36">
        <v>800</v>
      </c>
      <c r="AB86" s="36">
        <v>800</v>
      </c>
      <c r="AC86" s="36"/>
      <c r="AD86" s="36"/>
      <c r="AE86" s="36"/>
      <c r="AF86" s="36"/>
      <c r="AG86" s="36"/>
      <c r="AH86" s="36"/>
      <c r="AI86" s="36"/>
      <c r="AJ86" s="36"/>
      <c r="AK86" s="36"/>
      <c r="AL86" s="36"/>
      <c r="AM86" s="37" t="s">
        <v>1172</v>
      </c>
      <c r="AN86" s="37" t="s">
        <v>1173</v>
      </c>
    </row>
    <row r="87" s="12" customFormat="1" ht="249" customHeight="1" spans="1:40">
      <c r="A87" s="22">
        <v>16</v>
      </c>
      <c r="B87" s="22" t="s">
        <v>1201</v>
      </c>
      <c r="C87" s="22">
        <v>2024</v>
      </c>
      <c r="D87" s="33" t="s">
        <v>263</v>
      </c>
      <c r="E87" s="22" t="s">
        <v>178</v>
      </c>
      <c r="F87" s="24" t="s">
        <v>1013</v>
      </c>
      <c r="G87" s="22" t="s">
        <v>265</v>
      </c>
      <c r="H87" s="33" t="s">
        <v>266</v>
      </c>
      <c r="I87" s="22">
        <v>1</v>
      </c>
      <c r="J87" s="39">
        <v>12.403</v>
      </c>
      <c r="K87" s="39"/>
      <c r="L87" s="39"/>
      <c r="M87" s="39">
        <v>1</v>
      </c>
      <c r="N87" s="39"/>
      <c r="O87" s="39"/>
      <c r="P87" s="39"/>
      <c r="Q87" s="39"/>
      <c r="R87" s="39"/>
      <c r="S87" s="39">
        <v>694</v>
      </c>
      <c r="T87" s="39">
        <v>2838</v>
      </c>
      <c r="U87" s="22" t="s">
        <v>227</v>
      </c>
      <c r="V87" s="22" t="s">
        <v>656</v>
      </c>
      <c r="W87" s="22" t="s">
        <v>207</v>
      </c>
      <c r="X87" s="22" t="s">
        <v>715</v>
      </c>
      <c r="Y87" s="22" t="s">
        <v>1093</v>
      </c>
      <c r="Z87" s="39">
        <v>500</v>
      </c>
      <c r="AA87" s="39">
        <v>500</v>
      </c>
      <c r="AB87" s="39">
        <v>500</v>
      </c>
      <c r="AC87" s="39"/>
      <c r="AD87" s="39"/>
      <c r="AE87" s="39"/>
      <c r="AF87" s="39"/>
      <c r="AG87" s="39"/>
      <c r="AH87" s="39"/>
      <c r="AI87" s="39"/>
      <c r="AJ87" s="39"/>
      <c r="AK87" s="39"/>
      <c r="AL87" s="39"/>
      <c r="AM87" s="71" t="s">
        <v>1202</v>
      </c>
      <c r="AN87" s="71" t="s">
        <v>1203</v>
      </c>
    </row>
    <row r="88" s="250" customFormat="1" ht="223" customHeight="1" spans="1:40">
      <c r="A88" s="22">
        <v>17</v>
      </c>
      <c r="B88" s="22" t="s">
        <v>1204</v>
      </c>
      <c r="C88" s="22">
        <v>2024</v>
      </c>
      <c r="D88" s="33" t="s">
        <v>383</v>
      </c>
      <c r="E88" s="22" t="s">
        <v>178</v>
      </c>
      <c r="F88" s="24" t="s">
        <v>990</v>
      </c>
      <c r="G88" s="22" t="s">
        <v>357</v>
      </c>
      <c r="H88" s="33" t="s">
        <v>384</v>
      </c>
      <c r="I88" s="22">
        <v>1</v>
      </c>
      <c r="J88" s="22">
        <v>1.2</v>
      </c>
      <c r="K88" s="22"/>
      <c r="L88" s="22"/>
      <c r="M88" s="22">
        <v>1</v>
      </c>
      <c r="N88" s="22"/>
      <c r="O88" s="22"/>
      <c r="P88" s="22"/>
      <c r="Q88" s="22"/>
      <c r="R88" s="22"/>
      <c r="S88" s="22">
        <v>67</v>
      </c>
      <c r="T88" s="22">
        <v>268</v>
      </c>
      <c r="U88" s="22" t="s">
        <v>1016</v>
      </c>
      <c r="V88" s="22" t="s">
        <v>749</v>
      </c>
      <c r="W88" s="22" t="s">
        <v>207</v>
      </c>
      <c r="X88" s="22" t="s">
        <v>715</v>
      </c>
      <c r="Y88" s="22" t="s">
        <v>1093</v>
      </c>
      <c r="Z88" s="22">
        <v>200</v>
      </c>
      <c r="AA88" s="22">
        <v>200</v>
      </c>
      <c r="AB88" s="22">
        <v>200</v>
      </c>
      <c r="AC88" s="22"/>
      <c r="AD88" s="22"/>
      <c r="AE88" s="22"/>
      <c r="AF88" s="22"/>
      <c r="AG88" s="22"/>
      <c r="AH88" s="22"/>
      <c r="AI88" s="22"/>
      <c r="AJ88" s="22"/>
      <c r="AK88" s="22"/>
      <c r="AL88" s="22"/>
      <c r="AM88" s="33" t="s">
        <v>1205</v>
      </c>
      <c r="AN88" s="33" t="s">
        <v>1206</v>
      </c>
    </row>
    <row r="89" s="12" customFormat="1" ht="223" customHeight="1" spans="1:40">
      <c r="A89" s="22">
        <v>18</v>
      </c>
      <c r="B89" s="22" t="s">
        <v>1208</v>
      </c>
      <c r="C89" s="36">
        <v>2024</v>
      </c>
      <c r="D89" s="37" t="s">
        <v>1017</v>
      </c>
      <c r="E89" s="36" t="s">
        <v>178</v>
      </c>
      <c r="F89" s="36" t="s">
        <v>984</v>
      </c>
      <c r="G89" s="36" t="s">
        <v>442</v>
      </c>
      <c r="H89" s="37" t="s">
        <v>1209</v>
      </c>
      <c r="I89" s="36">
        <v>1</v>
      </c>
      <c r="J89" s="36">
        <v>11</v>
      </c>
      <c r="K89" s="36"/>
      <c r="L89" s="36"/>
      <c r="M89" s="36">
        <v>1</v>
      </c>
      <c r="N89" s="36"/>
      <c r="O89" s="36"/>
      <c r="P89" s="36"/>
      <c r="Q89" s="36"/>
      <c r="R89" s="36"/>
      <c r="S89" s="31">
        <v>33</v>
      </c>
      <c r="T89" s="31">
        <v>102</v>
      </c>
      <c r="U89" s="36" t="s">
        <v>192</v>
      </c>
      <c r="V89" s="36" t="s">
        <v>810</v>
      </c>
      <c r="W89" s="36" t="s">
        <v>207</v>
      </c>
      <c r="X89" s="36" t="s">
        <v>715</v>
      </c>
      <c r="Y89" s="22" t="s">
        <v>1093</v>
      </c>
      <c r="Z89" s="36">
        <v>100</v>
      </c>
      <c r="AA89" s="36">
        <v>100</v>
      </c>
      <c r="AB89" s="36">
        <v>100</v>
      </c>
      <c r="AC89" s="36"/>
      <c r="AD89" s="36"/>
      <c r="AE89" s="36"/>
      <c r="AF89" s="36"/>
      <c r="AG89" s="36"/>
      <c r="AH89" s="36"/>
      <c r="AI89" s="36"/>
      <c r="AJ89" s="36"/>
      <c r="AK89" s="36"/>
      <c r="AL89" s="36"/>
      <c r="AM89" s="37" t="s">
        <v>1210</v>
      </c>
      <c r="AN89" s="37" t="s">
        <v>1211</v>
      </c>
    </row>
    <row r="90" s="8" customFormat="1" ht="201" customHeight="1" spans="1:40">
      <c r="A90" s="22">
        <v>19</v>
      </c>
      <c r="B90" s="22" t="s">
        <v>1213</v>
      </c>
      <c r="C90" s="24">
        <v>2024</v>
      </c>
      <c r="D90" s="40" t="s">
        <v>592</v>
      </c>
      <c r="E90" s="24" t="s">
        <v>178</v>
      </c>
      <c r="F90" s="24" t="s">
        <v>1022</v>
      </c>
      <c r="G90" s="24" t="s">
        <v>593</v>
      </c>
      <c r="H90" s="40" t="s">
        <v>594</v>
      </c>
      <c r="I90" s="52">
        <v>1</v>
      </c>
      <c r="J90" s="24">
        <v>11</v>
      </c>
      <c r="K90" s="52"/>
      <c r="L90" s="52"/>
      <c r="M90" s="24">
        <v>1</v>
      </c>
      <c r="N90" s="52"/>
      <c r="O90" s="52"/>
      <c r="P90" s="52"/>
      <c r="Q90" s="52"/>
      <c r="R90" s="52"/>
      <c r="S90" s="24">
        <v>50</v>
      </c>
      <c r="T90" s="52">
        <v>218</v>
      </c>
      <c r="U90" s="24" t="s">
        <v>985</v>
      </c>
      <c r="V90" s="24" t="s">
        <v>944</v>
      </c>
      <c r="W90" s="24" t="s">
        <v>207</v>
      </c>
      <c r="X90" s="24" t="s">
        <v>715</v>
      </c>
      <c r="Y90" s="22" t="s">
        <v>1093</v>
      </c>
      <c r="Z90" s="24">
        <v>370</v>
      </c>
      <c r="AA90" s="24">
        <v>370</v>
      </c>
      <c r="AB90" s="24">
        <v>370</v>
      </c>
      <c r="AC90" s="24"/>
      <c r="AD90" s="24"/>
      <c r="AE90" s="24"/>
      <c r="AF90" s="24"/>
      <c r="AG90" s="24"/>
      <c r="AH90" s="24"/>
      <c r="AI90" s="24"/>
      <c r="AJ90" s="24"/>
      <c r="AK90" s="22"/>
      <c r="AL90" s="22"/>
      <c r="AM90" s="33" t="s">
        <v>1214</v>
      </c>
      <c r="AN90" s="33" t="s">
        <v>1215</v>
      </c>
    </row>
    <row r="91" s="251" customFormat="1" ht="258" customHeight="1" spans="1:40">
      <c r="A91" s="22">
        <v>20</v>
      </c>
      <c r="B91" s="22" t="s">
        <v>1232</v>
      </c>
      <c r="C91" s="22">
        <v>2024</v>
      </c>
      <c r="D91" s="33" t="s">
        <v>565</v>
      </c>
      <c r="E91" s="22" t="s">
        <v>302</v>
      </c>
      <c r="F91" s="22" t="s">
        <v>1009</v>
      </c>
      <c r="G91" s="22" t="s">
        <v>535</v>
      </c>
      <c r="H91" s="33" t="s">
        <v>566</v>
      </c>
      <c r="I91" s="22">
        <v>1</v>
      </c>
      <c r="J91" s="22">
        <v>4</v>
      </c>
      <c r="K91" s="22"/>
      <c r="L91" s="22"/>
      <c r="M91" s="22">
        <v>1</v>
      </c>
      <c r="N91" s="22"/>
      <c r="O91" s="22"/>
      <c r="P91" s="22"/>
      <c r="Q91" s="22"/>
      <c r="R91" s="22"/>
      <c r="S91" s="22">
        <v>210</v>
      </c>
      <c r="T91" s="22">
        <v>709</v>
      </c>
      <c r="U91" s="22" t="s">
        <v>206</v>
      </c>
      <c r="V91" s="22" t="s">
        <v>902</v>
      </c>
      <c r="W91" s="22" t="s">
        <v>207</v>
      </c>
      <c r="X91" s="22" t="s">
        <v>715</v>
      </c>
      <c r="Y91" s="22" t="s">
        <v>1093</v>
      </c>
      <c r="Z91" s="22">
        <v>210</v>
      </c>
      <c r="AA91" s="22">
        <v>210</v>
      </c>
      <c r="AB91" s="60">
        <v>210</v>
      </c>
      <c r="AC91" s="60"/>
      <c r="AD91" s="60"/>
      <c r="AE91" s="60"/>
      <c r="AF91" s="22"/>
      <c r="AG91" s="22"/>
      <c r="AH91" s="22"/>
      <c r="AI91" s="22"/>
      <c r="AJ91" s="22"/>
      <c r="AK91" s="22"/>
      <c r="AL91" s="22"/>
      <c r="AM91" s="33" t="s">
        <v>1233</v>
      </c>
      <c r="AN91" s="33" t="s">
        <v>1234</v>
      </c>
    </row>
    <row r="92" s="8" customFormat="1" ht="251" customHeight="1" spans="1:40">
      <c r="A92" s="22">
        <v>21</v>
      </c>
      <c r="B92" s="22" t="s">
        <v>1236</v>
      </c>
      <c r="C92" s="22">
        <v>2024</v>
      </c>
      <c r="D92" s="33" t="s">
        <v>1237</v>
      </c>
      <c r="E92" s="22" t="s">
        <v>178</v>
      </c>
      <c r="F92" s="24" t="s">
        <v>1013</v>
      </c>
      <c r="G92" s="22" t="s">
        <v>1238</v>
      </c>
      <c r="H92" s="33" t="s">
        <v>1239</v>
      </c>
      <c r="I92" s="39">
        <v>1</v>
      </c>
      <c r="J92" s="39"/>
      <c r="K92" s="39"/>
      <c r="L92" s="39"/>
      <c r="M92" s="39">
        <v>1</v>
      </c>
      <c r="N92" s="39"/>
      <c r="O92" s="39"/>
      <c r="P92" s="39"/>
      <c r="Q92" s="39"/>
      <c r="R92" s="39"/>
      <c r="S92" s="39">
        <v>694</v>
      </c>
      <c r="T92" s="39">
        <v>2838</v>
      </c>
      <c r="U92" s="22" t="s">
        <v>227</v>
      </c>
      <c r="V92" s="22" t="s">
        <v>656</v>
      </c>
      <c r="W92" s="22" t="s">
        <v>207</v>
      </c>
      <c r="X92" s="22" t="s">
        <v>715</v>
      </c>
      <c r="Y92" s="22" t="s">
        <v>1093</v>
      </c>
      <c r="Z92" s="39">
        <v>150</v>
      </c>
      <c r="AA92" s="39">
        <v>150</v>
      </c>
      <c r="AB92" s="39">
        <v>150</v>
      </c>
      <c r="AC92" s="39"/>
      <c r="AD92" s="39"/>
      <c r="AE92" s="39"/>
      <c r="AF92" s="39"/>
      <c r="AG92" s="39"/>
      <c r="AH92" s="39"/>
      <c r="AI92" s="39"/>
      <c r="AJ92" s="39"/>
      <c r="AK92" s="39"/>
      <c r="AL92" s="39"/>
      <c r="AM92" s="71" t="s">
        <v>1240</v>
      </c>
      <c r="AN92" s="71" t="s">
        <v>1241</v>
      </c>
    </row>
    <row r="93" s="12" customFormat="1" ht="70" customHeight="1" spans="1:40">
      <c r="A93" s="183" t="s">
        <v>54</v>
      </c>
      <c r="B93" s="188" t="s">
        <v>118</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row>
    <row r="94" s="12" customFormat="1" ht="77" customHeight="1" spans="1:40">
      <c r="A94" s="183" t="s">
        <v>54</v>
      </c>
      <c r="B94" s="188" t="s">
        <v>119</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row>
    <row r="95" s="12" customFormat="1" ht="77" customHeight="1" spans="1:40">
      <c r="A95" s="183" t="s">
        <v>54</v>
      </c>
      <c r="B95" s="188" t="s">
        <v>120</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row>
    <row r="96" s="12" customFormat="1" ht="50" customHeight="1" spans="1:40">
      <c r="A96" s="183" t="s">
        <v>54</v>
      </c>
      <c r="B96" s="188" t="s">
        <v>121</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row>
    <row r="97" s="12" customFormat="1" ht="30" customHeight="1" spans="1:40">
      <c r="A97" s="183" t="s">
        <v>54</v>
      </c>
      <c r="B97" s="188" t="s">
        <v>96</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row>
    <row r="98" s="12" customFormat="1" ht="30" customHeight="1" spans="1:40">
      <c r="A98" s="203" t="s">
        <v>52</v>
      </c>
      <c r="B98" s="188" t="s">
        <v>122</v>
      </c>
      <c r="C98" s="188"/>
      <c r="D98" s="188"/>
      <c r="E98" s="185"/>
      <c r="F98" s="185"/>
      <c r="G98" s="185"/>
      <c r="H98" s="185"/>
      <c r="I98" s="191">
        <f t="shared" ref="I98:T98" si="50">I99+I100+I104+I106</f>
        <v>4</v>
      </c>
      <c r="J98" s="191">
        <f t="shared" si="50"/>
        <v>5.13</v>
      </c>
      <c r="K98" s="191">
        <f t="shared" si="50"/>
        <v>0</v>
      </c>
      <c r="L98" s="191">
        <f t="shared" si="50"/>
        <v>0</v>
      </c>
      <c r="M98" s="191">
        <f t="shared" si="50"/>
        <v>4</v>
      </c>
      <c r="N98" s="191">
        <f t="shared" si="50"/>
        <v>0</v>
      </c>
      <c r="O98" s="191">
        <f t="shared" si="50"/>
        <v>0</v>
      </c>
      <c r="P98" s="191">
        <f t="shared" si="50"/>
        <v>0</v>
      </c>
      <c r="Q98" s="191">
        <f t="shared" si="50"/>
        <v>0</v>
      </c>
      <c r="R98" s="191">
        <f t="shared" si="50"/>
        <v>0</v>
      </c>
      <c r="S98" s="191">
        <f t="shared" si="50"/>
        <v>2327</v>
      </c>
      <c r="T98" s="191">
        <f t="shared" si="50"/>
        <v>8779</v>
      </c>
      <c r="U98" s="191">
        <f t="shared" ref="U98:AL98" si="51">U99+U100+U104+U106</f>
        <v>0</v>
      </c>
      <c r="V98" s="191">
        <f t="shared" si="51"/>
        <v>0</v>
      </c>
      <c r="W98" s="191">
        <f t="shared" si="51"/>
        <v>0</v>
      </c>
      <c r="X98" s="191">
        <f t="shared" si="51"/>
        <v>0</v>
      </c>
      <c r="Y98" s="191">
        <f t="shared" si="51"/>
        <v>0</v>
      </c>
      <c r="Z98" s="191">
        <f t="shared" si="51"/>
        <v>3680</v>
      </c>
      <c r="AA98" s="191">
        <f t="shared" si="51"/>
        <v>0</v>
      </c>
      <c r="AB98" s="191">
        <f t="shared" si="51"/>
        <v>0</v>
      </c>
      <c r="AC98" s="191">
        <f t="shared" si="51"/>
        <v>0</v>
      </c>
      <c r="AD98" s="191">
        <f t="shared" si="51"/>
        <v>0</v>
      </c>
      <c r="AE98" s="191">
        <f t="shared" si="51"/>
        <v>0</v>
      </c>
      <c r="AF98" s="191">
        <f t="shared" si="51"/>
        <v>0</v>
      </c>
      <c r="AG98" s="191">
        <f t="shared" si="51"/>
        <v>3680</v>
      </c>
      <c r="AH98" s="191">
        <f t="shared" si="51"/>
        <v>0</v>
      </c>
      <c r="AI98" s="191">
        <f t="shared" si="51"/>
        <v>0</v>
      </c>
      <c r="AJ98" s="191">
        <f t="shared" si="51"/>
        <v>0</v>
      </c>
      <c r="AK98" s="191">
        <f t="shared" si="51"/>
        <v>0</v>
      </c>
      <c r="AL98" s="191">
        <f t="shared" si="51"/>
        <v>0</v>
      </c>
      <c r="AM98" s="196"/>
      <c r="AN98" s="196"/>
    </row>
    <row r="99" s="12" customFormat="1" ht="30" customHeight="1" spans="1:40">
      <c r="A99" s="183" t="s">
        <v>54</v>
      </c>
      <c r="B99" s="188" t="s">
        <v>123</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row>
    <row r="100" s="12" customFormat="1" ht="30" customHeight="1" spans="1:40">
      <c r="A100" s="183" t="s">
        <v>54</v>
      </c>
      <c r="B100" s="188" t="s">
        <v>124</v>
      </c>
      <c r="C100" s="188"/>
      <c r="D100" s="188"/>
      <c r="E100" s="185"/>
      <c r="F100" s="185"/>
      <c r="G100" s="185"/>
      <c r="H100" s="185"/>
      <c r="I100" s="191">
        <f t="shared" ref="I100:T100" si="52">SUM(I101:I103)</f>
        <v>3</v>
      </c>
      <c r="J100" s="191">
        <f t="shared" si="52"/>
        <v>4.13</v>
      </c>
      <c r="K100" s="191">
        <f t="shared" si="52"/>
        <v>0</v>
      </c>
      <c r="L100" s="191">
        <f t="shared" si="52"/>
        <v>0</v>
      </c>
      <c r="M100" s="191">
        <f t="shared" si="52"/>
        <v>3</v>
      </c>
      <c r="N100" s="191">
        <f t="shared" si="52"/>
        <v>0</v>
      </c>
      <c r="O100" s="191">
        <f t="shared" si="52"/>
        <v>0</v>
      </c>
      <c r="P100" s="191">
        <f t="shared" si="52"/>
        <v>0</v>
      </c>
      <c r="Q100" s="191">
        <f t="shared" si="52"/>
        <v>0</v>
      </c>
      <c r="R100" s="191">
        <f t="shared" si="52"/>
        <v>0</v>
      </c>
      <c r="S100" s="191">
        <f t="shared" si="52"/>
        <v>1865</v>
      </c>
      <c r="T100" s="191">
        <f t="shared" si="52"/>
        <v>6911</v>
      </c>
      <c r="U100" s="191">
        <f t="shared" ref="U100:AL100" si="53">SUM(U101:U103)</f>
        <v>0</v>
      </c>
      <c r="V100" s="191">
        <f t="shared" si="53"/>
        <v>0</v>
      </c>
      <c r="W100" s="191">
        <f t="shared" si="53"/>
        <v>0</v>
      </c>
      <c r="X100" s="191">
        <f t="shared" si="53"/>
        <v>0</v>
      </c>
      <c r="Y100" s="191">
        <f t="shared" si="53"/>
        <v>0</v>
      </c>
      <c r="Z100" s="191">
        <f t="shared" si="53"/>
        <v>3600</v>
      </c>
      <c r="AA100" s="191">
        <f t="shared" si="53"/>
        <v>0</v>
      </c>
      <c r="AB100" s="191">
        <f t="shared" si="53"/>
        <v>0</v>
      </c>
      <c r="AC100" s="191">
        <f t="shared" si="53"/>
        <v>0</v>
      </c>
      <c r="AD100" s="191">
        <f t="shared" si="53"/>
        <v>0</v>
      </c>
      <c r="AE100" s="191">
        <f t="shared" si="53"/>
        <v>0</v>
      </c>
      <c r="AF100" s="191">
        <f t="shared" si="53"/>
        <v>0</v>
      </c>
      <c r="AG100" s="191">
        <f t="shared" si="53"/>
        <v>3600</v>
      </c>
      <c r="AH100" s="191">
        <f t="shared" si="53"/>
        <v>0</v>
      </c>
      <c r="AI100" s="191">
        <f t="shared" si="53"/>
        <v>0</v>
      </c>
      <c r="AJ100" s="191">
        <f t="shared" si="53"/>
        <v>0</v>
      </c>
      <c r="AK100" s="191">
        <f t="shared" si="53"/>
        <v>0</v>
      </c>
      <c r="AL100" s="191">
        <f t="shared" si="53"/>
        <v>0</v>
      </c>
      <c r="AM100" s="196"/>
      <c r="AN100" s="196"/>
    </row>
    <row r="101" s="7" customFormat="1" ht="409" customHeight="1" spans="1:40">
      <c r="A101" s="22">
        <v>22</v>
      </c>
      <c r="B101" s="22" t="s">
        <v>1152</v>
      </c>
      <c r="C101" s="22">
        <v>2024</v>
      </c>
      <c r="D101" s="35" t="s">
        <v>193</v>
      </c>
      <c r="E101" s="24" t="s">
        <v>178</v>
      </c>
      <c r="F101" s="24" t="s">
        <v>984</v>
      </c>
      <c r="G101" s="24" t="s">
        <v>194</v>
      </c>
      <c r="H101" s="35" t="s">
        <v>195</v>
      </c>
      <c r="I101" s="22">
        <v>1</v>
      </c>
      <c r="J101" s="22">
        <v>2</v>
      </c>
      <c r="K101" s="22"/>
      <c r="L101" s="22"/>
      <c r="M101" s="22">
        <v>1</v>
      </c>
      <c r="N101" s="22"/>
      <c r="O101" s="22"/>
      <c r="P101" s="22"/>
      <c r="Q101" s="22"/>
      <c r="R101" s="22"/>
      <c r="S101" s="22">
        <v>1200</v>
      </c>
      <c r="T101" s="22">
        <v>4337</v>
      </c>
      <c r="U101" s="49" t="s">
        <v>183</v>
      </c>
      <c r="V101" s="22" t="s">
        <v>1144</v>
      </c>
      <c r="W101" s="49" t="s">
        <v>183</v>
      </c>
      <c r="X101" s="22" t="s">
        <v>1144</v>
      </c>
      <c r="Y101" s="22" t="s">
        <v>1093</v>
      </c>
      <c r="Z101" s="62">
        <v>2000</v>
      </c>
      <c r="AA101" s="22"/>
      <c r="AB101" s="60"/>
      <c r="AC101" s="60"/>
      <c r="AD101" s="60"/>
      <c r="AE101" s="60"/>
      <c r="AF101" s="22"/>
      <c r="AG101" s="22">
        <v>2000</v>
      </c>
      <c r="AH101" s="22"/>
      <c r="AI101" s="22"/>
      <c r="AJ101" s="22"/>
      <c r="AK101" s="22"/>
      <c r="AL101" s="22"/>
      <c r="AM101" s="33" t="s">
        <v>1153</v>
      </c>
      <c r="AN101" s="33" t="s">
        <v>1154</v>
      </c>
    </row>
    <row r="102" s="12" customFormat="1" ht="271" customHeight="1" spans="1:40">
      <c r="A102" s="22">
        <v>23</v>
      </c>
      <c r="B102" s="22" t="s">
        <v>1167</v>
      </c>
      <c r="C102" s="22">
        <v>2024</v>
      </c>
      <c r="D102" s="33" t="s">
        <v>1077</v>
      </c>
      <c r="E102" s="22" t="s">
        <v>178</v>
      </c>
      <c r="F102" s="24" t="s">
        <v>1013</v>
      </c>
      <c r="G102" s="22" t="s">
        <v>590</v>
      </c>
      <c r="H102" s="33" t="s">
        <v>1100</v>
      </c>
      <c r="I102" s="22">
        <v>1</v>
      </c>
      <c r="J102" s="39">
        <v>1.13</v>
      </c>
      <c r="K102" s="39"/>
      <c r="L102" s="39"/>
      <c r="M102" s="39">
        <v>1</v>
      </c>
      <c r="N102" s="39"/>
      <c r="O102" s="39"/>
      <c r="P102" s="39"/>
      <c r="Q102" s="39"/>
      <c r="R102" s="39"/>
      <c r="S102" s="39">
        <v>298</v>
      </c>
      <c r="T102" s="39">
        <v>1188</v>
      </c>
      <c r="U102" s="22" t="s">
        <v>985</v>
      </c>
      <c r="V102" s="22"/>
      <c r="W102" s="22" t="s">
        <v>183</v>
      </c>
      <c r="X102" s="22" t="s">
        <v>811</v>
      </c>
      <c r="Y102" s="22" t="s">
        <v>1093</v>
      </c>
      <c r="Z102" s="39">
        <v>950</v>
      </c>
      <c r="AA102" s="39"/>
      <c r="AB102" s="39"/>
      <c r="AC102" s="39"/>
      <c r="AD102" s="39"/>
      <c r="AE102" s="39"/>
      <c r="AF102" s="39"/>
      <c r="AG102" s="39">
        <v>950</v>
      </c>
      <c r="AH102" s="39"/>
      <c r="AI102" s="39"/>
      <c r="AJ102" s="39"/>
      <c r="AK102" s="39"/>
      <c r="AL102" s="39"/>
      <c r="AM102" s="71" t="s">
        <v>1168</v>
      </c>
      <c r="AN102" s="71" t="s">
        <v>1169</v>
      </c>
    </row>
    <row r="103" s="12" customFormat="1" ht="279" customHeight="1" spans="1:40">
      <c r="A103" s="22">
        <v>24</v>
      </c>
      <c r="B103" s="22" t="s">
        <v>1198</v>
      </c>
      <c r="C103" s="22">
        <v>2024</v>
      </c>
      <c r="D103" s="33" t="s">
        <v>282</v>
      </c>
      <c r="E103" s="22" t="s">
        <v>178</v>
      </c>
      <c r="F103" s="24" t="s">
        <v>1013</v>
      </c>
      <c r="G103" s="22" t="s">
        <v>252</v>
      </c>
      <c r="H103" s="33" t="s">
        <v>1058</v>
      </c>
      <c r="I103" s="22">
        <v>1</v>
      </c>
      <c r="J103" s="39">
        <v>1</v>
      </c>
      <c r="K103" s="39"/>
      <c r="L103" s="39"/>
      <c r="M103" s="39">
        <v>1</v>
      </c>
      <c r="N103" s="39"/>
      <c r="O103" s="39"/>
      <c r="P103" s="39"/>
      <c r="Q103" s="39"/>
      <c r="R103" s="39"/>
      <c r="S103" s="39">
        <v>367</v>
      </c>
      <c r="T103" s="39">
        <v>1386</v>
      </c>
      <c r="U103" s="22" t="s">
        <v>227</v>
      </c>
      <c r="V103" s="22" t="s">
        <v>656</v>
      </c>
      <c r="W103" s="22" t="s">
        <v>183</v>
      </c>
      <c r="X103" s="22" t="s">
        <v>811</v>
      </c>
      <c r="Y103" s="22" t="s">
        <v>1093</v>
      </c>
      <c r="Z103" s="39">
        <v>650</v>
      </c>
      <c r="AA103" s="39"/>
      <c r="AB103" s="39"/>
      <c r="AC103" s="39"/>
      <c r="AD103" s="39"/>
      <c r="AE103" s="39"/>
      <c r="AF103" s="39"/>
      <c r="AG103" s="39">
        <v>650</v>
      </c>
      <c r="AH103" s="39"/>
      <c r="AI103" s="39"/>
      <c r="AJ103" s="39"/>
      <c r="AK103" s="39"/>
      <c r="AL103" s="39"/>
      <c r="AM103" s="71" t="s">
        <v>1199</v>
      </c>
      <c r="AN103" s="71" t="s">
        <v>1200</v>
      </c>
    </row>
    <row r="104" s="12" customFormat="1" ht="30" customHeight="1" spans="1:40">
      <c r="A104" s="183" t="s">
        <v>54</v>
      </c>
      <c r="B104" s="188" t="s">
        <v>125</v>
      </c>
      <c r="C104" s="188"/>
      <c r="D104" s="188"/>
      <c r="E104" s="185"/>
      <c r="F104" s="185"/>
      <c r="G104" s="185"/>
      <c r="H104" s="185"/>
      <c r="I104" s="191">
        <f t="shared" ref="I104:T104" si="54">SUM(I105)</f>
        <v>1</v>
      </c>
      <c r="J104" s="191">
        <f t="shared" si="54"/>
        <v>1</v>
      </c>
      <c r="K104" s="191">
        <f t="shared" si="54"/>
        <v>0</v>
      </c>
      <c r="L104" s="191">
        <f t="shared" si="54"/>
        <v>0</v>
      </c>
      <c r="M104" s="191">
        <f t="shared" si="54"/>
        <v>1</v>
      </c>
      <c r="N104" s="191">
        <f t="shared" si="54"/>
        <v>0</v>
      </c>
      <c r="O104" s="191">
        <f t="shared" si="54"/>
        <v>0</v>
      </c>
      <c r="P104" s="191">
        <f t="shared" si="54"/>
        <v>0</v>
      </c>
      <c r="Q104" s="191">
        <f t="shared" si="54"/>
        <v>0</v>
      </c>
      <c r="R104" s="191">
        <f t="shared" si="54"/>
        <v>0</v>
      </c>
      <c r="S104" s="191">
        <f t="shared" si="54"/>
        <v>462</v>
      </c>
      <c r="T104" s="191">
        <f t="shared" si="54"/>
        <v>1868</v>
      </c>
      <c r="U104" s="191">
        <f t="shared" ref="U104:AL104" si="55">SUM(U105)</f>
        <v>0</v>
      </c>
      <c r="V104" s="191">
        <f t="shared" si="55"/>
        <v>0</v>
      </c>
      <c r="W104" s="191">
        <f t="shared" si="55"/>
        <v>0</v>
      </c>
      <c r="X104" s="191">
        <f t="shared" si="55"/>
        <v>0</v>
      </c>
      <c r="Y104" s="191">
        <f t="shared" si="55"/>
        <v>0</v>
      </c>
      <c r="Z104" s="191">
        <f t="shared" si="55"/>
        <v>80</v>
      </c>
      <c r="AA104" s="191">
        <f t="shared" si="55"/>
        <v>0</v>
      </c>
      <c r="AB104" s="191">
        <f t="shared" si="55"/>
        <v>0</v>
      </c>
      <c r="AC104" s="191">
        <f t="shared" si="55"/>
        <v>0</v>
      </c>
      <c r="AD104" s="191">
        <f t="shared" si="55"/>
        <v>0</v>
      </c>
      <c r="AE104" s="191">
        <f t="shared" si="55"/>
        <v>0</v>
      </c>
      <c r="AF104" s="191">
        <f t="shared" si="55"/>
        <v>0</v>
      </c>
      <c r="AG104" s="191">
        <f t="shared" si="55"/>
        <v>80</v>
      </c>
      <c r="AH104" s="191">
        <f t="shared" si="55"/>
        <v>0</v>
      </c>
      <c r="AI104" s="191">
        <f t="shared" si="55"/>
        <v>0</v>
      </c>
      <c r="AJ104" s="191">
        <f t="shared" si="55"/>
        <v>0</v>
      </c>
      <c r="AK104" s="191">
        <f t="shared" si="55"/>
        <v>0</v>
      </c>
      <c r="AL104" s="191">
        <f t="shared" si="55"/>
        <v>0</v>
      </c>
      <c r="AM104" s="196"/>
      <c r="AN104" s="196"/>
    </row>
    <row r="105" s="12" customFormat="1" ht="305" customHeight="1" spans="1:40">
      <c r="A105" s="22">
        <v>25</v>
      </c>
      <c r="B105" s="22" t="s">
        <v>1223</v>
      </c>
      <c r="C105" s="22">
        <v>2024</v>
      </c>
      <c r="D105" s="33" t="s">
        <v>285</v>
      </c>
      <c r="E105" s="22" t="s">
        <v>178</v>
      </c>
      <c r="F105" s="24" t="s">
        <v>1013</v>
      </c>
      <c r="G105" s="22" t="s">
        <v>252</v>
      </c>
      <c r="H105" s="33" t="s">
        <v>1116</v>
      </c>
      <c r="I105" s="22">
        <v>1</v>
      </c>
      <c r="J105" s="39">
        <v>1</v>
      </c>
      <c r="K105" s="39"/>
      <c r="L105" s="39"/>
      <c r="M105" s="39">
        <v>1</v>
      </c>
      <c r="N105" s="39"/>
      <c r="O105" s="39"/>
      <c r="P105" s="39"/>
      <c r="Q105" s="39"/>
      <c r="R105" s="39"/>
      <c r="S105" s="39">
        <v>462</v>
      </c>
      <c r="T105" s="39">
        <v>1868</v>
      </c>
      <c r="U105" s="22" t="s">
        <v>227</v>
      </c>
      <c r="V105" s="22" t="s">
        <v>656</v>
      </c>
      <c r="W105" s="22" t="s">
        <v>183</v>
      </c>
      <c r="X105" s="22" t="s">
        <v>811</v>
      </c>
      <c r="Y105" s="22" t="s">
        <v>1093</v>
      </c>
      <c r="Z105" s="39">
        <v>80</v>
      </c>
      <c r="AA105" s="39"/>
      <c r="AB105" s="39"/>
      <c r="AC105" s="39"/>
      <c r="AD105" s="39"/>
      <c r="AE105" s="39"/>
      <c r="AF105" s="39"/>
      <c r="AG105" s="39">
        <v>80</v>
      </c>
      <c r="AH105" s="39"/>
      <c r="AI105" s="39"/>
      <c r="AJ105" s="39"/>
      <c r="AK105" s="39"/>
      <c r="AL105" s="39"/>
      <c r="AM105" s="71" t="s">
        <v>1224</v>
      </c>
      <c r="AN105" s="71" t="s">
        <v>1225</v>
      </c>
    </row>
    <row r="106" s="12" customFormat="1" ht="30" customHeight="1" spans="1:40">
      <c r="A106" s="183" t="s">
        <v>54</v>
      </c>
      <c r="B106" s="188" t="s">
        <v>126</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row>
    <row r="107" s="12" customFormat="1" ht="30" customHeight="1" spans="1:40">
      <c r="A107" s="203" t="s">
        <v>52</v>
      </c>
      <c r="B107" s="188" t="s">
        <v>127</v>
      </c>
      <c r="C107" s="188"/>
      <c r="D107" s="188"/>
      <c r="E107" s="185"/>
      <c r="F107" s="185"/>
      <c r="G107" s="185"/>
      <c r="H107" s="185"/>
      <c r="I107" s="191">
        <f t="shared" ref="I107:T107" si="56">I108+I109+I110+I111+I112+I113</f>
        <v>0</v>
      </c>
      <c r="J107" s="191">
        <f t="shared" si="56"/>
        <v>0</v>
      </c>
      <c r="K107" s="191">
        <f t="shared" si="56"/>
        <v>0</v>
      </c>
      <c r="L107" s="191">
        <f t="shared" si="56"/>
        <v>0</v>
      </c>
      <c r="M107" s="191">
        <f t="shared" si="56"/>
        <v>0</v>
      </c>
      <c r="N107" s="191">
        <f t="shared" si="56"/>
        <v>0</v>
      </c>
      <c r="O107" s="191">
        <f t="shared" si="56"/>
        <v>0</v>
      </c>
      <c r="P107" s="191">
        <f t="shared" si="56"/>
        <v>0</v>
      </c>
      <c r="Q107" s="191">
        <f t="shared" si="56"/>
        <v>0</v>
      </c>
      <c r="R107" s="191">
        <f t="shared" si="56"/>
        <v>0</v>
      </c>
      <c r="S107" s="191">
        <f t="shared" si="56"/>
        <v>0</v>
      </c>
      <c r="T107" s="191">
        <f t="shared" si="56"/>
        <v>0</v>
      </c>
      <c r="U107" s="191">
        <f t="shared" ref="U107:AL107" si="57">U108+U109+U110+U111+U112+U113</f>
        <v>0</v>
      </c>
      <c r="V107" s="191">
        <f t="shared" si="57"/>
        <v>0</v>
      </c>
      <c r="W107" s="191">
        <f t="shared" si="57"/>
        <v>0</v>
      </c>
      <c r="X107" s="191">
        <f t="shared" si="57"/>
        <v>0</v>
      </c>
      <c r="Y107" s="191">
        <f t="shared" si="57"/>
        <v>0</v>
      </c>
      <c r="Z107" s="191">
        <f t="shared" si="57"/>
        <v>0</v>
      </c>
      <c r="AA107" s="191">
        <f t="shared" si="57"/>
        <v>0</v>
      </c>
      <c r="AB107" s="191">
        <f t="shared" si="57"/>
        <v>0</v>
      </c>
      <c r="AC107" s="191">
        <f t="shared" si="57"/>
        <v>0</v>
      </c>
      <c r="AD107" s="191">
        <f t="shared" si="57"/>
        <v>0</v>
      </c>
      <c r="AE107" s="191">
        <f t="shared" si="57"/>
        <v>0</v>
      </c>
      <c r="AF107" s="191">
        <f t="shared" si="57"/>
        <v>0</v>
      </c>
      <c r="AG107" s="191">
        <f t="shared" si="57"/>
        <v>0</v>
      </c>
      <c r="AH107" s="191">
        <f t="shared" si="57"/>
        <v>0</v>
      </c>
      <c r="AI107" s="191">
        <f t="shared" si="57"/>
        <v>0</v>
      </c>
      <c r="AJ107" s="191">
        <f t="shared" si="57"/>
        <v>0</v>
      </c>
      <c r="AK107" s="191">
        <f t="shared" si="57"/>
        <v>0</v>
      </c>
      <c r="AL107" s="191">
        <f t="shared" si="57"/>
        <v>0</v>
      </c>
      <c r="AM107" s="196"/>
      <c r="AN107" s="196"/>
    </row>
    <row r="108" s="12" customFormat="1" ht="30" customHeight="1" spans="1:40">
      <c r="A108" s="183" t="s">
        <v>54</v>
      </c>
      <c r="B108" s="188" t="s">
        <v>128</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row>
    <row r="109" s="12" customFormat="1" ht="58" customHeight="1" spans="1:40">
      <c r="A109" s="183" t="s">
        <v>54</v>
      </c>
      <c r="B109" s="188" t="s">
        <v>129</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row>
    <row r="110" s="12" customFormat="1" ht="68" customHeight="1" spans="1:40">
      <c r="A110" s="183" t="s">
        <v>54</v>
      </c>
      <c r="B110" s="188" t="s">
        <v>130</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row>
    <row r="111" s="12" customFormat="1" ht="30" customHeight="1" spans="1:40">
      <c r="A111" s="183" t="s">
        <v>54</v>
      </c>
      <c r="B111" s="188" t="s">
        <v>131</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row>
    <row r="112" s="12" customFormat="1" ht="30" customHeight="1" spans="1:40">
      <c r="A112" s="183" t="s">
        <v>54</v>
      </c>
      <c r="B112" s="188" t="s">
        <v>132</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row>
    <row r="113" s="12" customFormat="1" ht="30" customHeight="1" spans="1:40">
      <c r="A113" s="183" t="s">
        <v>54</v>
      </c>
      <c r="B113" s="188" t="s">
        <v>133</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row>
    <row r="114" s="12" customFormat="1" ht="30" customHeight="1" spans="1:40">
      <c r="A114" s="180" t="s">
        <v>50</v>
      </c>
      <c r="B114" s="188" t="s">
        <v>134</v>
      </c>
      <c r="C114" s="188"/>
      <c r="D114" s="188"/>
      <c r="E114" s="185"/>
      <c r="F114" s="185"/>
      <c r="G114" s="185"/>
      <c r="H114" s="185"/>
      <c r="I114" s="192">
        <f t="shared" ref="I114:T114" si="58">I115</f>
        <v>0</v>
      </c>
      <c r="J114" s="192">
        <f t="shared" si="58"/>
        <v>0</v>
      </c>
      <c r="K114" s="192">
        <f t="shared" si="58"/>
        <v>0</v>
      </c>
      <c r="L114" s="192">
        <f t="shared" si="58"/>
        <v>0</v>
      </c>
      <c r="M114" s="192">
        <f t="shared" si="58"/>
        <v>0</v>
      </c>
      <c r="N114" s="192">
        <f t="shared" si="58"/>
        <v>0</v>
      </c>
      <c r="O114" s="192">
        <f t="shared" si="58"/>
        <v>0</v>
      </c>
      <c r="P114" s="192">
        <f t="shared" si="58"/>
        <v>0</v>
      </c>
      <c r="Q114" s="192">
        <f t="shared" si="58"/>
        <v>0</v>
      </c>
      <c r="R114" s="192">
        <f t="shared" si="58"/>
        <v>0</v>
      </c>
      <c r="S114" s="192">
        <f t="shared" si="58"/>
        <v>0</v>
      </c>
      <c r="T114" s="192">
        <f t="shared" si="58"/>
        <v>0</v>
      </c>
      <c r="U114" s="192">
        <f t="shared" ref="U114:AL114" si="59">U115</f>
        <v>0</v>
      </c>
      <c r="V114" s="192">
        <f t="shared" si="59"/>
        <v>0</v>
      </c>
      <c r="W114" s="192">
        <f t="shared" si="59"/>
        <v>0</v>
      </c>
      <c r="X114" s="192">
        <f t="shared" si="59"/>
        <v>0</v>
      </c>
      <c r="Y114" s="192">
        <f t="shared" si="59"/>
        <v>0</v>
      </c>
      <c r="Z114" s="192">
        <f t="shared" si="59"/>
        <v>0</v>
      </c>
      <c r="AA114" s="192">
        <f t="shared" si="59"/>
        <v>0</v>
      </c>
      <c r="AB114" s="192">
        <f t="shared" si="59"/>
        <v>0</v>
      </c>
      <c r="AC114" s="192">
        <f t="shared" si="59"/>
        <v>0</v>
      </c>
      <c r="AD114" s="192">
        <f t="shared" si="59"/>
        <v>0</v>
      </c>
      <c r="AE114" s="192">
        <f t="shared" si="59"/>
        <v>0</v>
      </c>
      <c r="AF114" s="192">
        <f t="shared" si="59"/>
        <v>0</v>
      </c>
      <c r="AG114" s="192">
        <f t="shared" si="59"/>
        <v>0</v>
      </c>
      <c r="AH114" s="192">
        <f t="shared" si="59"/>
        <v>0</v>
      </c>
      <c r="AI114" s="192">
        <f t="shared" si="59"/>
        <v>0</v>
      </c>
      <c r="AJ114" s="192">
        <f t="shared" si="59"/>
        <v>0</v>
      </c>
      <c r="AK114" s="192">
        <f t="shared" si="59"/>
        <v>0</v>
      </c>
      <c r="AL114" s="192">
        <f t="shared" si="59"/>
        <v>0</v>
      </c>
      <c r="AM114" s="196"/>
      <c r="AN114" s="196"/>
    </row>
    <row r="115" s="12" customFormat="1" ht="30" customHeight="1" spans="1:40">
      <c r="A115" s="180" t="s">
        <v>52</v>
      </c>
      <c r="B115" s="188" t="s">
        <v>134</v>
      </c>
      <c r="C115" s="188"/>
      <c r="D115" s="188"/>
      <c r="E115" s="185"/>
      <c r="F115" s="185"/>
      <c r="G115" s="185"/>
      <c r="H115" s="185"/>
      <c r="I115" s="191">
        <f t="shared" ref="I115:T115" si="60">I116+I117+I118</f>
        <v>0</v>
      </c>
      <c r="J115" s="191">
        <f t="shared" si="60"/>
        <v>0</v>
      </c>
      <c r="K115" s="191">
        <f t="shared" si="60"/>
        <v>0</v>
      </c>
      <c r="L115" s="191">
        <f t="shared" si="60"/>
        <v>0</v>
      </c>
      <c r="M115" s="191">
        <f t="shared" si="60"/>
        <v>0</v>
      </c>
      <c r="N115" s="191">
        <f t="shared" si="60"/>
        <v>0</v>
      </c>
      <c r="O115" s="191">
        <f t="shared" si="60"/>
        <v>0</v>
      </c>
      <c r="P115" s="191">
        <f t="shared" si="60"/>
        <v>0</v>
      </c>
      <c r="Q115" s="191">
        <f t="shared" si="60"/>
        <v>0</v>
      </c>
      <c r="R115" s="191">
        <f t="shared" si="60"/>
        <v>0</v>
      </c>
      <c r="S115" s="191">
        <f t="shared" si="60"/>
        <v>0</v>
      </c>
      <c r="T115" s="191">
        <f t="shared" si="60"/>
        <v>0</v>
      </c>
      <c r="U115" s="191">
        <f t="shared" ref="U115:AL115" si="61">U116+U117+U118</f>
        <v>0</v>
      </c>
      <c r="V115" s="191">
        <f t="shared" si="61"/>
        <v>0</v>
      </c>
      <c r="W115" s="191">
        <f t="shared" si="61"/>
        <v>0</v>
      </c>
      <c r="X115" s="191">
        <f t="shared" si="61"/>
        <v>0</v>
      </c>
      <c r="Y115" s="191">
        <f t="shared" si="61"/>
        <v>0</v>
      </c>
      <c r="Z115" s="191">
        <f t="shared" si="61"/>
        <v>0</v>
      </c>
      <c r="AA115" s="191">
        <f t="shared" si="61"/>
        <v>0</v>
      </c>
      <c r="AB115" s="191">
        <f t="shared" si="61"/>
        <v>0</v>
      </c>
      <c r="AC115" s="191">
        <f t="shared" si="61"/>
        <v>0</v>
      </c>
      <c r="AD115" s="191">
        <f t="shared" si="61"/>
        <v>0</v>
      </c>
      <c r="AE115" s="191">
        <f t="shared" si="61"/>
        <v>0</v>
      </c>
      <c r="AF115" s="191">
        <f t="shared" si="61"/>
        <v>0</v>
      </c>
      <c r="AG115" s="191">
        <f t="shared" si="61"/>
        <v>0</v>
      </c>
      <c r="AH115" s="191">
        <f t="shared" si="61"/>
        <v>0</v>
      </c>
      <c r="AI115" s="191">
        <f t="shared" si="61"/>
        <v>0</v>
      </c>
      <c r="AJ115" s="191">
        <f t="shared" si="61"/>
        <v>0</v>
      </c>
      <c r="AK115" s="191">
        <f t="shared" si="61"/>
        <v>0</v>
      </c>
      <c r="AL115" s="191">
        <f t="shared" si="61"/>
        <v>0</v>
      </c>
      <c r="AM115" s="196"/>
      <c r="AN115" s="196"/>
    </row>
    <row r="116" s="12" customFormat="1" ht="30" customHeight="1" spans="1:40">
      <c r="A116" s="183" t="s">
        <v>54</v>
      </c>
      <c r="B116" s="188" t="s">
        <v>135</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row>
    <row r="117" s="12" customFormat="1" ht="30" customHeight="1" spans="1:40">
      <c r="A117" s="183" t="s">
        <v>54</v>
      </c>
      <c r="B117" s="188" t="s">
        <v>136</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row>
    <row r="118" s="12" customFormat="1" ht="30" customHeight="1" spans="1:40">
      <c r="A118" s="183" t="s">
        <v>54</v>
      </c>
      <c r="B118" s="188" t="s">
        <v>137</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row>
    <row r="119" s="12" customFormat="1" ht="30" customHeight="1" spans="1:40">
      <c r="A119" s="180" t="s">
        <v>50</v>
      </c>
      <c r="B119" s="188" t="s">
        <v>138</v>
      </c>
      <c r="C119" s="188"/>
      <c r="D119" s="188"/>
      <c r="E119" s="185"/>
      <c r="F119" s="185"/>
      <c r="G119" s="185"/>
      <c r="H119" s="185"/>
      <c r="I119" s="192">
        <f t="shared" ref="I119:T119" si="62">I120+I122+I127+I134</f>
        <v>1</v>
      </c>
      <c r="J119" s="192">
        <f t="shared" si="62"/>
        <v>800</v>
      </c>
      <c r="K119" s="192">
        <f t="shared" si="62"/>
        <v>0</v>
      </c>
      <c r="L119" s="192">
        <f t="shared" si="62"/>
        <v>0</v>
      </c>
      <c r="M119" s="192">
        <f t="shared" si="62"/>
        <v>0</v>
      </c>
      <c r="N119" s="192">
        <f t="shared" si="62"/>
        <v>0</v>
      </c>
      <c r="O119" s="192">
        <f t="shared" si="62"/>
        <v>1</v>
      </c>
      <c r="P119" s="192">
        <f t="shared" si="62"/>
        <v>0</v>
      </c>
      <c r="Q119" s="192">
        <f t="shared" si="62"/>
        <v>0</v>
      </c>
      <c r="R119" s="192">
        <f t="shared" si="62"/>
        <v>0</v>
      </c>
      <c r="S119" s="192">
        <f t="shared" si="62"/>
        <v>800</v>
      </c>
      <c r="T119" s="192">
        <f t="shared" si="62"/>
        <v>800</v>
      </c>
      <c r="U119" s="192">
        <f t="shared" ref="U119:AL119" si="63">U120+U122+U127+U134</f>
        <v>0</v>
      </c>
      <c r="V119" s="192">
        <f t="shared" si="63"/>
        <v>0</v>
      </c>
      <c r="W119" s="192">
        <f t="shared" si="63"/>
        <v>0</v>
      </c>
      <c r="X119" s="192">
        <f t="shared" si="63"/>
        <v>0</v>
      </c>
      <c r="Y119" s="192">
        <f t="shared" si="63"/>
        <v>0</v>
      </c>
      <c r="Z119" s="192">
        <f t="shared" si="63"/>
        <v>240</v>
      </c>
      <c r="AA119" s="192">
        <f t="shared" si="63"/>
        <v>240</v>
      </c>
      <c r="AB119" s="192">
        <f t="shared" si="63"/>
        <v>240</v>
      </c>
      <c r="AC119" s="192">
        <f t="shared" si="63"/>
        <v>0</v>
      </c>
      <c r="AD119" s="192">
        <f t="shared" si="63"/>
        <v>0</v>
      </c>
      <c r="AE119" s="192">
        <f t="shared" si="63"/>
        <v>0</v>
      </c>
      <c r="AF119" s="192">
        <f t="shared" si="63"/>
        <v>0</v>
      </c>
      <c r="AG119" s="192">
        <f t="shared" si="63"/>
        <v>0</v>
      </c>
      <c r="AH119" s="192">
        <f t="shared" si="63"/>
        <v>0</v>
      </c>
      <c r="AI119" s="192">
        <f t="shared" si="63"/>
        <v>0</v>
      </c>
      <c r="AJ119" s="192">
        <f t="shared" si="63"/>
        <v>0</v>
      </c>
      <c r="AK119" s="192">
        <f t="shared" si="63"/>
        <v>0</v>
      </c>
      <c r="AL119" s="192">
        <f t="shared" si="63"/>
        <v>0</v>
      </c>
      <c r="AM119" s="196"/>
      <c r="AN119" s="196"/>
    </row>
    <row r="120" s="12" customFormat="1" ht="30" customHeight="1" spans="1:40">
      <c r="A120" s="203" t="s">
        <v>52</v>
      </c>
      <c r="B120" s="188" t="s">
        <v>139</v>
      </c>
      <c r="C120" s="188"/>
      <c r="D120" s="188"/>
      <c r="E120" s="185"/>
      <c r="F120" s="185"/>
      <c r="G120" s="185"/>
      <c r="H120" s="185"/>
      <c r="I120" s="191">
        <f t="shared" ref="I120:T120" si="64">I121</f>
        <v>0</v>
      </c>
      <c r="J120" s="191">
        <f t="shared" si="64"/>
        <v>0</v>
      </c>
      <c r="K120" s="191">
        <f t="shared" si="64"/>
        <v>0</v>
      </c>
      <c r="L120" s="191">
        <f t="shared" si="64"/>
        <v>0</v>
      </c>
      <c r="M120" s="191">
        <f t="shared" si="64"/>
        <v>0</v>
      </c>
      <c r="N120" s="191">
        <f t="shared" si="64"/>
        <v>0</v>
      </c>
      <c r="O120" s="191">
        <f t="shared" si="64"/>
        <v>0</v>
      </c>
      <c r="P120" s="191">
        <f t="shared" si="64"/>
        <v>0</v>
      </c>
      <c r="Q120" s="191">
        <f t="shared" si="64"/>
        <v>0</v>
      </c>
      <c r="R120" s="191">
        <f t="shared" si="64"/>
        <v>0</v>
      </c>
      <c r="S120" s="191">
        <f t="shared" si="64"/>
        <v>0</v>
      </c>
      <c r="T120" s="191">
        <f t="shared" si="64"/>
        <v>0</v>
      </c>
      <c r="U120" s="191">
        <f t="shared" ref="U120:AL120" si="65">U121</f>
        <v>0</v>
      </c>
      <c r="V120" s="191">
        <f t="shared" si="65"/>
        <v>0</v>
      </c>
      <c r="W120" s="191">
        <f t="shared" si="65"/>
        <v>0</v>
      </c>
      <c r="X120" s="191">
        <f t="shared" si="65"/>
        <v>0</v>
      </c>
      <c r="Y120" s="191">
        <f t="shared" si="65"/>
        <v>0</v>
      </c>
      <c r="Z120" s="191">
        <f t="shared" si="65"/>
        <v>0</v>
      </c>
      <c r="AA120" s="191">
        <f t="shared" si="65"/>
        <v>0</v>
      </c>
      <c r="AB120" s="191">
        <f t="shared" si="65"/>
        <v>0</v>
      </c>
      <c r="AC120" s="191">
        <f t="shared" si="65"/>
        <v>0</v>
      </c>
      <c r="AD120" s="191">
        <f t="shared" si="65"/>
        <v>0</v>
      </c>
      <c r="AE120" s="191">
        <f t="shared" si="65"/>
        <v>0</v>
      </c>
      <c r="AF120" s="191">
        <f t="shared" si="65"/>
        <v>0</v>
      </c>
      <c r="AG120" s="191">
        <f t="shared" si="65"/>
        <v>0</v>
      </c>
      <c r="AH120" s="191">
        <f t="shared" si="65"/>
        <v>0</v>
      </c>
      <c r="AI120" s="191">
        <f t="shared" si="65"/>
        <v>0</v>
      </c>
      <c r="AJ120" s="191">
        <f t="shared" si="65"/>
        <v>0</v>
      </c>
      <c r="AK120" s="191">
        <f t="shared" si="65"/>
        <v>0</v>
      </c>
      <c r="AL120" s="191">
        <f t="shared" si="65"/>
        <v>0</v>
      </c>
      <c r="AM120" s="196"/>
      <c r="AN120" s="196"/>
    </row>
    <row r="121" s="12" customFormat="1" ht="30" customHeight="1" spans="1:40">
      <c r="A121" s="183" t="s">
        <v>54</v>
      </c>
      <c r="B121" s="188" t="s">
        <v>140</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row>
    <row r="122" s="12" customFormat="1" ht="30" customHeight="1" spans="1:40">
      <c r="A122" s="203" t="s">
        <v>52</v>
      </c>
      <c r="B122" s="188" t="s">
        <v>141</v>
      </c>
      <c r="C122" s="188"/>
      <c r="D122" s="188"/>
      <c r="E122" s="185"/>
      <c r="F122" s="185"/>
      <c r="G122" s="185"/>
      <c r="H122" s="185"/>
      <c r="I122" s="191">
        <f t="shared" ref="I122:T122" si="66">I123+I125+I126</f>
        <v>1</v>
      </c>
      <c r="J122" s="191">
        <f t="shared" si="66"/>
        <v>800</v>
      </c>
      <c r="K122" s="191">
        <f t="shared" si="66"/>
        <v>0</v>
      </c>
      <c r="L122" s="191">
        <f t="shared" si="66"/>
        <v>0</v>
      </c>
      <c r="M122" s="191">
        <f t="shared" si="66"/>
        <v>0</v>
      </c>
      <c r="N122" s="191">
        <f t="shared" si="66"/>
        <v>0</v>
      </c>
      <c r="O122" s="191">
        <f t="shared" si="66"/>
        <v>1</v>
      </c>
      <c r="P122" s="191">
        <f t="shared" si="66"/>
        <v>0</v>
      </c>
      <c r="Q122" s="191">
        <f t="shared" si="66"/>
        <v>0</v>
      </c>
      <c r="R122" s="191">
        <f t="shared" si="66"/>
        <v>0</v>
      </c>
      <c r="S122" s="191">
        <f t="shared" si="66"/>
        <v>800</v>
      </c>
      <c r="T122" s="191">
        <f t="shared" si="66"/>
        <v>800</v>
      </c>
      <c r="U122" s="191">
        <f t="shared" ref="U122:AL122" si="67">U123+U125+U126</f>
        <v>0</v>
      </c>
      <c r="V122" s="191">
        <f t="shared" si="67"/>
        <v>0</v>
      </c>
      <c r="W122" s="191">
        <f t="shared" si="67"/>
        <v>0</v>
      </c>
      <c r="X122" s="191">
        <f t="shared" si="67"/>
        <v>0</v>
      </c>
      <c r="Y122" s="191">
        <f t="shared" si="67"/>
        <v>0</v>
      </c>
      <c r="Z122" s="191">
        <f t="shared" si="67"/>
        <v>240</v>
      </c>
      <c r="AA122" s="191">
        <f t="shared" si="67"/>
        <v>240</v>
      </c>
      <c r="AB122" s="191">
        <f t="shared" si="67"/>
        <v>240</v>
      </c>
      <c r="AC122" s="191">
        <f t="shared" si="67"/>
        <v>0</v>
      </c>
      <c r="AD122" s="191">
        <f t="shared" si="67"/>
        <v>0</v>
      </c>
      <c r="AE122" s="191">
        <f t="shared" si="67"/>
        <v>0</v>
      </c>
      <c r="AF122" s="191">
        <f t="shared" si="67"/>
        <v>0</v>
      </c>
      <c r="AG122" s="191">
        <f t="shared" si="67"/>
        <v>0</v>
      </c>
      <c r="AH122" s="191">
        <f t="shared" si="67"/>
        <v>0</v>
      </c>
      <c r="AI122" s="191">
        <f t="shared" si="67"/>
        <v>0</v>
      </c>
      <c r="AJ122" s="191">
        <f t="shared" si="67"/>
        <v>0</v>
      </c>
      <c r="AK122" s="191">
        <f t="shared" si="67"/>
        <v>0</v>
      </c>
      <c r="AL122" s="191">
        <f t="shared" si="67"/>
        <v>0</v>
      </c>
      <c r="AM122" s="196"/>
      <c r="AN122" s="196"/>
    </row>
    <row r="123" s="12" customFormat="1" ht="30" customHeight="1" spans="1:40">
      <c r="A123" s="183" t="s">
        <v>54</v>
      </c>
      <c r="B123" s="188" t="s">
        <v>142</v>
      </c>
      <c r="C123" s="188"/>
      <c r="D123" s="188"/>
      <c r="E123" s="185"/>
      <c r="F123" s="185"/>
      <c r="G123" s="185"/>
      <c r="H123" s="185"/>
      <c r="I123" s="191">
        <f t="shared" ref="I123:T123" si="68">SUM(I124)</f>
        <v>1</v>
      </c>
      <c r="J123" s="191">
        <f t="shared" si="68"/>
        <v>800</v>
      </c>
      <c r="K123" s="191">
        <f t="shared" si="68"/>
        <v>0</v>
      </c>
      <c r="L123" s="191">
        <f t="shared" si="68"/>
        <v>0</v>
      </c>
      <c r="M123" s="191">
        <f t="shared" si="68"/>
        <v>0</v>
      </c>
      <c r="N123" s="191">
        <f t="shared" si="68"/>
        <v>0</v>
      </c>
      <c r="O123" s="191">
        <f t="shared" si="68"/>
        <v>1</v>
      </c>
      <c r="P123" s="191">
        <f t="shared" si="68"/>
        <v>0</v>
      </c>
      <c r="Q123" s="191">
        <f t="shared" si="68"/>
        <v>0</v>
      </c>
      <c r="R123" s="191">
        <f t="shared" si="68"/>
        <v>0</v>
      </c>
      <c r="S123" s="191">
        <f t="shared" si="68"/>
        <v>800</v>
      </c>
      <c r="T123" s="191">
        <f t="shared" si="68"/>
        <v>800</v>
      </c>
      <c r="U123" s="191">
        <f t="shared" ref="U123:AL123" si="69">SUM(U124)</f>
        <v>0</v>
      </c>
      <c r="V123" s="191">
        <f t="shared" si="69"/>
        <v>0</v>
      </c>
      <c r="W123" s="191">
        <f t="shared" si="69"/>
        <v>0</v>
      </c>
      <c r="X123" s="191">
        <f t="shared" si="69"/>
        <v>0</v>
      </c>
      <c r="Y123" s="191">
        <f t="shared" si="69"/>
        <v>0</v>
      </c>
      <c r="Z123" s="191">
        <f t="shared" si="69"/>
        <v>240</v>
      </c>
      <c r="AA123" s="191">
        <f t="shared" si="69"/>
        <v>240</v>
      </c>
      <c r="AB123" s="191">
        <f t="shared" si="69"/>
        <v>240</v>
      </c>
      <c r="AC123" s="191">
        <f t="shared" si="69"/>
        <v>0</v>
      </c>
      <c r="AD123" s="191">
        <f t="shared" si="69"/>
        <v>0</v>
      </c>
      <c r="AE123" s="191">
        <f t="shared" si="69"/>
        <v>0</v>
      </c>
      <c r="AF123" s="191">
        <f t="shared" si="69"/>
        <v>0</v>
      </c>
      <c r="AG123" s="191">
        <f t="shared" si="69"/>
        <v>0</v>
      </c>
      <c r="AH123" s="191">
        <f t="shared" si="69"/>
        <v>0</v>
      </c>
      <c r="AI123" s="191">
        <f t="shared" si="69"/>
        <v>0</v>
      </c>
      <c r="AJ123" s="191">
        <f t="shared" si="69"/>
        <v>0</v>
      </c>
      <c r="AK123" s="191">
        <f t="shared" si="69"/>
        <v>0</v>
      </c>
      <c r="AL123" s="191">
        <f t="shared" si="69"/>
        <v>0</v>
      </c>
      <c r="AM123" s="196"/>
      <c r="AN123" s="196"/>
    </row>
    <row r="124" s="7" customFormat="1" ht="198" customHeight="1" spans="1:40">
      <c r="A124" s="22">
        <v>26</v>
      </c>
      <c r="B124" s="22" t="s">
        <v>1174</v>
      </c>
      <c r="C124" s="22">
        <v>2024</v>
      </c>
      <c r="D124" s="33" t="s">
        <v>993</v>
      </c>
      <c r="E124" s="22" t="s">
        <v>178</v>
      </c>
      <c r="F124" s="22" t="s">
        <v>1175</v>
      </c>
      <c r="G124" s="22" t="s">
        <v>995</v>
      </c>
      <c r="H124" s="33" t="s">
        <v>1103</v>
      </c>
      <c r="I124" s="22">
        <v>1</v>
      </c>
      <c r="J124" s="22">
        <v>800</v>
      </c>
      <c r="K124" s="22"/>
      <c r="L124" s="22"/>
      <c r="M124" s="22"/>
      <c r="N124" s="22"/>
      <c r="O124" s="22">
        <v>1</v>
      </c>
      <c r="P124" s="22"/>
      <c r="Q124" s="22"/>
      <c r="R124" s="22"/>
      <c r="S124" s="22">
        <v>800</v>
      </c>
      <c r="T124" s="22">
        <v>800</v>
      </c>
      <c r="U124" s="36" t="s">
        <v>997</v>
      </c>
      <c r="V124" s="22" t="s">
        <v>1176</v>
      </c>
      <c r="W124" s="22" t="s">
        <v>997</v>
      </c>
      <c r="X124" s="22" t="s">
        <v>1176</v>
      </c>
      <c r="Y124" s="22" t="s">
        <v>1177</v>
      </c>
      <c r="Z124" s="22">
        <v>240</v>
      </c>
      <c r="AA124" s="22">
        <v>240</v>
      </c>
      <c r="AB124" s="60">
        <v>240</v>
      </c>
      <c r="AC124" s="60"/>
      <c r="AD124" s="60"/>
      <c r="AE124" s="60"/>
      <c r="AF124" s="22"/>
      <c r="AG124" s="22"/>
      <c r="AH124" s="22"/>
      <c r="AI124" s="22"/>
      <c r="AJ124" s="22"/>
      <c r="AK124" s="22"/>
      <c r="AL124" s="22"/>
      <c r="AM124" s="33" t="s">
        <v>1178</v>
      </c>
      <c r="AN124" s="33" t="s">
        <v>1179</v>
      </c>
    </row>
    <row r="125" s="12" customFormat="1" ht="30" customHeight="1" spans="1:40">
      <c r="A125" s="183" t="s">
        <v>54</v>
      </c>
      <c r="B125" s="188" t="s">
        <v>143</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row>
    <row r="126" s="12" customFormat="1" ht="30" customHeight="1" spans="1:40">
      <c r="A126" s="183" t="s">
        <v>54</v>
      </c>
      <c r="B126" s="188" t="s">
        <v>144</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row>
    <row r="127" s="12" customFormat="1" ht="30" customHeight="1" spans="1:40">
      <c r="A127" s="203" t="s">
        <v>52</v>
      </c>
      <c r="B127" s="188" t="s">
        <v>145</v>
      </c>
      <c r="C127" s="188"/>
      <c r="D127" s="188"/>
      <c r="E127" s="185"/>
      <c r="F127" s="185"/>
      <c r="G127" s="185"/>
      <c r="H127" s="185"/>
      <c r="I127" s="191">
        <f t="shared" ref="I127:T127" si="70">I128+I129+I130+I131+I132+I133</f>
        <v>0</v>
      </c>
      <c r="J127" s="191">
        <f t="shared" si="70"/>
        <v>0</v>
      </c>
      <c r="K127" s="191">
        <f t="shared" si="70"/>
        <v>0</v>
      </c>
      <c r="L127" s="191">
        <f t="shared" si="70"/>
        <v>0</v>
      </c>
      <c r="M127" s="191">
        <f t="shared" si="70"/>
        <v>0</v>
      </c>
      <c r="N127" s="191">
        <f t="shared" si="70"/>
        <v>0</v>
      </c>
      <c r="O127" s="191">
        <f t="shared" si="70"/>
        <v>0</v>
      </c>
      <c r="P127" s="191">
        <f t="shared" si="70"/>
        <v>0</v>
      </c>
      <c r="Q127" s="191">
        <f t="shared" si="70"/>
        <v>0</v>
      </c>
      <c r="R127" s="191">
        <f t="shared" si="70"/>
        <v>0</v>
      </c>
      <c r="S127" s="191">
        <f t="shared" si="70"/>
        <v>0</v>
      </c>
      <c r="T127" s="191">
        <f t="shared" si="70"/>
        <v>0</v>
      </c>
      <c r="U127" s="191">
        <f t="shared" ref="U127:AL127" si="71">U128+U129+U130+U131+U132+U133</f>
        <v>0</v>
      </c>
      <c r="V127" s="191">
        <f t="shared" si="71"/>
        <v>0</v>
      </c>
      <c r="W127" s="191">
        <f t="shared" si="71"/>
        <v>0</v>
      </c>
      <c r="X127" s="191">
        <f t="shared" si="71"/>
        <v>0</v>
      </c>
      <c r="Y127" s="191">
        <f t="shared" si="71"/>
        <v>0</v>
      </c>
      <c r="Z127" s="191">
        <f t="shared" si="71"/>
        <v>0</v>
      </c>
      <c r="AA127" s="191">
        <f t="shared" si="71"/>
        <v>0</v>
      </c>
      <c r="AB127" s="191">
        <f t="shared" si="71"/>
        <v>0</v>
      </c>
      <c r="AC127" s="191">
        <f t="shared" si="71"/>
        <v>0</v>
      </c>
      <c r="AD127" s="191">
        <f t="shared" si="71"/>
        <v>0</v>
      </c>
      <c r="AE127" s="191">
        <f t="shared" si="71"/>
        <v>0</v>
      </c>
      <c r="AF127" s="191">
        <f t="shared" si="71"/>
        <v>0</v>
      </c>
      <c r="AG127" s="191">
        <f t="shared" si="71"/>
        <v>0</v>
      </c>
      <c r="AH127" s="191">
        <f t="shared" si="71"/>
        <v>0</v>
      </c>
      <c r="AI127" s="191">
        <f t="shared" si="71"/>
        <v>0</v>
      </c>
      <c r="AJ127" s="191">
        <f t="shared" si="71"/>
        <v>0</v>
      </c>
      <c r="AK127" s="191">
        <f t="shared" si="71"/>
        <v>0</v>
      </c>
      <c r="AL127" s="191">
        <f t="shared" si="71"/>
        <v>0</v>
      </c>
      <c r="AM127" s="196"/>
      <c r="AN127" s="196"/>
    </row>
    <row r="128" s="12" customFormat="1" ht="30" customHeight="1" spans="1:40">
      <c r="A128" s="183" t="s">
        <v>54</v>
      </c>
      <c r="B128" s="188" t="s">
        <v>146</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row>
    <row r="129" s="12" customFormat="1" ht="30" customHeight="1" spans="1:40">
      <c r="A129" s="183" t="s">
        <v>54</v>
      </c>
      <c r="B129" s="188" t="s">
        <v>147</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row>
    <row r="130" s="12" customFormat="1" ht="30" customHeight="1" spans="1:40">
      <c r="A130" s="183" t="s">
        <v>54</v>
      </c>
      <c r="B130" s="188" t="s">
        <v>148</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row>
    <row r="131" s="12" customFormat="1" ht="30" customHeight="1" spans="1:40">
      <c r="A131" s="183" t="s">
        <v>54</v>
      </c>
      <c r="B131" s="188" t="s">
        <v>149</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row>
    <row r="132" s="12" customFormat="1" ht="30" customHeight="1" spans="1:40">
      <c r="A132" s="183" t="s">
        <v>54</v>
      </c>
      <c r="B132" s="188" t="s">
        <v>150</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row>
    <row r="133" s="12" customFormat="1" ht="30" customHeight="1" spans="1:40">
      <c r="A133" s="183" t="s">
        <v>54</v>
      </c>
      <c r="B133" s="188" t="s">
        <v>151</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row>
    <row r="134" s="12" customFormat="1" ht="30" customHeight="1" spans="1:40">
      <c r="A134" s="203" t="s">
        <v>52</v>
      </c>
      <c r="B134" s="188" t="s">
        <v>152</v>
      </c>
      <c r="C134" s="188"/>
      <c r="D134" s="188"/>
      <c r="E134" s="185"/>
      <c r="F134" s="185"/>
      <c r="G134" s="185"/>
      <c r="H134" s="185"/>
      <c r="I134" s="191">
        <f t="shared" ref="I134:T134" si="72">I135+I136+I137+I138+I139</f>
        <v>0</v>
      </c>
      <c r="J134" s="191">
        <f t="shared" si="72"/>
        <v>0</v>
      </c>
      <c r="K134" s="191">
        <f t="shared" si="72"/>
        <v>0</v>
      </c>
      <c r="L134" s="191">
        <f t="shared" si="72"/>
        <v>0</v>
      </c>
      <c r="M134" s="191">
        <f t="shared" si="72"/>
        <v>0</v>
      </c>
      <c r="N134" s="191">
        <f t="shared" si="72"/>
        <v>0</v>
      </c>
      <c r="O134" s="191">
        <f t="shared" si="72"/>
        <v>0</v>
      </c>
      <c r="P134" s="191">
        <f t="shared" si="72"/>
        <v>0</v>
      </c>
      <c r="Q134" s="191">
        <f t="shared" si="72"/>
        <v>0</v>
      </c>
      <c r="R134" s="191">
        <f t="shared" si="72"/>
        <v>0</v>
      </c>
      <c r="S134" s="191">
        <f t="shared" si="72"/>
        <v>0</v>
      </c>
      <c r="T134" s="191">
        <f t="shared" si="72"/>
        <v>0</v>
      </c>
      <c r="U134" s="191">
        <f t="shared" ref="U134:AL134" si="73">U135+U136+U137+U138+U139</f>
        <v>0</v>
      </c>
      <c r="V134" s="191">
        <f t="shared" si="73"/>
        <v>0</v>
      </c>
      <c r="W134" s="191">
        <f t="shared" si="73"/>
        <v>0</v>
      </c>
      <c r="X134" s="191">
        <f t="shared" si="73"/>
        <v>0</v>
      </c>
      <c r="Y134" s="191">
        <f t="shared" si="73"/>
        <v>0</v>
      </c>
      <c r="Z134" s="191">
        <f t="shared" si="73"/>
        <v>0</v>
      </c>
      <c r="AA134" s="191">
        <f t="shared" si="73"/>
        <v>0</v>
      </c>
      <c r="AB134" s="191">
        <f t="shared" si="73"/>
        <v>0</v>
      </c>
      <c r="AC134" s="191">
        <f t="shared" si="73"/>
        <v>0</v>
      </c>
      <c r="AD134" s="191">
        <f t="shared" si="73"/>
        <v>0</v>
      </c>
      <c r="AE134" s="191">
        <f t="shared" si="73"/>
        <v>0</v>
      </c>
      <c r="AF134" s="191">
        <f t="shared" si="73"/>
        <v>0</v>
      </c>
      <c r="AG134" s="191">
        <f t="shared" si="73"/>
        <v>0</v>
      </c>
      <c r="AH134" s="191">
        <f t="shared" si="73"/>
        <v>0</v>
      </c>
      <c r="AI134" s="191">
        <f t="shared" si="73"/>
        <v>0</v>
      </c>
      <c r="AJ134" s="191">
        <f t="shared" si="73"/>
        <v>0</v>
      </c>
      <c r="AK134" s="191">
        <f t="shared" si="73"/>
        <v>0</v>
      </c>
      <c r="AL134" s="191">
        <f t="shared" si="73"/>
        <v>0</v>
      </c>
      <c r="AM134" s="196"/>
      <c r="AN134" s="196"/>
    </row>
    <row r="135" s="12" customFormat="1" ht="30" customHeight="1" spans="1:40">
      <c r="A135" s="183" t="s">
        <v>54</v>
      </c>
      <c r="B135" s="188" t="s">
        <v>153</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row>
    <row r="136" s="12" customFormat="1" ht="30" customHeight="1" spans="1:40">
      <c r="A136" s="183" t="s">
        <v>54</v>
      </c>
      <c r="B136" s="188" t="s">
        <v>154</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row>
    <row r="137" s="12" customFormat="1" ht="30" customHeight="1" spans="1:40">
      <c r="A137" s="183" t="s">
        <v>54</v>
      </c>
      <c r="B137" s="188" t="s">
        <v>155</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row>
    <row r="138" s="12" customFormat="1" ht="30" customHeight="1" spans="1:40">
      <c r="A138" s="183" t="s">
        <v>54</v>
      </c>
      <c r="B138" s="188" t="s">
        <v>156</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row>
    <row r="139" s="12" customFormat="1" ht="30" customHeight="1" spans="1:40">
      <c r="A139" s="183" t="s">
        <v>54</v>
      </c>
      <c r="B139" s="188" t="s">
        <v>157</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row>
    <row r="140" s="12" customFormat="1" ht="30" customHeight="1" spans="1:40">
      <c r="A140" s="180" t="s">
        <v>50</v>
      </c>
      <c r="B140" s="188" t="s">
        <v>158</v>
      </c>
      <c r="C140" s="188"/>
      <c r="D140" s="188"/>
      <c r="E140" s="185"/>
      <c r="F140" s="185"/>
      <c r="G140" s="185"/>
      <c r="H140" s="185"/>
      <c r="I140" s="192">
        <f t="shared" ref="I140:T140" si="74">I141+I144</f>
        <v>0</v>
      </c>
      <c r="J140" s="192">
        <f t="shared" si="74"/>
        <v>0</v>
      </c>
      <c r="K140" s="192">
        <f t="shared" si="74"/>
        <v>0</v>
      </c>
      <c r="L140" s="192">
        <f t="shared" si="74"/>
        <v>0</v>
      </c>
      <c r="M140" s="192">
        <f t="shared" si="74"/>
        <v>0</v>
      </c>
      <c r="N140" s="192">
        <f t="shared" si="74"/>
        <v>0</v>
      </c>
      <c r="O140" s="192">
        <f t="shared" si="74"/>
        <v>0</v>
      </c>
      <c r="P140" s="192">
        <f t="shared" si="74"/>
        <v>0</v>
      </c>
      <c r="Q140" s="192">
        <f t="shared" si="74"/>
        <v>0</v>
      </c>
      <c r="R140" s="192">
        <f t="shared" si="74"/>
        <v>0</v>
      </c>
      <c r="S140" s="192">
        <f t="shared" si="74"/>
        <v>0</v>
      </c>
      <c r="T140" s="192">
        <f t="shared" si="74"/>
        <v>0</v>
      </c>
      <c r="U140" s="192">
        <f t="shared" ref="U140:AL140" si="75">U141+U144</f>
        <v>0</v>
      </c>
      <c r="V140" s="192">
        <f t="shared" si="75"/>
        <v>0</v>
      </c>
      <c r="W140" s="192">
        <f t="shared" si="75"/>
        <v>0</v>
      </c>
      <c r="X140" s="192">
        <f t="shared" si="75"/>
        <v>0</v>
      </c>
      <c r="Y140" s="192">
        <f t="shared" si="75"/>
        <v>0</v>
      </c>
      <c r="Z140" s="192">
        <f t="shared" si="75"/>
        <v>0</v>
      </c>
      <c r="AA140" s="192">
        <f t="shared" si="75"/>
        <v>0</v>
      </c>
      <c r="AB140" s="192">
        <f t="shared" si="75"/>
        <v>0</v>
      </c>
      <c r="AC140" s="192">
        <f t="shared" si="75"/>
        <v>0</v>
      </c>
      <c r="AD140" s="192">
        <f t="shared" si="75"/>
        <v>0</v>
      </c>
      <c r="AE140" s="192">
        <f t="shared" si="75"/>
        <v>0</v>
      </c>
      <c r="AF140" s="192">
        <f t="shared" si="75"/>
        <v>0</v>
      </c>
      <c r="AG140" s="192">
        <f t="shared" si="75"/>
        <v>0</v>
      </c>
      <c r="AH140" s="192">
        <f t="shared" si="75"/>
        <v>0</v>
      </c>
      <c r="AI140" s="192">
        <f t="shared" si="75"/>
        <v>0</v>
      </c>
      <c r="AJ140" s="192">
        <f t="shared" si="75"/>
        <v>0</v>
      </c>
      <c r="AK140" s="192">
        <f t="shared" si="75"/>
        <v>0</v>
      </c>
      <c r="AL140" s="192">
        <f t="shared" si="75"/>
        <v>0</v>
      </c>
      <c r="AM140" s="196"/>
      <c r="AN140" s="196"/>
    </row>
    <row r="141" s="12" customFormat="1" ht="30" customHeight="1" spans="1:40">
      <c r="A141" s="203" t="s">
        <v>52</v>
      </c>
      <c r="B141" s="188" t="s">
        <v>159</v>
      </c>
      <c r="C141" s="188"/>
      <c r="D141" s="188"/>
      <c r="E141" s="185"/>
      <c r="F141" s="185"/>
      <c r="G141" s="185"/>
      <c r="H141" s="185"/>
      <c r="I141" s="191">
        <f t="shared" ref="I141:T141" si="76">I142+I143</f>
        <v>0</v>
      </c>
      <c r="J141" s="191">
        <f t="shared" si="76"/>
        <v>0</v>
      </c>
      <c r="K141" s="191">
        <f t="shared" si="76"/>
        <v>0</v>
      </c>
      <c r="L141" s="191">
        <f t="shared" si="76"/>
        <v>0</v>
      </c>
      <c r="M141" s="191">
        <f t="shared" si="76"/>
        <v>0</v>
      </c>
      <c r="N141" s="191">
        <f t="shared" si="76"/>
        <v>0</v>
      </c>
      <c r="O141" s="191">
        <f t="shared" si="76"/>
        <v>0</v>
      </c>
      <c r="P141" s="191">
        <f t="shared" si="76"/>
        <v>0</v>
      </c>
      <c r="Q141" s="191">
        <f t="shared" si="76"/>
        <v>0</v>
      </c>
      <c r="R141" s="191">
        <f t="shared" si="76"/>
        <v>0</v>
      </c>
      <c r="S141" s="191">
        <f t="shared" si="76"/>
        <v>0</v>
      </c>
      <c r="T141" s="191">
        <f t="shared" si="76"/>
        <v>0</v>
      </c>
      <c r="U141" s="191">
        <f t="shared" ref="U141:AL141" si="77">U142+U143</f>
        <v>0</v>
      </c>
      <c r="V141" s="191">
        <f t="shared" si="77"/>
        <v>0</v>
      </c>
      <c r="W141" s="191">
        <f t="shared" si="77"/>
        <v>0</v>
      </c>
      <c r="X141" s="191">
        <f t="shared" si="77"/>
        <v>0</v>
      </c>
      <c r="Y141" s="191">
        <f t="shared" si="77"/>
        <v>0</v>
      </c>
      <c r="Z141" s="191">
        <f t="shared" si="77"/>
        <v>0</v>
      </c>
      <c r="AA141" s="191">
        <f t="shared" si="77"/>
        <v>0</v>
      </c>
      <c r="AB141" s="191">
        <f t="shared" si="77"/>
        <v>0</v>
      </c>
      <c r="AC141" s="191">
        <f t="shared" si="77"/>
        <v>0</v>
      </c>
      <c r="AD141" s="191">
        <f t="shared" si="77"/>
        <v>0</v>
      </c>
      <c r="AE141" s="191">
        <f t="shared" si="77"/>
        <v>0</v>
      </c>
      <c r="AF141" s="191">
        <f t="shared" si="77"/>
        <v>0</v>
      </c>
      <c r="AG141" s="191">
        <f t="shared" si="77"/>
        <v>0</v>
      </c>
      <c r="AH141" s="191">
        <f t="shared" si="77"/>
        <v>0</v>
      </c>
      <c r="AI141" s="191">
        <f t="shared" si="77"/>
        <v>0</v>
      </c>
      <c r="AJ141" s="191">
        <f t="shared" si="77"/>
        <v>0</v>
      </c>
      <c r="AK141" s="191">
        <f t="shared" si="77"/>
        <v>0</v>
      </c>
      <c r="AL141" s="191">
        <f t="shared" si="77"/>
        <v>0</v>
      </c>
      <c r="AM141" s="196"/>
      <c r="AN141" s="196"/>
    </row>
    <row r="142" s="12" customFormat="1" ht="30" customHeight="1" spans="1:40">
      <c r="A142" s="183" t="s">
        <v>54</v>
      </c>
      <c r="B142" s="188" t="s">
        <v>160</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row>
    <row r="143" s="12" customFormat="1" ht="30" customHeight="1" spans="1:40">
      <c r="A143" s="183" t="s">
        <v>54</v>
      </c>
      <c r="B143" s="188" t="s">
        <v>161</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row>
    <row r="144" s="12" customFormat="1" ht="30" customHeight="1" spans="1:40">
      <c r="A144" s="203" t="s">
        <v>52</v>
      </c>
      <c r="B144" s="188" t="s">
        <v>162</v>
      </c>
      <c r="C144" s="188"/>
      <c r="D144" s="188"/>
      <c r="E144" s="185"/>
      <c r="F144" s="185"/>
      <c r="G144" s="185"/>
      <c r="H144" s="185"/>
      <c r="I144" s="191">
        <f t="shared" ref="I144:T144" si="78">I145+I146+I147+I148</f>
        <v>0</v>
      </c>
      <c r="J144" s="191">
        <f t="shared" si="78"/>
        <v>0</v>
      </c>
      <c r="K144" s="191">
        <f t="shared" si="78"/>
        <v>0</v>
      </c>
      <c r="L144" s="191">
        <f t="shared" si="78"/>
        <v>0</v>
      </c>
      <c r="M144" s="191">
        <f t="shared" si="78"/>
        <v>0</v>
      </c>
      <c r="N144" s="191">
        <f t="shared" si="78"/>
        <v>0</v>
      </c>
      <c r="O144" s="191">
        <f t="shared" si="78"/>
        <v>0</v>
      </c>
      <c r="P144" s="191">
        <f t="shared" si="78"/>
        <v>0</v>
      </c>
      <c r="Q144" s="191">
        <f t="shared" si="78"/>
        <v>0</v>
      </c>
      <c r="R144" s="191">
        <f t="shared" si="78"/>
        <v>0</v>
      </c>
      <c r="S144" s="191">
        <f t="shared" si="78"/>
        <v>0</v>
      </c>
      <c r="T144" s="191">
        <f t="shared" si="78"/>
        <v>0</v>
      </c>
      <c r="U144" s="191">
        <f t="shared" ref="U144:AL144" si="79">U145+U146+U147+U148</f>
        <v>0</v>
      </c>
      <c r="V144" s="191">
        <f t="shared" si="79"/>
        <v>0</v>
      </c>
      <c r="W144" s="191">
        <f t="shared" si="79"/>
        <v>0</v>
      </c>
      <c r="X144" s="191">
        <f t="shared" si="79"/>
        <v>0</v>
      </c>
      <c r="Y144" s="191">
        <f t="shared" si="79"/>
        <v>0</v>
      </c>
      <c r="Z144" s="191">
        <f t="shared" si="79"/>
        <v>0</v>
      </c>
      <c r="AA144" s="191">
        <f t="shared" si="79"/>
        <v>0</v>
      </c>
      <c r="AB144" s="191">
        <f t="shared" si="79"/>
        <v>0</v>
      </c>
      <c r="AC144" s="191">
        <f t="shared" si="79"/>
        <v>0</v>
      </c>
      <c r="AD144" s="191">
        <f t="shared" si="79"/>
        <v>0</v>
      </c>
      <c r="AE144" s="191">
        <f t="shared" si="79"/>
        <v>0</v>
      </c>
      <c r="AF144" s="191">
        <f t="shared" si="79"/>
        <v>0</v>
      </c>
      <c r="AG144" s="191">
        <f t="shared" si="79"/>
        <v>0</v>
      </c>
      <c r="AH144" s="191">
        <f t="shared" si="79"/>
        <v>0</v>
      </c>
      <c r="AI144" s="191">
        <f t="shared" si="79"/>
        <v>0</v>
      </c>
      <c r="AJ144" s="191">
        <f t="shared" si="79"/>
        <v>0</v>
      </c>
      <c r="AK144" s="191">
        <f t="shared" si="79"/>
        <v>0</v>
      </c>
      <c r="AL144" s="191">
        <f t="shared" si="79"/>
        <v>0</v>
      </c>
      <c r="AM144" s="196"/>
      <c r="AN144" s="196"/>
    </row>
    <row r="145" s="12" customFormat="1" ht="30" customHeight="1" spans="1:40">
      <c r="A145" s="183" t="s">
        <v>54</v>
      </c>
      <c r="B145" s="188" t="s">
        <v>163</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row>
    <row r="146" s="12" customFormat="1" ht="30" customHeight="1" spans="1:40">
      <c r="A146" s="183" t="s">
        <v>54</v>
      </c>
      <c r="B146" s="188" t="s">
        <v>164</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row>
    <row r="147" s="12" customFormat="1" ht="30" customHeight="1" spans="1:40">
      <c r="A147" s="183" t="s">
        <v>54</v>
      </c>
      <c r="B147" s="188" t="s">
        <v>165</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row>
    <row r="148" s="12" customFormat="1" ht="30" customHeight="1" spans="1:40">
      <c r="A148" s="183" t="s">
        <v>54</v>
      </c>
      <c r="B148" s="188" t="s">
        <v>166</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row>
    <row r="149" s="12" customFormat="1" ht="30" customHeight="1" spans="1:40">
      <c r="A149" s="180" t="s">
        <v>50</v>
      </c>
      <c r="B149" s="188" t="s">
        <v>167</v>
      </c>
      <c r="C149" s="188"/>
      <c r="D149" s="188"/>
      <c r="E149" s="185"/>
      <c r="F149" s="185"/>
      <c r="G149" s="185"/>
      <c r="H149" s="185"/>
      <c r="I149" s="192">
        <f t="shared" ref="I149:T149" si="80">I150</f>
        <v>0</v>
      </c>
      <c r="J149" s="192">
        <f t="shared" si="80"/>
        <v>0</v>
      </c>
      <c r="K149" s="192">
        <f t="shared" si="80"/>
        <v>0</v>
      </c>
      <c r="L149" s="192">
        <f t="shared" si="80"/>
        <v>0</v>
      </c>
      <c r="M149" s="192">
        <f t="shared" si="80"/>
        <v>0</v>
      </c>
      <c r="N149" s="192">
        <f t="shared" si="80"/>
        <v>0</v>
      </c>
      <c r="O149" s="192">
        <f t="shared" si="80"/>
        <v>0</v>
      </c>
      <c r="P149" s="192">
        <f t="shared" si="80"/>
        <v>0</v>
      </c>
      <c r="Q149" s="192">
        <f t="shared" si="80"/>
        <v>0</v>
      </c>
      <c r="R149" s="192">
        <f t="shared" si="80"/>
        <v>0</v>
      </c>
      <c r="S149" s="192">
        <f t="shared" si="80"/>
        <v>0</v>
      </c>
      <c r="T149" s="192">
        <f t="shared" si="80"/>
        <v>0</v>
      </c>
      <c r="U149" s="192">
        <f t="shared" ref="U149:AL149" si="81">U150</f>
        <v>0</v>
      </c>
      <c r="V149" s="192">
        <f t="shared" si="81"/>
        <v>0</v>
      </c>
      <c r="W149" s="192">
        <f t="shared" si="81"/>
        <v>0</v>
      </c>
      <c r="X149" s="192">
        <f t="shared" si="81"/>
        <v>0</v>
      </c>
      <c r="Y149" s="192">
        <f t="shared" si="81"/>
        <v>0</v>
      </c>
      <c r="Z149" s="192">
        <f t="shared" si="81"/>
        <v>0</v>
      </c>
      <c r="AA149" s="192">
        <f t="shared" si="81"/>
        <v>0</v>
      </c>
      <c r="AB149" s="192">
        <f t="shared" si="81"/>
        <v>0</v>
      </c>
      <c r="AC149" s="192">
        <f t="shared" si="81"/>
        <v>0</v>
      </c>
      <c r="AD149" s="192">
        <f t="shared" si="81"/>
        <v>0</v>
      </c>
      <c r="AE149" s="192">
        <f t="shared" si="81"/>
        <v>0</v>
      </c>
      <c r="AF149" s="192">
        <f t="shared" si="81"/>
        <v>0</v>
      </c>
      <c r="AG149" s="192">
        <f t="shared" si="81"/>
        <v>0</v>
      </c>
      <c r="AH149" s="192">
        <f t="shared" si="81"/>
        <v>0</v>
      </c>
      <c r="AI149" s="192">
        <f t="shared" si="81"/>
        <v>0</v>
      </c>
      <c r="AJ149" s="192">
        <f t="shared" si="81"/>
        <v>0</v>
      </c>
      <c r="AK149" s="192">
        <f t="shared" si="81"/>
        <v>0</v>
      </c>
      <c r="AL149" s="192">
        <f t="shared" si="81"/>
        <v>0</v>
      </c>
      <c r="AM149" s="196"/>
      <c r="AN149" s="196"/>
    </row>
    <row r="150" s="12" customFormat="1" ht="30" customHeight="1" spans="1:40">
      <c r="A150" s="180" t="s">
        <v>52</v>
      </c>
      <c r="B150" s="188" t="s">
        <v>167</v>
      </c>
      <c r="C150" s="188"/>
      <c r="D150" s="188"/>
      <c r="E150" s="185"/>
      <c r="F150" s="185"/>
      <c r="G150" s="185"/>
      <c r="H150" s="185"/>
      <c r="I150" s="191">
        <f t="shared" ref="I150:T150" si="82">I151</f>
        <v>0</v>
      </c>
      <c r="J150" s="191">
        <f t="shared" si="82"/>
        <v>0</v>
      </c>
      <c r="K150" s="191">
        <f t="shared" si="82"/>
        <v>0</v>
      </c>
      <c r="L150" s="191">
        <f t="shared" si="82"/>
        <v>0</v>
      </c>
      <c r="M150" s="191">
        <f t="shared" si="82"/>
        <v>0</v>
      </c>
      <c r="N150" s="191">
        <f t="shared" si="82"/>
        <v>0</v>
      </c>
      <c r="O150" s="191">
        <f t="shared" si="82"/>
        <v>0</v>
      </c>
      <c r="P150" s="191">
        <f t="shared" si="82"/>
        <v>0</v>
      </c>
      <c r="Q150" s="191">
        <f t="shared" si="82"/>
        <v>0</v>
      </c>
      <c r="R150" s="191">
        <f t="shared" si="82"/>
        <v>0</v>
      </c>
      <c r="S150" s="191">
        <f t="shared" si="82"/>
        <v>0</v>
      </c>
      <c r="T150" s="191">
        <f t="shared" si="82"/>
        <v>0</v>
      </c>
      <c r="U150" s="191">
        <f t="shared" ref="U150:AL150" si="83">U151</f>
        <v>0</v>
      </c>
      <c r="V150" s="191">
        <f t="shared" si="83"/>
        <v>0</v>
      </c>
      <c r="W150" s="191">
        <f t="shared" si="83"/>
        <v>0</v>
      </c>
      <c r="X150" s="191">
        <f t="shared" si="83"/>
        <v>0</v>
      </c>
      <c r="Y150" s="191">
        <f t="shared" si="83"/>
        <v>0</v>
      </c>
      <c r="Z150" s="191">
        <f t="shared" si="83"/>
        <v>0</v>
      </c>
      <c r="AA150" s="191">
        <f t="shared" si="83"/>
        <v>0</v>
      </c>
      <c r="AB150" s="191">
        <f t="shared" si="83"/>
        <v>0</v>
      </c>
      <c r="AC150" s="191">
        <f t="shared" si="83"/>
        <v>0</v>
      </c>
      <c r="AD150" s="191">
        <f t="shared" si="83"/>
        <v>0</v>
      </c>
      <c r="AE150" s="191">
        <f t="shared" si="83"/>
        <v>0</v>
      </c>
      <c r="AF150" s="191">
        <f t="shared" si="83"/>
        <v>0</v>
      </c>
      <c r="AG150" s="191">
        <f t="shared" si="83"/>
        <v>0</v>
      </c>
      <c r="AH150" s="191">
        <f t="shared" si="83"/>
        <v>0</v>
      </c>
      <c r="AI150" s="191">
        <f t="shared" si="83"/>
        <v>0</v>
      </c>
      <c r="AJ150" s="191">
        <f t="shared" si="83"/>
        <v>0</v>
      </c>
      <c r="AK150" s="191">
        <f t="shared" si="83"/>
        <v>0</v>
      </c>
      <c r="AL150" s="191">
        <f t="shared" si="83"/>
        <v>0</v>
      </c>
      <c r="AM150" s="196"/>
      <c r="AN150" s="196"/>
    </row>
    <row r="151" s="12" customFormat="1" ht="30" customHeight="1" spans="1:40">
      <c r="A151" s="180" t="s">
        <v>54</v>
      </c>
      <c r="B151" s="188" t="s">
        <v>167</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row>
    <row r="152" s="12" customFormat="1" ht="30" customHeight="1" spans="1:40">
      <c r="A152" s="180" t="s">
        <v>50</v>
      </c>
      <c r="B152" s="188" t="s">
        <v>96</v>
      </c>
      <c r="C152" s="188"/>
      <c r="D152" s="188"/>
      <c r="E152" s="185"/>
      <c r="F152" s="185"/>
      <c r="G152" s="185"/>
      <c r="H152" s="185"/>
      <c r="I152" s="192">
        <f t="shared" ref="I152:T152" si="84">I153</f>
        <v>1</v>
      </c>
      <c r="J152" s="192">
        <f t="shared" si="84"/>
        <v>3800</v>
      </c>
      <c r="K152" s="192">
        <f t="shared" si="84"/>
        <v>0</v>
      </c>
      <c r="L152" s="192">
        <f t="shared" si="84"/>
        <v>0</v>
      </c>
      <c r="M152" s="192">
        <f t="shared" si="84"/>
        <v>0</v>
      </c>
      <c r="N152" s="192">
        <f t="shared" si="84"/>
        <v>0</v>
      </c>
      <c r="O152" s="192">
        <f t="shared" si="84"/>
        <v>0</v>
      </c>
      <c r="P152" s="192">
        <f t="shared" si="84"/>
        <v>0</v>
      </c>
      <c r="Q152" s="192">
        <f t="shared" si="84"/>
        <v>0</v>
      </c>
      <c r="R152" s="192">
        <f t="shared" si="84"/>
        <v>1</v>
      </c>
      <c r="S152" s="192">
        <f t="shared" si="84"/>
        <v>3800</v>
      </c>
      <c r="T152" s="192">
        <f t="shared" si="84"/>
        <v>0</v>
      </c>
      <c r="U152" s="192">
        <f t="shared" ref="U152:AL152" si="85">U153</f>
        <v>0</v>
      </c>
      <c r="V152" s="192">
        <f t="shared" si="85"/>
        <v>0</v>
      </c>
      <c r="W152" s="192">
        <f t="shared" si="85"/>
        <v>0</v>
      </c>
      <c r="X152" s="192">
        <f t="shared" si="85"/>
        <v>0</v>
      </c>
      <c r="Y152" s="192">
        <f t="shared" si="85"/>
        <v>0</v>
      </c>
      <c r="Z152" s="192">
        <f t="shared" si="85"/>
        <v>38</v>
      </c>
      <c r="AA152" s="192">
        <f t="shared" si="85"/>
        <v>38</v>
      </c>
      <c r="AB152" s="192">
        <f t="shared" si="85"/>
        <v>0</v>
      </c>
      <c r="AC152" s="192">
        <f t="shared" si="85"/>
        <v>0</v>
      </c>
      <c r="AD152" s="192">
        <f t="shared" si="85"/>
        <v>38</v>
      </c>
      <c r="AE152" s="192">
        <f t="shared" si="85"/>
        <v>0</v>
      </c>
      <c r="AF152" s="192">
        <f t="shared" si="85"/>
        <v>0</v>
      </c>
      <c r="AG152" s="192">
        <f t="shared" si="85"/>
        <v>0</v>
      </c>
      <c r="AH152" s="192">
        <f t="shared" si="85"/>
        <v>0</v>
      </c>
      <c r="AI152" s="192">
        <f t="shared" si="85"/>
        <v>0</v>
      </c>
      <c r="AJ152" s="192">
        <f t="shared" si="85"/>
        <v>0</v>
      </c>
      <c r="AK152" s="192">
        <f t="shared" si="85"/>
        <v>0</v>
      </c>
      <c r="AL152" s="192">
        <f t="shared" si="85"/>
        <v>0</v>
      </c>
      <c r="AM152" s="196"/>
      <c r="AN152" s="196"/>
    </row>
    <row r="153" s="12" customFormat="1" ht="30" customHeight="1" spans="1:40">
      <c r="A153" s="180" t="s">
        <v>52</v>
      </c>
      <c r="B153" s="188" t="s">
        <v>96</v>
      </c>
      <c r="C153" s="188"/>
      <c r="D153" s="188"/>
      <c r="E153" s="185"/>
      <c r="F153" s="185"/>
      <c r="G153" s="185"/>
      <c r="H153" s="185"/>
      <c r="I153" s="191">
        <f t="shared" ref="I153:T153" si="86">I154+I155+I157</f>
        <v>1</v>
      </c>
      <c r="J153" s="191">
        <f t="shared" si="86"/>
        <v>3800</v>
      </c>
      <c r="K153" s="191">
        <f t="shared" si="86"/>
        <v>0</v>
      </c>
      <c r="L153" s="191">
        <f t="shared" si="86"/>
        <v>0</v>
      </c>
      <c r="M153" s="191">
        <f t="shared" si="86"/>
        <v>0</v>
      </c>
      <c r="N153" s="191">
        <f t="shared" si="86"/>
        <v>0</v>
      </c>
      <c r="O153" s="191">
        <f t="shared" si="86"/>
        <v>0</v>
      </c>
      <c r="P153" s="191">
        <f t="shared" si="86"/>
        <v>0</v>
      </c>
      <c r="Q153" s="191">
        <f t="shared" si="86"/>
        <v>0</v>
      </c>
      <c r="R153" s="191">
        <f t="shared" si="86"/>
        <v>1</v>
      </c>
      <c r="S153" s="191">
        <f t="shared" si="86"/>
        <v>3800</v>
      </c>
      <c r="T153" s="191">
        <f t="shared" si="86"/>
        <v>0</v>
      </c>
      <c r="U153" s="191">
        <f t="shared" ref="U153:AL153" si="87">U154+U155+U157</f>
        <v>0</v>
      </c>
      <c r="V153" s="191">
        <f t="shared" si="87"/>
        <v>0</v>
      </c>
      <c r="W153" s="191">
        <f t="shared" si="87"/>
        <v>0</v>
      </c>
      <c r="X153" s="191">
        <f t="shared" si="87"/>
        <v>0</v>
      </c>
      <c r="Y153" s="191">
        <f t="shared" si="87"/>
        <v>0</v>
      </c>
      <c r="Z153" s="191">
        <f t="shared" si="87"/>
        <v>38</v>
      </c>
      <c r="AA153" s="191">
        <f t="shared" si="87"/>
        <v>38</v>
      </c>
      <c r="AB153" s="191">
        <f t="shared" si="87"/>
        <v>0</v>
      </c>
      <c r="AC153" s="191">
        <f t="shared" si="87"/>
        <v>0</v>
      </c>
      <c r="AD153" s="191">
        <f t="shared" si="87"/>
        <v>38</v>
      </c>
      <c r="AE153" s="191">
        <f t="shared" si="87"/>
        <v>0</v>
      </c>
      <c r="AF153" s="191">
        <f t="shared" si="87"/>
        <v>0</v>
      </c>
      <c r="AG153" s="191">
        <f t="shared" si="87"/>
        <v>0</v>
      </c>
      <c r="AH153" s="191">
        <f t="shared" si="87"/>
        <v>0</v>
      </c>
      <c r="AI153" s="191">
        <f t="shared" si="87"/>
        <v>0</v>
      </c>
      <c r="AJ153" s="191">
        <f t="shared" si="87"/>
        <v>0</v>
      </c>
      <c r="AK153" s="191">
        <f t="shared" si="87"/>
        <v>0</v>
      </c>
      <c r="AL153" s="191">
        <f t="shared" si="87"/>
        <v>0</v>
      </c>
      <c r="AM153" s="196"/>
      <c r="AN153" s="196"/>
    </row>
    <row r="154" s="12" customFormat="1" ht="45" customHeight="1" spans="1:40">
      <c r="A154" s="183" t="s">
        <v>54</v>
      </c>
      <c r="B154" s="188" t="s">
        <v>168</v>
      </c>
      <c r="C154" s="188"/>
      <c r="D154" s="188"/>
      <c r="E154" s="185"/>
      <c r="F154" s="185"/>
      <c r="G154" s="185"/>
      <c r="H154" s="185"/>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6"/>
      <c r="AN154" s="196"/>
    </row>
    <row r="155" s="12" customFormat="1" ht="30" customHeight="1" spans="1:40">
      <c r="A155" s="183" t="s">
        <v>54</v>
      </c>
      <c r="B155" s="188" t="s">
        <v>169</v>
      </c>
      <c r="C155" s="188"/>
      <c r="D155" s="188"/>
      <c r="E155" s="185"/>
      <c r="F155" s="185"/>
      <c r="G155" s="185"/>
      <c r="H155" s="185"/>
      <c r="I155" s="191">
        <f t="shared" ref="I155:T155" si="88">SUM(I156)</f>
        <v>1</v>
      </c>
      <c r="J155" s="191">
        <f t="shared" si="88"/>
        <v>3800</v>
      </c>
      <c r="K155" s="191">
        <f t="shared" si="88"/>
        <v>0</v>
      </c>
      <c r="L155" s="191">
        <f t="shared" si="88"/>
        <v>0</v>
      </c>
      <c r="M155" s="191">
        <f t="shared" si="88"/>
        <v>0</v>
      </c>
      <c r="N155" s="191">
        <f t="shared" si="88"/>
        <v>0</v>
      </c>
      <c r="O155" s="191">
        <f t="shared" si="88"/>
        <v>0</v>
      </c>
      <c r="P155" s="191">
        <f t="shared" si="88"/>
        <v>0</v>
      </c>
      <c r="Q155" s="191">
        <f t="shared" si="88"/>
        <v>0</v>
      </c>
      <c r="R155" s="191">
        <f t="shared" si="88"/>
        <v>1</v>
      </c>
      <c r="S155" s="191">
        <f t="shared" si="88"/>
        <v>3800</v>
      </c>
      <c r="T155" s="191">
        <f t="shared" si="88"/>
        <v>0</v>
      </c>
      <c r="U155" s="191">
        <f t="shared" ref="U155:AL155" si="89">SUM(U156)</f>
        <v>0</v>
      </c>
      <c r="V155" s="191">
        <f t="shared" si="89"/>
        <v>0</v>
      </c>
      <c r="W155" s="191">
        <f t="shared" si="89"/>
        <v>0</v>
      </c>
      <c r="X155" s="191">
        <f t="shared" si="89"/>
        <v>0</v>
      </c>
      <c r="Y155" s="191">
        <f t="shared" si="89"/>
        <v>0</v>
      </c>
      <c r="Z155" s="191">
        <f t="shared" si="89"/>
        <v>38</v>
      </c>
      <c r="AA155" s="191">
        <f t="shared" si="89"/>
        <v>38</v>
      </c>
      <c r="AB155" s="191">
        <f t="shared" si="89"/>
        <v>0</v>
      </c>
      <c r="AC155" s="191">
        <f t="shared" si="89"/>
        <v>0</v>
      </c>
      <c r="AD155" s="191">
        <f t="shared" si="89"/>
        <v>38</v>
      </c>
      <c r="AE155" s="191">
        <f t="shared" si="89"/>
        <v>0</v>
      </c>
      <c r="AF155" s="191">
        <f t="shared" si="89"/>
        <v>0</v>
      </c>
      <c r="AG155" s="191">
        <f t="shared" si="89"/>
        <v>0</v>
      </c>
      <c r="AH155" s="191">
        <f t="shared" si="89"/>
        <v>0</v>
      </c>
      <c r="AI155" s="191">
        <f t="shared" si="89"/>
        <v>0</v>
      </c>
      <c r="AJ155" s="191">
        <f t="shared" si="89"/>
        <v>0</v>
      </c>
      <c r="AK155" s="191">
        <f t="shared" si="89"/>
        <v>0</v>
      </c>
      <c r="AL155" s="191">
        <f t="shared" si="89"/>
        <v>0</v>
      </c>
      <c r="AM155" s="196"/>
      <c r="AN155" s="196"/>
    </row>
    <row r="156" s="7" customFormat="1" ht="178" customHeight="1" spans="1:40">
      <c r="A156" s="22">
        <v>27</v>
      </c>
      <c r="B156" s="22" t="s">
        <v>1183</v>
      </c>
      <c r="C156" s="22">
        <v>2024</v>
      </c>
      <c r="D156" s="33" t="s">
        <v>1004</v>
      </c>
      <c r="E156" s="22" t="s">
        <v>178</v>
      </c>
      <c r="F156" s="22" t="s">
        <v>1184</v>
      </c>
      <c r="G156" s="22" t="s">
        <v>995</v>
      </c>
      <c r="H156" s="33" t="s">
        <v>1006</v>
      </c>
      <c r="I156" s="22">
        <v>1</v>
      </c>
      <c r="J156" s="22">
        <v>3800</v>
      </c>
      <c r="K156" s="22"/>
      <c r="L156" s="22"/>
      <c r="M156" s="22"/>
      <c r="N156" s="22"/>
      <c r="O156" s="22"/>
      <c r="P156" s="22"/>
      <c r="Q156" s="22"/>
      <c r="R156" s="22">
        <v>1</v>
      </c>
      <c r="S156" s="22">
        <v>3800</v>
      </c>
      <c r="T156" s="22"/>
      <c r="U156" s="22" t="s">
        <v>1007</v>
      </c>
      <c r="V156" s="22" t="s">
        <v>1185</v>
      </c>
      <c r="W156" s="22" t="s">
        <v>1007</v>
      </c>
      <c r="X156" s="22" t="s">
        <v>1185</v>
      </c>
      <c r="Y156" s="22" t="s">
        <v>1186</v>
      </c>
      <c r="Z156" s="22">
        <v>38</v>
      </c>
      <c r="AA156" s="22">
        <v>38</v>
      </c>
      <c r="AB156" s="60"/>
      <c r="AC156" s="60"/>
      <c r="AD156" s="60">
        <v>38</v>
      </c>
      <c r="AE156" s="60"/>
      <c r="AF156" s="22"/>
      <c r="AG156" s="22"/>
      <c r="AH156" s="22"/>
      <c r="AI156" s="22"/>
      <c r="AJ156" s="22"/>
      <c r="AK156" s="22"/>
      <c r="AL156" s="22"/>
      <c r="AM156" s="33" t="s">
        <v>1187</v>
      </c>
      <c r="AN156" s="33" t="s">
        <v>1188</v>
      </c>
    </row>
    <row r="157" s="12" customFormat="1" ht="30" customHeight="1" spans="1:40">
      <c r="A157" s="183" t="s">
        <v>54</v>
      </c>
      <c r="B157" s="188" t="s">
        <v>170</v>
      </c>
      <c r="C157" s="188"/>
      <c r="D157" s="188"/>
      <c r="E157" s="185"/>
      <c r="F157" s="185"/>
      <c r="G157" s="185"/>
      <c r="H157" s="185"/>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6"/>
      <c r="AN157" s="196"/>
    </row>
  </sheetData>
  <autoFilter xmlns:etc="http://www.wps.cn/officeDocument/2017/etCustomData" ref="A5:XFD157" etc:filterBottomFollowUsedRange="0">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5:D15"/>
    <mergeCell ref="B16:D16"/>
    <mergeCell ref="B17:D17"/>
    <mergeCell ref="B18:D18"/>
    <mergeCell ref="B19:D19"/>
    <mergeCell ref="B20:D20"/>
    <mergeCell ref="B21:D21"/>
    <mergeCell ref="B22:D22"/>
    <mergeCell ref="B23:D23"/>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8:D48"/>
    <mergeCell ref="B49:D49"/>
    <mergeCell ref="B50:D50"/>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93:D93"/>
    <mergeCell ref="B94:D94"/>
    <mergeCell ref="B95:D95"/>
    <mergeCell ref="B96:D96"/>
    <mergeCell ref="B97:D97"/>
    <mergeCell ref="B98:D98"/>
    <mergeCell ref="B99:D99"/>
    <mergeCell ref="B100:D100"/>
    <mergeCell ref="B104:D104"/>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7:D15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6">
    <cfRule type="expression" dxfId="0" priority="1">
      <formula>AND(SUMPRODUCT(IFERROR(1*(($D$56&amp;"x")=(D56&amp;"x")),0))&gt;1,NOT(ISBLANK(D56)))</formula>
    </cfRule>
  </conditionalFormatting>
  <conditionalFormatting sqref="D124">
    <cfRule type="expression" dxfId="0" priority="2">
      <formula>AND(COUNTIF(#REF!,D124)+COUNTIF(#REF!,D124)+COUNTIF(#REF!,D124)+COUNTIF(#REF!,D124)+COUNTIF(#REF!,D124)+COUNTIF(#REF!,D124)+COUNTIF(#REF!,D124)+COUNTIF(#REF!,D124)+COUNTIF(#REF!,D124)+COUNTIF(#REF!,D124)+COUNTIF(#REF!,D124)+COUNTIF(#REF!,D124)&gt;1,NOT(ISBLANK(D124)))</formula>
    </cfRule>
  </conditionalFormatting>
  <pageMargins left="0.751388888888889" right="0.751388888888889" top="1" bottom="1" header="0.5" footer="0.5"/>
  <pageSetup paperSize="8" scale="23" fitToHeight="0" orientation="landscape" horizontalDpi="600"/>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selection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27</v>
      </c>
      <c r="D5" s="131" t="e">
        <f t="shared" si="0"/>
        <v>#VALUE!</v>
      </c>
      <c r="E5" s="131">
        <f t="shared" si="0"/>
        <v>18122.866</v>
      </c>
      <c r="F5" s="131">
        <f t="shared" si="0"/>
        <v>27334</v>
      </c>
      <c r="G5" s="132">
        <f t="shared" si="0"/>
        <v>1</v>
      </c>
      <c r="H5" s="106"/>
      <c r="I5" s="106"/>
      <c r="J5" s="106"/>
    </row>
    <row r="6" s="107" customFormat="1" ht="18" customHeight="1" spans="1:10">
      <c r="A6" s="133" t="s">
        <v>640</v>
      </c>
      <c r="B6" s="134" t="s">
        <v>51</v>
      </c>
      <c r="C6" s="135">
        <f t="shared" ref="C6:F6" si="1">C7+C25+C30+C37+C42</f>
        <v>12</v>
      </c>
      <c r="D6" s="135" t="e">
        <f t="shared" si="1"/>
        <v>#VALUE!</v>
      </c>
      <c r="E6" s="135">
        <f t="shared" si="1"/>
        <v>13474.133</v>
      </c>
      <c r="F6" s="135">
        <f t="shared" si="1"/>
        <v>18036</v>
      </c>
      <c r="G6" s="136">
        <f>F6/$F$5</f>
        <v>0.659837564937441</v>
      </c>
      <c r="H6" s="106"/>
      <c r="I6" s="106"/>
      <c r="J6" s="106"/>
    </row>
    <row r="7" s="108" customFormat="1" ht="18" customHeight="1" spans="1:10">
      <c r="A7" s="137" t="s">
        <v>1265</v>
      </c>
      <c r="B7" s="138" t="s">
        <v>53</v>
      </c>
      <c r="C7" s="139">
        <f t="shared" ref="C7:F7" si="2">C8+C11+C16+C17+C22+C23+C24</f>
        <v>6</v>
      </c>
      <c r="D7" s="139" t="e">
        <f t="shared" si="2"/>
        <v>#VALUE!</v>
      </c>
      <c r="E7" s="139">
        <f t="shared" si="2"/>
        <v>12238</v>
      </c>
      <c r="F7" s="139">
        <f t="shared" si="2"/>
        <v>7836</v>
      </c>
      <c r="G7" s="136">
        <f>F7/$F$5</f>
        <v>0.286675934733299</v>
      </c>
      <c r="H7" s="140"/>
      <c r="I7" s="140"/>
      <c r="J7" s="140"/>
    </row>
    <row r="8" s="108" customFormat="1" ht="18" customHeight="1" spans="1:10">
      <c r="A8" s="141">
        <v>1</v>
      </c>
      <c r="B8" s="142" t="s">
        <v>55</v>
      </c>
      <c r="C8" s="143">
        <v>1</v>
      </c>
      <c r="D8" s="143" t="s">
        <v>1266</v>
      </c>
      <c r="E8" s="143">
        <v>1800</v>
      </c>
      <c r="F8" s="143">
        <v>540</v>
      </c>
      <c r="G8" s="136">
        <f>F8/$F$5</f>
        <v>0.0197556157166898</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c r="D10" s="145"/>
      <c r="E10" s="146"/>
      <c r="F10" s="147"/>
      <c r="G10" s="136">
        <f>F10/$F$5</f>
        <v>0</v>
      </c>
      <c r="H10" s="140"/>
      <c r="I10" s="140"/>
      <c r="J10" s="140"/>
    </row>
    <row r="11" s="108" customFormat="1" ht="18" customHeight="1" spans="1:10">
      <c r="A11" s="141">
        <v>2</v>
      </c>
      <c r="B11" s="142" t="s">
        <v>59</v>
      </c>
      <c r="C11" s="143">
        <v>1</v>
      </c>
      <c r="D11" s="143" t="s">
        <v>1269</v>
      </c>
      <c r="E11" s="143">
        <v>6</v>
      </c>
      <c r="F11" s="143">
        <v>80</v>
      </c>
      <c r="G11" s="136">
        <f>F11/$F$5</f>
        <v>0.00292675788395405</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4</v>
      </c>
      <c r="D17" s="143" t="e">
        <f t="shared" si="3"/>
        <v>#VALUE!</v>
      </c>
      <c r="E17" s="143">
        <f t="shared" si="3"/>
        <v>10432</v>
      </c>
      <c r="F17" s="143">
        <f t="shared" si="3"/>
        <v>7216</v>
      </c>
      <c r="G17" s="136">
        <f>F17/$F$5</f>
        <v>0.263993561132655</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10432</v>
      </c>
      <c r="F20" s="147">
        <v>7216</v>
      </c>
      <c r="G20" s="136">
        <f>F20/$F$5</f>
        <v>0.263993561132655</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0</v>
      </c>
      <c r="D25" s="139">
        <f t="shared" si="4"/>
        <v>0</v>
      </c>
      <c r="E25" s="139">
        <f t="shared" si="4"/>
        <v>0</v>
      </c>
      <c r="F25" s="139">
        <f t="shared" si="4"/>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5</v>
      </c>
      <c r="D30" s="139" t="e">
        <f t="shared" si="5"/>
        <v>#VALUE!</v>
      </c>
      <c r="E30" s="139">
        <f t="shared" si="5"/>
        <v>36.133</v>
      </c>
      <c r="F30" s="139">
        <f t="shared" si="5"/>
        <v>10000</v>
      </c>
      <c r="G30" s="136">
        <f>F30/$F$5</f>
        <v>0.365844735494256</v>
      </c>
      <c r="H30" s="140"/>
      <c r="I30" s="140"/>
      <c r="J30" s="140"/>
    </row>
    <row r="31" s="108" customFormat="1" ht="18" customHeight="1" spans="1:10">
      <c r="A31" s="141">
        <v>1</v>
      </c>
      <c r="B31" s="148" t="s">
        <v>79</v>
      </c>
      <c r="C31" s="143">
        <f t="shared" ref="C31:F31" si="6">C32+C33+C34+C35</f>
        <v>5</v>
      </c>
      <c r="D31" s="143" t="e">
        <f t="shared" si="6"/>
        <v>#VALUE!</v>
      </c>
      <c r="E31" s="143">
        <f t="shared" si="6"/>
        <v>36.133</v>
      </c>
      <c r="F31" s="143">
        <f t="shared" si="6"/>
        <v>10000</v>
      </c>
      <c r="G31" s="136">
        <f>F31/$F$5</f>
        <v>0.365844735494256</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36.133</v>
      </c>
      <c r="F35" s="147">
        <v>10000</v>
      </c>
      <c r="G35" s="136">
        <f>F35/$F$5</f>
        <v>0.365844735494256</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0</v>
      </c>
      <c r="D37" s="139">
        <f t="shared" si="7"/>
        <v>0</v>
      </c>
      <c r="E37" s="139">
        <f t="shared" si="7"/>
        <v>0</v>
      </c>
      <c r="F37" s="139">
        <f t="shared" si="7"/>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0.00731689470988512</v>
      </c>
      <c r="H42" s="140"/>
      <c r="I42" s="140"/>
      <c r="J42" s="140"/>
    </row>
    <row r="43" s="108" customFormat="1" ht="18" customHeight="1" spans="1:10">
      <c r="A43" s="141">
        <v>1</v>
      </c>
      <c r="B43" s="148" t="s">
        <v>91</v>
      </c>
      <c r="C43" s="143">
        <v>1</v>
      </c>
      <c r="D43" s="145" t="s">
        <v>1276</v>
      </c>
      <c r="E43" s="146">
        <v>1200</v>
      </c>
      <c r="F43" s="147">
        <v>200</v>
      </c>
      <c r="G43" s="136">
        <f>F43/$F$5</f>
        <v>0.00731689470988512</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0.000365844735494256</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0.000365844735494256</v>
      </c>
      <c r="H50" s="106"/>
      <c r="I50" s="106"/>
      <c r="J50" s="106"/>
    </row>
    <row r="51" s="108" customFormat="1" ht="18" customHeight="1" spans="1:10">
      <c r="A51" s="141">
        <v>1</v>
      </c>
      <c r="B51" s="148" t="s">
        <v>99</v>
      </c>
      <c r="C51" s="143">
        <v>1</v>
      </c>
      <c r="D51" s="145" t="s">
        <v>1277</v>
      </c>
      <c r="E51" s="146"/>
      <c r="F51" s="147">
        <v>10</v>
      </c>
      <c r="G51" s="136">
        <f>F51/$F$5</f>
        <v>0.000365844735494256</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12</v>
      </c>
      <c r="D65" s="135" t="e">
        <f t="shared" si="15"/>
        <v>#VALUE!</v>
      </c>
      <c r="E65" s="135">
        <f t="shared" si="15"/>
        <v>48.733</v>
      </c>
      <c r="F65" s="135">
        <f t="shared" si="15"/>
        <v>9010</v>
      </c>
      <c r="G65" s="136">
        <f>F65/$F$5</f>
        <v>0.329626106680325</v>
      </c>
    </row>
    <row r="66" s="106" customFormat="1" ht="18" customHeight="1" spans="1:7">
      <c r="A66" s="152" t="s">
        <v>1265</v>
      </c>
      <c r="B66" s="156" t="s">
        <v>113</v>
      </c>
      <c r="C66" s="153">
        <f t="shared" ref="C66:F66" si="16">C67+C68+C69+C70+C71+C72+C73+C74+C75</f>
        <v>8</v>
      </c>
      <c r="D66" s="153" t="e">
        <f t="shared" si="16"/>
        <v>#VALUE!</v>
      </c>
      <c r="E66" s="153">
        <f t="shared" si="16"/>
        <v>43.603</v>
      </c>
      <c r="F66" s="153">
        <v>5330</v>
      </c>
      <c r="G66" s="136">
        <f>F66/$F$5</f>
        <v>0.194995244018439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c r="D69" s="145"/>
      <c r="E69" s="157"/>
      <c r="F69" s="147"/>
      <c r="G69" s="136">
        <f>F69/$F$5</f>
        <v>0</v>
      </c>
    </row>
    <row r="70" s="105" customFormat="1" ht="18" customHeight="1" spans="1:7">
      <c r="A70" s="141">
        <v>4</v>
      </c>
      <c r="B70" s="148" t="s">
        <v>117</v>
      </c>
      <c r="C70" s="143">
        <v>8</v>
      </c>
      <c r="D70" s="145" t="s">
        <v>1269</v>
      </c>
      <c r="E70" s="157">
        <v>43.603</v>
      </c>
      <c r="F70" s="147">
        <v>5300</v>
      </c>
      <c r="G70" s="136">
        <f>F70/$F$5</f>
        <v>0.193897709811956</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4</v>
      </c>
      <c r="D76" s="161" t="e">
        <f t="shared" si="17"/>
        <v>#VALUE!</v>
      </c>
      <c r="E76" s="161">
        <f t="shared" si="17"/>
        <v>5.13</v>
      </c>
      <c r="F76" s="161">
        <f t="shared" si="17"/>
        <v>3680</v>
      </c>
      <c r="G76" s="136">
        <f>F76/$F$5</f>
        <v>0.134630862661886</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4.13</v>
      </c>
      <c r="F78" s="147">
        <v>3600</v>
      </c>
      <c r="G78" s="136">
        <f>F78/$F$5</f>
        <v>0.131704104777932</v>
      </c>
    </row>
    <row r="79" s="105" customFormat="1" ht="21" customHeight="1" spans="1:7">
      <c r="A79" s="141">
        <v>3</v>
      </c>
      <c r="B79" s="148" t="s">
        <v>125</v>
      </c>
      <c r="C79" s="143">
        <v>1</v>
      </c>
      <c r="D79" s="145" t="s">
        <v>1279</v>
      </c>
      <c r="E79" s="157">
        <v>1</v>
      </c>
      <c r="F79" s="147">
        <v>80</v>
      </c>
      <c r="G79" s="136">
        <f>F79/$F$5</f>
        <v>0.00292675788395405</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t="e">
        <f t="shared" si="21"/>
        <v>#VALUE!</v>
      </c>
      <c r="E93" s="135">
        <f t="shared" si="21"/>
        <v>800</v>
      </c>
      <c r="F93" s="135">
        <f t="shared" si="21"/>
        <v>240</v>
      </c>
      <c r="G93" s="136">
        <f>F93/$F$5</f>
        <v>0.00878027365186215</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e">
        <f t="shared" si="23"/>
        <v>#VALUE!</v>
      </c>
      <c r="E96" s="161">
        <f t="shared" si="23"/>
        <v>800</v>
      </c>
      <c r="F96" s="161">
        <f t="shared" si="23"/>
        <v>240</v>
      </c>
      <c r="G96" s="136">
        <f>F96/$F$5</f>
        <v>0.00878027365186215</v>
      </c>
    </row>
    <row r="97" s="105" customFormat="1" ht="14" customHeight="1" spans="1:7">
      <c r="A97" s="141">
        <v>1</v>
      </c>
      <c r="B97" s="148" t="s">
        <v>142</v>
      </c>
      <c r="C97" s="143">
        <v>1</v>
      </c>
      <c r="D97" s="143" t="s">
        <v>1277</v>
      </c>
      <c r="E97" s="143">
        <v>800</v>
      </c>
      <c r="F97" s="143">
        <v>240</v>
      </c>
      <c r="G97" s="136">
        <f>F97/$F$5</f>
        <v>0.00878027365186215</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1</v>
      </c>
      <c r="D125" s="135" t="e">
        <f t="shared" si="31"/>
        <v>#VALUE!</v>
      </c>
      <c r="E125" s="135">
        <f t="shared" si="31"/>
        <v>3800</v>
      </c>
      <c r="F125" s="135">
        <f t="shared" si="31"/>
        <v>38</v>
      </c>
      <c r="G125" s="136">
        <f>F125/$F$5</f>
        <v>0.00139020999487817</v>
      </c>
    </row>
    <row r="126" s="105" customFormat="1" ht="14" customHeight="1" spans="1:7">
      <c r="A126" s="152" t="s">
        <v>1265</v>
      </c>
      <c r="B126" s="156" t="s">
        <v>96</v>
      </c>
      <c r="C126" s="153">
        <f t="shared" ref="C126:F126" si="32">C127+C128+C129</f>
        <v>1</v>
      </c>
      <c r="D126" s="153" t="e">
        <f t="shared" si="32"/>
        <v>#VALUE!</v>
      </c>
      <c r="E126" s="153">
        <f t="shared" si="32"/>
        <v>3800</v>
      </c>
      <c r="F126" s="153">
        <f t="shared" si="32"/>
        <v>38</v>
      </c>
      <c r="G126" s="136">
        <f>F126/$F$5</f>
        <v>0.00139020999487817</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0.00139020999487817</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155"/>
  <sheetViews>
    <sheetView zoomScale="47" zoomScaleNormal="47"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17.9722222222222" style="12" customWidth="1"/>
    <col min="5" max="5" width="16.3518518518519" style="12" customWidth="1"/>
    <col min="6" max="6" width="15.1296296296296" style="12" customWidth="1"/>
    <col min="7" max="7" width="36" style="12" customWidth="1"/>
    <col min="8" max="8" width="51.907407407407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74" width="8.88888888888889" style="12"/>
    <col min="16375" max="16375" width="8.88888888888889" style="8"/>
    <col min="16376" max="16384" width="8.88888888888889" style="272"/>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customHeight="1" spans="1:40">
      <c r="A6" s="81"/>
      <c r="B6" s="82" t="s">
        <v>49</v>
      </c>
      <c r="C6" s="82"/>
      <c r="D6" s="82"/>
      <c r="E6" s="82"/>
      <c r="F6" s="82"/>
      <c r="G6" s="82"/>
      <c r="H6" s="82"/>
      <c r="I6" s="83">
        <f t="shared" ref="I6:AL6" si="0">I7+I60+I77+I112+I117+I138+I147+I150</f>
        <v>25</v>
      </c>
      <c r="J6" s="83">
        <f t="shared" si="0"/>
        <v>16351.513</v>
      </c>
      <c r="K6" s="83">
        <f t="shared" si="0"/>
        <v>5</v>
      </c>
      <c r="L6" s="83">
        <f t="shared" si="0"/>
        <v>1</v>
      </c>
      <c r="M6" s="83">
        <f t="shared" si="0"/>
        <v>17</v>
      </c>
      <c r="N6" s="83">
        <f t="shared" si="0"/>
        <v>0</v>
      </c>
      <c r="O6" s="83">
        <f t="shared" si="0"/>
        <v>1</v>
      </c>
      <c r="P6" s="83">
        <f t="shared" si="0"/>
        <v>0</v>
      </c>
      <c r="Q6" s="83">
        <f t="shared" si="0"/>
        <v>0</v>
      </c>
      <c r="R6" s="83">
        <f t="shared" si="0"/>
        <v>1</v>
      </c>
      <c r="S6" s="83">
        <f t="shared" si="0"/>
        <v>20747</v>
      </c>
      <c r="T6" s="83">
        <f t="shared" si="0"/>
        <v>59285</v>
      </c>
      <c r="U6" s="83">
        <f t="shared" si="0"/>
        <v>0</v>
      </c>
      <c r="V6" s="83">
        <f t="shared" si="0"/>
        <v>0</v>
      </c>
      <c r="W6" s="83">
        <f t="shared" si="0"/>
        <v>0</v>
      </c>
      <c r="X6" s="83">
        <f t="shared" si="0"/>
        <v>0</v>
      </c>
      <c r="Y6" s="83">
        <f t="shared" si="0"/>
        <v>0</v>
      </c>
      <c r="Z6" s="83">
        <f t="shared" si="0"/>
        <v>21684</v>
      </c>
      <c r="AA6" s="83">
        <f t="shared" si="0"/>
        <v>13866</v>
      </c>
      <c r="AB6" s="83">
        <f t="shared" si="0"/>
        <v>9378</v>
      </c>
      <c r="AC6" s="83">
        <f t="shared" si="0"/>
        <v>2500</v>
      </c>
      <c r="AD6" s="83">
        <f t="shared" si="0"/>
        <v>1988</v>
      </c>
      <c r="AE6" s="83">
        <f t="shared" si="0"/>
        <v>0</v>
      </c>
      <c r="AF6" s="83">
        <f t="shared" si="0"/>
        <v>1210</v>
      </c>
      <c r="AG6" s="83">
        <f t="shared" si="0"/>
        <v>4176</v>
      </c>
      <c r="AH6" s="83">
        <f t="shared" si="0"/>
        <v>2000</v>
      </c>
      <c r="AI6" s="83">
        <f t="shared" si="0"/>
        <v>0</v>
      </c>
      <c r="AJ6" s="83">
        <f t="shared" si="0"/>
        <v>432</v>
      </c>
      <c r="AK6" s="83">
        <f t="shared" si="0"/>
        <v>0</v>
      </c>
      <c r="AL6" s="83">
        <f t="shared" si="0"/>
        <v>0</v>
      </c>
      <c r="AM6" s="81"/>
      <c r="AN6" s="81"/>
    </row>
    <row r="7" s="178" customFormat="1" ht="30" customHeight="1" spans="1:40">
      <c r="A7" s="180" t="s">
        <v>50</v>
      </c>
      <c r="B7" s="181" t="s">
        <v>51</v>
      </c>
      <c r="C7" s="182"/>
      <c r="D7" s="182"/>
      <c r="E7" s="181"/>
      <c r="F7" s="182"/>
      <c r="G7" s="182"/>
      <c r="H7" s="181"/>
      <c r="I7" s="189">
        <f t="shared" ref="I7:AL7" si="1">I8+I32+I37+I47+I52</f>
        <v>10</v>
      </c>
      <c r="J7" s="189">
        <f t="shared" si="1"/>
        <v>11702.78</v>
      </c>
      <c r="K7" s="189">
        <f t="shared" si="1"/>
        <v>5</v>
      </c>
      <c r="L7" s="189">
        <f t="shared" si="1"/>
        <v>0</v>
      </c>
      <c r="M7" s="189">
        <f t="shared" si="1"/>
        <v>5</v>
      </c>
      <c r="N7" s="189">
        <f t="shared" si="1"/>
        <v>0</v>
      </c>
      <c r="O7" s="189">
        <f t="shared" si="1"/>
        <v>0</v>
      </c>
      <c r="P7" s="189">
        <f t="shared" si="1"/>
        <v>0</v>
      </c>
      <c r="Q7" s="189">
        <f t="shared" si="1"/>
        <v>0</v>
      </c>
      <c r="R7" s="189">
        <f t="shared" si="1"/>
        <v>0</v>
      </c>
      <c r="S7" s="189">
        <f t="shared" si="1"/>
        <v>9267</v>
      </c>
      <c r="T7" s="189">
        <f t="shared" si="1"/>
        <v>31083</v>
      </c>
      <c r="U7" s="189">
        <f t="shared" si="1"/>
        <v>0</v>
      </c>
      <c r="V7" s="189">
        <f t="shared" si="1"/>
        <v>0</v>
      </c>
      <c r="W7" s="189">
        <f t="shared" si="1"/>
        <v>0</v>
      </c>
      <c r="X7" s="189">
        <f t="shared" si="1"/>
        <v>0</v>
      </c>
      <c r="Y7" s="189">
        <f t="shared" si="1"/>
        <v>0</v>
      </c>
      <c r="Z7" s="189">
        <f t="shared" si="1"/>
        <v>12386</v>
      </c>
      <c r="AA7" s="189">
        <f t="shared" si="1"/>
        <v>11258</v>
      </c>
      <c r="AB7" s="189">
        <f t="shared" si="1"/>
        <v>6808</v>
      </c>
      <c r="AC7" s="189">
        <f t="shared" si="1"/>
        <v>2500</v>
      </c>
      <c r="AD7" s="189">
        <f t="shared" si="1"/>
        <v>1950</v>
      </c>
      <c r="AE7" s="189">
        <f t="shared" si="1"/>
        <v>0</v>
      </c>
      <c r="AF7" s="189">
        <f t="shared" si="1"/>
        <v>200</v>
      </c>
      <c r="AG7" s="189">
        <f t="shared" si="1"/>
        <v>496</v>
      </c>
      <c r="AH7" s="189">
        <f t="shared" si="1"/>
        <v>0</v>
      </c>
      <c r="AI7" s="189">
        <f t="shared" si="1"/>
        <v>0</v>
      </c>
      <c r="AJ7" s="189">
        <f t="shared" si="1"/>
        <v>432</v>
      </c>
      <c r="AK7" s="189">
        <f t="shared" si="1"/>
        <v>0</v>
      </c>
      <c r="AL7" s="189">
        <f t="shared" si="1"/>
        <v>0</v>
      </c>
      <c r="AM7" s="195"/>
      <c r="AN7" s="195"/>
    </row>
    <row r="8" s="178" customFormat="1" ht="30" customHeight="1" spans="1:40">
      <c r="A8" s="183" t="s">
        <v>52</v>
      </c>
      <c r="B8" s="181" t="s">
        <v>53</v>
      </c>
      <c r="C8" s="182"/>
      <c r="D8" s="182"/>
      <c r="E8" s="181"/>
      <c r="F8" s="182"/>
      <c r="G8" s="182"/>
      <c r="H8" s="181"/>
      <c r="I8" s="190">
        <f t="shared" ref="I8:AL8" si="2">I9+I13+I19+I29+I30+I31+I20</f>
        <v>6</v>
      </c>
      <c r="J8" s="190">
        <f t="shared" si="2"/>
        <v>10476.78</v>
      </c>
      <c r="K8" s="190">
        <f t="shared" si="2"/>
        <v>4</v>
      </c>
      <c r="L8" s="190">
        <f t="shared" si="2"/>
        <v>0</v>
      </c>
      <c r="M8" s="190">
        <f t="shared" si="2"/>
        <v>2</v>
      </c>
      <c r="N8" s="190">
        <f t="shared" si="2"/>
        <v>0</v>
      </c>
      <c r="O8" s="190">
        <f t="shared" si="2"/>
        <v>0</v>
      </c>
      <c r="P8" s="190">
        <f t="shared" si="2"/>
        <v>0</v>
      </c>
      <c r="Q8" s="190">
        <f t="shared" si="2"/>
        <v>0</v>
      </c>
      <c r="R8" s="190">
        <f t="shared" si="2"/>
        <v>0</v>
      </c>
      <c r="S8" s="190">
        <f t="shared" si="2"/>
        <v>5298</v>
      </c>
      <c r="T8" s="190">
        <f t="shared" si="2"/>
        <v>18647</v>
      </c>
      <c r="U8" s="190">
        <f t="shared" si="2"/>
        <v>0</v>
      </c>
      <c r="V8" s="190">
        <f t="shared" si="2"/>
        <v>0</v>
      </c>
      <c r="W8" s="190">
        <f t="shared" si="2"/>
        <v>0</v>
      </c>
      <c r="X8" s="190">
        <f t="shared" si="2"/>
        <v>0</v>
      </c>
      <c r="Y8" s="190">
        <f t="shared" si="2"/>
        <v>0</v>
      </c>
      <c r="Z8" s="190">
        <f t="shared" si="2"/>
        <v>7836</v>
      </c>
      <c r="AA8" s="190">
        <f t="shared" si="2"/>
        <v>7208</v>
      </c>
      <c r="AB8" s="190">
        <f t="shared" si="2"/>
        <v>5208</v>
      </c>
      <c r="AC8" s="190">
        <f t="shared" si="2"/>
        <v>2000</v>
      </c>
      <c r="AD8" s="190">
        <f t="shared" si="2"/>
        <v>0</v>
      </c>
      <c r="AE8" s="190">
        <f t="shared" si="2"/>
        <v>0</v>
      </c>
      <c r="AF8" s="190">
        <f t="shared" si="2"/>
        <v>0</v>
      </c>
      <c r="AG8" s="190">
        <f t="shared" si="2"/>
        <v>196</v>
      </c>
      <c r="AH8" s="190">
        <f t="shared" si="2"/>
        <v>0</v>
      </c>
      <c r="AI8" s="190">
        <f t="shared" si="2"/>
        <v>0</v>
      </c>
      <c r="AJ8" s="190">
        <f t="shared" si="2"/>
        <v>432</v>
      </c>
      <c r="AK8" s="190">
        <f t="shared" si="2"/>
        <v>0</v>
      </c>
      <c r="AL8" s="190">
        <f t="shared" si="2"/>
        <v>0</v>
      </c>
      <c r="AM8" s="195"/>
      <c r="AN8" s="195"/>
    </row>
    <row r="9" s="12" customFormat="1" ht="30" customHeight="1" spans="1:40">
      <c r="A9" s="183" t="s">
        <v>54</v>
      </c>
      <c r="B9" s="181" t="s">
        <v>55</v>
      </c>
      <c r="C9" s="182"/>
      <c r="D9" s="182"/>
      <c r="E9" s="181"/>
      <c r="F9" s="182"/>
      <c r="G9" s="182"/>
      <c r="H9" s="181"/>
      <c r="I9" s="191">
        <f t="shared" ref="I9:AL9" si="3">I10+I11</f>
        <v>1</v>
      </c>
      <c r="J9" s="191">
        <f t="shared" si="3"/>
        <v>0.18</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0</v>
      </c>
      <c r="V9" s="191">
        <f t="shared" si="3"/>
        <v>0</v>
      </c>
      <c r="W9" s="191">
        <f t="shared" si="3"/>
        <v>0</v>
      </c>
      <c r="X9" s="191">
        <f t="shared" si="3"/>
        <v>0</v>
      </c>
      <c r="Y9" s="191">
        <f t="shared" si="3"/>
        <v>0</v>
      </c>
      <c r="Z9" s="191">
        <f t="shared" si="3"/>
        <v>540</v>
      </c>
      <c r="AA9" s="191">
        <f t="shared" si="3"/>
        <v>108</v>
      </c>
      <c r="AB9" s="191">
        <f t="shared" si="3"/>
        <v>108</v>
      </c>
      <c r="AC9" s="191">
        <f t="shared" si="3"/>
        <v>0</v>
      </c>
      <c r="AD9" s="191">
        <f t="shared" si="3"/>
        <v>0</v>
      </c>
      <c r="AE9" s="191">
        <f t="shared" si="3"/>
        <v>0</v>
      </c>
      <c r="AF9" s="191">
        <f t="shared" si="3"/>
        <v>0</v>
      </c>
      <c r="AG9" s="191">
        <f t="shared" si="3"/>
        <v>0</v>
      </c>
      <c r="AH9" s="191">
        <f t="shared" si="3"/>
        <v>0</v>
      </c>
      <c r="AI9" s="191">
        <f t="shared" si="3"/>
        <v>0</v>
      </c>
      <c r="AJ9" s="191">
        <f t="shared" si="3"/>
        <v>432</v>
      </c>
      <c r="AK9" s="191">
        <f t="shared" si="3"/>
        <v>0</v>
      </c>
      <c r="AL9" s="191">
        <f t="shared" si="3"/>
        <v>0</v>
      </c>
      <c r="AM9" s="196"/>
      <c r="AN9" s="196"/>
    </row>
    <row r="10" s="12" customFormat="1" ht="30" customHeight="1" spans="1:40">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row>
    <row r="11" s="12" customFormat="1" ht="30" customHeight="1" spans="1:40">
      <c r="A11" s="184" t="s">
        <v>56</v>
      </c>
      <c r="B11" s="181" t="s">
        <v>58</v>
      </c>
      <c r="C11" s="182"/>
      <c r="D11" s="182"/>
      <c r="E11" s="185"/>
      <c r="F11" s="185"/>
      <c r="G11" s="185"/>
      <c r="H11" s="185"/>
      <c r="I11" s="191">
        <f t="shared" ref="I11:AL11" si="4">SUM(I12)</f>
        <v>1</v>
      </c>
      <c r="J11" s="191">
        <f t="shared" si="4"/>
        <v>0.18</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0</v>
      </c>
      <c r="V11" s="191">
        <f t="shared" si="4"/>
        <v>0</v>
      </c>
      <c r="W11" s="191">
        <f t="shared" si="4"/>
        <v>0</v>
      </c>
      <c r="X11" s="191">
        <f t="shared" si="4"/>
        <v>0</v>
      </c>
      <c r="Y11" s="191">
        <f t="shared" si="4"/>
        <v>0</v>
      </c>
      <c r="Z11" s="191">
        <f t="shared" si="4"/>
        <v>540</v>
      </c>
      <c r="AA11" s="191">
        <f t="shared" si="4"/>
        <v>108</v>
      </c>
      <c r="AB11" s="191">
        <f t="shared" si="4"/>
        <v>108</v>
      </c>
      <c r="AC11" s="191">
        <f t="shared" si="4"/>
        <v>0</v>
      </c>
      <c r="AD11" s="191">
        <f t="shared" si="4"/>
        <v>0</v>
      </c>
      <c r="AE11" s="191">
        <f t="shared" si="4"/>
        <v>0</v>
      </c>
      <c r="AF11" s="191">
        <f t="shared" si="4"/>
        <v>0</v>
      </c>
      <c r="AG11" s="191">
        <f t="shared" si="4"/>
        <v>0</v>
      </c>
      <c r="AH11" s="191">
        <f t="shared" si="4"/>
        <v>0</v>
      </c>
      <c r="AI11" s="191">
        <f t="shared" si="4"/>
        <v>0</v>
      </c>
      <c r="AJ11" s="191">
        <f t="shared" si="4"/>
        <v>432</v>
      </c>
      <c r="AK11" s="191">
        <f t="shared" si="4"/>
        <v>0</v>
      </c>
      <c r="AL11" s="191">
        <f t="shared" si="4"/>
        <v>0</v>
      </c>
      <c r="AM11" s="196"/>
      <c r="AN11" s="196"/>
    </row>
    <row r="12" s="8" customFormat="1" ht="283" customHeight="1" spans="1:40">
      <c r="A12" s="22">
        <v>1</v>
      </c>
      <c r="B12" s="22" t="s">
        <v>1158</v>
      </c>
      <c r="C12" s="22">
        <v>2024</v>
      </c>
      <c r="D12" s="23" t="s">
        <v>1159</v>
      </c>
      <c r="E12" s="22" t="s">
        <v>178</v>
      </c>
      <c r="F12" s="24" t="s">
        <v>990</v>
      </c>
      <c r="G12" s="22" t="s">
        <v>1160</v>
      </c>
      <c r="H12" s="23" t="s">
        <v>1161</v>
      </c>
      <c r="I12" s="22">
        <v>1</v>
      </c>
      <c r="J12" s="22">
        <v>0.18</v>
      </c>
      <c r="K12" s="22">
        <v>1</v>
      </c>
      <c r="L12" s="22"/>
      <c r="M12" s="22"/>
      <c r="N12" s="22"/>
      <c r="O12" s="22"/>
      <c r="P12" s="22"/>
      <c r="Q12" s="22"/>
      <c r="R12" s="22"/>
      <c r="S12" s="22">
        <v>56</v>
      </c>
      <c r="T12" s="22">
        <v>183</v>
      </c>
      <c r="U12" s="22" t="s">
        <v>183</v>
      </c>
      <c r="V12" s="22" t="s">
        <v>1144</v>
      </c>
      <c r="W12" s="22" t="s">
        <v>183</v>
      </c>
      <c r="X12" s="22" t="s">
        <v>1144</v>
      </c>
      <c r="Y12" s="22" t="s">
        <v>1093</v>
      </c>
      <c r="Z12" s="22">
        <v>540</v>
      </c>
      <c r="AA12" s="22">
        <v>108</v>
      </c>
      <c r="AB12" s="22">
        <v>108</v>
      </c>
      <c r="AC12" s="22"/>
      <c r="AD12" s="22"/>
      <c r="AE12" s="22"/>
      <c r="AF12" s="22"/>
      <c r="AG12" s="22"/>
      <c r="AH12" s="22"/>
      <c r="AI12" s="22"/>
      <c r="AJ12" s="22">
        <v>432</v>
      </c>
      <c r="AK12" s="22"/>
      <c r="AL12" s="22"/>
      <c r="AM12" s="33" t="s">
        <v>1162</v>
      </c>
      <c r="AN12" s="33" t="s">
        <v>1163</v>
      </c>
    </row>
    <row r="13" s="12" customFormat="1" ht="30" customHeight="1" spans="1:40">
      <c r="A13" s="183" t="s">
        <v>54</v>
      </c>
      <c r="B13" s="181" t="s">
        <v>59</v>
      </c>
      <c r="C13" s="182"/>
      <c r="D13" s="182"/>
      <c r="E13" s="185"/>
      <c r="F13" s="185"/>
      <c r="G13" s="185"/>
      <c r="H13" s="185"/>
      <c r="I13" s="191">
        <f t="shared" ref="I13:AL13" si="5">SUM(I14)</f>
        <v>1</v>
      </c>
      <c r="J13" s="191">
        <f t="shared" si="5"/>
        <v>6</v>
      </c>
      <c r="K13" s="191">
        <f t="shared" si="5"/>
        <v>0</v>
      </c>
      <c r="L13" s="191">
        <f t="shared" si="5"/>
        <v>0</v>
      </c>
      <c r="M13" s="191">
        <f t="shared" si="5"/>
        <v>1</v>
      </c>
      <c r="N13" s="191">
        <f t="shared" si="5"/>
        <v>0</v>
      </c>
      <c r="O13" s="191">
        <f t="shared" si="5"/>
        <v>0</v>
      </c>
      <c r="P13" s="191">
        <f t="shared" si="5"/>
        <v>0</v>
      </c>
      <c r="Q13" s="191">
        <f t="shared" si="5"/>
        <v>0</v>
      </c>
      <c r="R13" s="191">
        <f t="shared" si="5"/>
        <v>0</v>
      </c>
      <c r="S13" s="191">
        <f t="shared" si="5"/>
        <v>336</v>
      </c>
      <c r="T13" s="191">
        <f t="shared" si="5"/>
        <v>1251</v>
      </c>
      <c r="U13" s="191">
        <f t="shared" si="5"/>
        <v>0</v>
      </c>
      <c r="V13" s="191">
        <f t="shared" si="5"/>
        <v>0</v>
      </c>
      <c r="W13" s="191">
        <f t="shared" si="5"/>
        <v>0</v>
      </c>
      <c r="X13" s="191">
        <f t="shared" si="5"/>
        <v>0</v>
      </c>
      <c r="Y13" s="191">
        <f t="shared" si="5"/>
        <v>0</v>
      </c>
      <c r="Z13" s="191">
        <f t="shared" si="5"/>
        <v>80</v>
      </c>
      <c r="AA13" s="191">
        <f t="shared" si="5"/>
        <v>0</v>
      </c>
      <c r="AB13" s="191">
        <f t="shared" si="5"/>
        <v>0</v>
      </c>
      <c r="AC13" s="191">
        <f t="shared" si="5"/>
        <v>0</v>
      </c>
      <c r="AD13" s="191">
        <f t="shared" si="5"/>
        <v>0</v>
      </c>
      <c r="AE13" s="191">
        <f t="shared" si="5"/>
        <v>0</v>
      </c>
      <c r="AF13" s="191">
        <f t="shared" si="5"/>
        <v>0</v>
      </c>
      <c r="AG13" s="191">
        <f t="shared" si="5"/>
        <v>80</v>
      </c>
      <c r="AH13" s="191">
        <f t="shared" si="5"/>
        <v>0</v>
      </c>
      <c r="AI13" s="191">
        <f t="shared" si="5"/>
        <v>0</v>
      </c>
      <c r="AJ13" s="191">
        <f t="shared" si="5"/>
        <v>0</v>
      </c>
      <c r="AK13" s="191">
        <f t="shared" si="5"/>
        <v>0</v>
      </c>
      <c r="AL13" s="191">
        <f t="shared" si="5"/>
        <v>0</v>
      </c>
      <c r="AM13" s="196"/>
      <c r="AN13" s="196"/>
    </row>
    <row r="14" s="12" customFormat="1" ht="221" customHeight="1" spans="1:40">
      <c r="A14" s="22">
        <v>2</v>
      </c>
      <c r="B14" s="22" t="s">
        <v>1227</v>
      </c>
      <c r="C14" s="36">
        <v>2024</v>
      </c>
      <c r="D14" s="37" t="s">
        <v>447</v>
      </c>
      <c r="E14" s="36" t="s">
        <v>178</v>
      </c>
      <c r="F14" s="36" t="s">
        <v>984</v>
      </c>
      <c r="G14" s="36" t="s">
        <v>403</v>
      </c>
      <c r="H14" s="37" t="s">
        <v>1228</v>
      </c>
      <c r="I14" s="36">
        <v>1</v>
      </c>
      <c r="J14" s="36">
        <v>6</v>
      </c>
      <c r="K14" s="36"/>
      <c r="L14" s="36"/>
      <c r="M14" s="36">
        <v>1</v>
      </c>
      <c r="N14" s="36"/>
      <c r="O14" s="36"/>
      <c r="P14" s="36"/>
      <c r="Q14" s="36"/>
      <c r="R14" s="36"/>
      <c r="S14" s="31">
        <v>336</v>
      </c>
      <c r="T14" s="31">
        <v>1251</v>
      </c>
      <c r="U14" s="36" t="s">
        <v>192</v>
      </c>
      <c r="V14" s="36" t="s">
        <v>810</v>
      </c>
      <c r="W14" s="36" t="s">
        <v>207</v>
      </c>
      <c r="X14" s="36" t="s">
        <v>715</v>
      </c>
      <c r="Y14" s="22" t="s">
        <v>1093</v>
      </c>
      <c r="Z14" s="36">
        <v>80</v>
      </c>
      <c r="AA14" s="36"/>
      <c r="AB14" s="36"/>
      <c r="AC14" s="36"/>
      <c r="AD14" s="36"/>
      <c r="AE14" s="36"/>
      <c r="AF14" s="36"/>
      <c r="AG14" s="36">
        <v>80</v>
      </c>
      <c r="AH14" s="36"/>
      <c r="AI14" s="36"/>
      <c r="AJ14" s="36"/>
      <c r="AK14" s="36"/>
      <c r="AL14" s="36"/>
      <c r="AM14" s="37" t="s">
        <v>1229</v>
      </c>
      <c r="AN14" s="37" t="s">
        <v>1230</v>
      </c>
    </row>
    <row r="15" s="12" customFormat="1" ht="30" customHeight="1" spans="1:40">
      <c r="A15" s="184" t="s">
        <v>56</v>
      </c>
      <c r="B15" s="181" t="s">
        <v>60</v>
      </c>
      <c r="C15" s="182"/>
      <c r="D15" s="182"/>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row>
    <row r="16" s="12" customFormat="1" ht="30" customHeight="1" spans="1:40">
      <c r="A16" s="184" t="s">
        <v>56</v>
      </c>
      <c r="B16" s="188" t="s">
        <v>61</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row>
    <row r="17" s="12" customFormat="1" ht="30" customHeight="1" spans="1:40">
      <c r="A17" s="184" t="s">
        <v>56</v>
      </c>
      <c r="B17" s="188" t="s">
        <v>62</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row>
    <row r="18" s="12" customFormat="1" ht="30" customHeight="1" spans="1:40">
      <c r="A18" s="184" t="s">
        <v>56</v>
      </c>
      <c r="B18" s="188" t="s">
        <v>63</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row>
    <row r="19" s="12" customFormat="1" ht="30" customHeight="1" spans="1:40">
      <c r="A19" s="183" t="s">
        <v>54</v>
      </c>
      <c r="B19" s="188" t="s">
        <v>64</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row>
    <row r="20" s="12" customFormat="1" ht="30" customHeight="1" spans="1:40">
      <c r="A20" s="183" t="s">
        <v>54</v>
      </c>
      <c r="B20" s="188" t="s">
        <v>65</v>
      </c>
      <c r="C20" s="188"/>
      <c r="D20" s="188"/>
      <c r="E20" s="185"/>
      <c r="F20" s="185"/>
      <c r="G20" s="185"/>
      <c r="H20" s="185"/>
      <c r="I20" s="191">
        <f t="shared" ref="I20:AL20" si="6">I21+I22+I23+I28</f>
        <v>4</v>
      </c>
      <c r="J20" s="191">
        <f t="shared" si="6"/>
        <v>10470.6</v>
      </c>
      <c r="K20" s="191">
        <f t="shared" si="6"/>
        <v>3</v>
      </c>
      <c r="L20" s="191">
        <f t="shared" si="6"/>
        <v>0</v>
      </c>
      <c r="M20" s="191">
        <f t="shared" si="6"/>
        <v>1</v>
      </c>
      <c r="N20" s="191">
        <f t="shared" si="6"/>
        <v>0</v>
      </c>
      <c r="O20" s="191">
        <f t="shared" si="6"/>
        <v>0</v>
      </c>
      <c r="P20" s="191">
        <f t="shared" si="6"/>
        <v>0</v>
      </c>
      <c r="Q20" s="191">
        <f t="shared" si="6"/>
        <v>0</v>
      </c>
      <c r="R20" s="191">
        <f t="shared" si="6"/>
        <v>0</v>
      </c>
      <c r="S20" s="191">
        <f t="shared" si="6"/>
        <v>4906</v>
      </c>
      <c r="T20" s="191">
        <f t="shared" si="6"/>
        <v>17213</v>
      </c>
      <c r="U20" s="191">
        <f t="shared" si="6"/>
        <v>0</v>
      </c>
      <c r="V20" s="191">
        <f t="shared" si="6"/>
        <v>0</v>
      </c>
      <c r="W20" s="191">
        <f t="shared" si="6"/>
        <v>0</v>
      </c>
      <c r="X20" s="191">
        <f t="shared" si="6"/>
        <v>0</v>
      </c>
      <c r="Y20" s="191">
        <f t="shared" si="6"/>
        <v>0</v>
      </c>
      <c r="Z20" s="191">
        <f t="shared" si="6"/>
        <v>7216</v>
      </c>
      <c r="AA20" s="191">
        <f t="shared" si="6"/>
        <v>7100</v>
      </c>
      <c r="AB20" s="191">
        <f t="shared" si="6"/>
        <v>5100</v>
      </c>
      <c r="AC20" s="191">
        <f t="shared" si="6"/>
        <v>2000</v>
      </c>
      <c r="AD20" s="191">
        <f t="shared" si="6"/>
        <v>0</v>
      </c>
      <c r="AE20" s="191">
        <f t="shared" si="6"/>
        <v>0</v>
      </c>
      <c r="AF20" s="191">
        <f t="shared" si="6"/>
        <v>0</v>
      </c>
      <c r="AG20" s="191">
        <f t="shared" si="6"/>
        <v>116</v>
      </c>
      <c r="AH20" s="191">
        <f t="shared" si="6"/>
        <v>0</v>
      </c>
      <c r="AI20" s="191">
        <f t="shared" si="6"/>
        <v>0</v>
      </c>
      <c r="AJ20" s="191">
        <f t="shared" si="6"/>
        <v>0</v>
      </c>
      <c r="AK20" s="191">
        <f t="shared" si="6"/>
        <v>0</v>
      </c>
      <c r="AL20" s="191">
        <f t="shared" si="6"/>
        <v>0</v>
      </c>
      <c r="AM20" s="196"/>
      <c r="AN20" s="196"/>
    </row>
    <row r="21" s="12" customFormat="1" ht="30" customHeight="1" spans="1:40">
      <c r="A21" s="184" t="s">
        <v>56</v>
      </c>
      <c r="B21" s="188" t="s">
        <v>66</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row>
    <row r="22" s="12" customFormat="1" ht="30" customHeight="1" spans="1:40">
      <c r="A22" s="184" t="s">
        <v>56</v>
      </c>
      <c r="B22" s="188" t="s">
        <v>67</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row>
    <row r="23" s="12" customFormat="1" ht="30" customHeight="1" spans="1:40">
      <c r="A23" s="184" t="s">
        <v>56</v>
      </c>
      <c r="B23" s="188" t="s">
        <v>68</v>
      </c>
      <c r="C23" s="188"/>
      <c r="D23" s="188"/>
      <c r="E23" s="185"/>
      <c r="F23" s="185"/>
      <c r="G23" s="185"/>
      <c r="H23" s="185"/>
      <c r="I23" s="191">
        <f t="shared" ref="I23:AL23" si="7">SUM(I24:I27)</f>
        <v>4</v>
      </c>
      <c r="J23" s="191">
        <f t="shared" si="7"/>
        <v>10470.6</v>
      </c>
      <c r="K23" s="191">
        <f t="shared" si="7"/>
        <v>3</v>
      </c>
      <c r="L23" s="191">
        <f t="shared" si="7"/>
        <v>0</v>
      </c>
      <c r="M23" s="191">
        <f t="shared" si="7"/>
        <v>1</v>
      </c>
      <c r="N23" s="191">
        <f t="shared" si="7"/>
        <v>0</v>
      </c>
      <c r="O23" s="191">
        <f t="shared" si="7"/>
        <v>0</v>
      </c>
      <c r="P23" s="191">
        <f t="shared" si="7"/>
        <v>0</v>
      </c>
      <c r="Q23" s="191">
        <f t="shared" si="7"/>
        <v>0</v>
      </c>
      <c r="R23" s="191">
        <f t="shared" si="7"/>
        <v>0</v>
      </c>
      <c r="S23" s="191">
        <f t="shared" si="7"/>
        <v>4906</v>
      </c>
      <c r="T23" s="191">
        <f t="shared" si="7"/>
        <v>17213</v>
      </c>
      <c r="U23" s="191">
        <f t="shared" si="7"/>
        <v>0</v>
      </c>
      <c r="V23" s="191">
        <f t="shared" si="7"/>
        <v>0</v>
      </c>
      <c r="W23" s="191">
        <f t="shared" si="7"/>
        <v>0</v>
      </c>
      <c r="X23" s="191">
        <f t="shared" si="7"/>
        <v>0</v>
      </c>
      <c r="Y23" s="191">
        <f t="shared" si="7"/>
        <v>0</v>
      </c>
      <c r="Z23" s="191">
        <f t="shared" si="7"/>
        <v>7216</v>
      </c>
      <c r="AA23" s="191">
        <f t="shared" si="7"/>
        <v>7100</v>
      </c>
      <c r="AB23" s="191">
        <f t="shared" si="7"/>
        <v>5100</v>
      </c>
      <c r="AC23" s="191">
        <f t="shared" si="7"/>
        <v>2000</v>
      </c>
      <c r="AD23" s="191">
        <f t="shared" si="7"/>
        <v>0</v>
      </c>
      <c r="AE23" s="191">
        <f t="shared" si="7"/>
        <v>0</v>
      </c>
      <c r="AF23" s="191">
        <f t="shared" si="7"/>
        <v>0</v>
      </c>
      <c r="AG23" s="191">
        <f t="shared" si="7"/>
        <v>116</v>
      </c>
      <c r="AH23" s="191">
        <f t="shared" si="7"/>
        <v>0</v>
      </c>
      <c r="AI23" s="191">
        <f t="shared" si="7"/>
        <v>0</v>
      </c>
      <c r="AJ23" s="191">
        <f t="shared" si="7"/>
        <v>0</v>
      </c>
      <c r="AK23" s="191">
        <f t="shared" si="7"/>
        <v>0</v>
      </c>
      <c r="AL23" s="191">
        <f t="shared" si="7"/>
        <v>0</v>
      </c>
      <c r="AM23" s="196"/>
      <c r="AN23" s="196"/>
    </row>
    <row r="24" s="7" customFormat="1" ht="409" customHeight="1" spans="1:40">
      <c r="A24" s="22">
        <v>3</v>
      </c>
      <c r="B24" s="22" t="s">
        <v>1138</v>
      </c>
      <c r="C24" s="22">
        <v>2024</v>
      </c>
      <c r="D24" s="84" t="s">
        <v>983</v>
      </c>
      <c r="E24" s="24" t="s">
        <v>178</v>
      </c>
      <c r="F24" s="24" t="s">
        <v>984</v>
      </c>
      <c r="G24" s="24" t="s">
        <v>180</v>
      </c>
      <c r="H24" s="84" t="s">
        <v>1089</v>
      </c>
      <c r="I24" s="22">
        <v>1</v>
      </c>
      <c r="J24" s="22">
        <v>3895</v>
      </c>
      <c r="K24" s="22">
        <v>1</v>
      </c>
      <c r="L24" s="22"/>
      <c r="M24" s="22"/>
      <c r="N24" s="22"/>
      <c r="O24" s="22"/>
      <c r="P24" s="22"/>
      <c r="Q24" s="22"/>
      <c r="R24" s="22"/>
      <c r="S24" s="22">
        <v>338</v>
      </c>
      <c r="T24" s="22">
        <v>1345</v>
      </c>
      <c r="U24" s="24" t="s">
        <v>985</v>
      </c>
      <c r="V24" s="22" t="s">
        <v>944</v>
      </c>
      <c r="W24" s="24" t="s">
        <v>183</v>
      </c>
      <c r="X24" s="22" t="s">
        <v>811</v>
      </c>
      <c r="Y24" s="22" t="s">
        <v>1093</v>
      </c>
      <c r="Z24" s="24">
        <v>2100</v>
      </c>
      <c r="AA24" s="22">
        <v>2100</v>
      </c>
      <c r="AB24" s="60">
        <v>1300</v>
      </c>
      <c r="AC24" s="60">
        <v>800</v>
      </c>
      <c r="AD24" s="60"/>
      <c r="AE24" s="60"/>
      <c r="AF24" s="22"/>
      <c r="AG24" s="22"/>
      <c r="AH24" s="22"/>
      <c r="AI24" s="22"/>
      <c r="AJ24" s="22"/>
      <c r="AK24" s="22"/>
      <c r="AL24" s="22"/>
      <c r="AM24" s="33" t="s">
        <v>1139</v>
      </c>
      <c r="AN24" s="33" t="s">
        <v>1140</v>
      </c>
    </row>
    <row r="25" s="7" customFormat="1" ht="382" customHeight="1" spans="1:40">
      <c r="A25" s="22">
        <v>4</v>
      </c>
      <c r="B25" s="22" t="s">
        <v>1142</v>
      </c>
      <c r="C25" s="22">
        <v>2024</v>
      </c>
      <c r="D25" s="23" t="s">
        <v>185</v>
      </c>
      <c r="E25" s="24" t="s">
        <v>178</v>
      </c>
      <c r="F25" s="24" t="s">
        <v>984</v>
      </c>
      <c r="G25" s="24" t="s">
        <v>186</v>
      </c>
      <c r="H25" s="23" t="s">
        <v>1143</v>
      </c>
      <c r="I25" s="22">
        <v>1</v>
      </c>
      <c r="J25" s="22">
        <v>1937</v>
      </c>
      <c r="K25" s="22">
        <v>1</v>
      </c>
      <c r="L25" s="22"/>
      <c r="M25" s="22"/>
      <c r="N25" s="22"/>
      <c r="O25" s="22"/>
      <c r="P25" s="22"/>
      <c r="Q25" s="22"/>
      <c r="R25" s="22"/>
      <c r="S25" s="22">
        <v>737</v>
      </c>
      <c r="T25" s="22">
        <v>2312</v>
      </c>
      <c r="U25" s="24" t="s">
        <v>183</v>
      </c>
      <c r="V25" s="22" t="s">
        <v>1144</v>
      </c>
      <c r="W25" s="24" t="s">
        <v>183</v>
      </c>
      <c r="X25" s="22" t="s">
        <v>1144</v>
      </c>
      <c r="Y25" s="22" t="s">
        <v>1093</v>
      </c>
      <c r="Z25" s="59">
        <v>2000</v>
      </c>
      <c r="AA25" s="22">
        <v>2000</v>
      </c>
      <c r="AB25" s="60">
        <v>1500</v>
      </c>
      <c r="AC25" s="60">
        <v>500</v>
      </c>
      <c r="AD25" s="60"/>
      <c r="AE25" s="60"/>
      <c r="AF25" s="22"/>
      <c r="AG25" s="22"/>
      <c r="AH25" s="22"/>
      <c r="AI25" s="22"/>
      <c r="AJ25" s="22"/>
      <c r="AK25" s="22"/>
      <c r="AL25" s="22"/>
      <c r="AM25" s="33" t="s">
        <v>1145</v>
      </c>
      <c r="AN25" s="33" t="s">
        <v>1146</v>
      </c>
    </row>
    <row r="26" s="7" customFormat="1" ht="409" customHeight="1" spans="1:40">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1093</v>
      </c>
      <c r="Z26" s="59">
        <v>3000</v>
      </c>
      <c r="AA26" s="22">
        <v>3000</v>
      </c>
      <c r="AB26" s="60">
        <v>2300</v>
      </c>
      <c r="AC26" s="60">
        <v>700</v>
      </c>
      <c r="AD26" s="60"/>
      <c r="AE26" s="60"/>
      <c r="AF26" s="22"/>
      <c r="AG26" s="22"/>
      <c r="AH26" s="22"/>
      <c r="AI26" s="22"/>
      <c r="AJ26" s="22"/>
      <c r="AK26" s="22"/>
      <c r="AL26" s="22"/>
      <c r="AM26" s="33" t="s">
        <v>1150</v>
      </c>
      <c r="AN26" s="33" t="s">
        <v>1151</v>
      </c>
    </row>
    <row r="27" s="8" customFormat="1" ht="221" customHeight="1" spans="1:40">
      <c r="A27" s="22">
        <v>6</v>
      </c>
      <c r="B27" s="22" t="s">
        <v>1216</v>
      </c>
      <c r="C27" s="22">
        <v>2024</v>
      </c>
      <c r="D27" s="33" t="s">
        <v>648</v>
      </c>
      <c r="E27" s="22" t="s">
        <v>178</v>
      </c>
      <c r="F27" s="24" t="s">
        <v>1011</v>
      </c>
      <c r="G27" s="22" t="s">
        <v>1059</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1093</v>
      </c>
      <c r="Z27" s="22">
        <v>116</v>
      </c>
      <c r="AA27" s="22"/>
      <c r="AB27" s="22"/>
      <c r="AC27" s="22"/>
      <c r="AD27" s="22"/>
      <c r="AE27" s="22"/>
      <c r="AF27" s="22"/>
      <c r="AG27" s="22">
        <v>116</v>
      </c>
      <c r="AH27" s="22"/>
      <c r="AI27" s="22"/>
      <c r="AJ27" s="22"/>
      <c r="AK27" s="22"/>
      <c r="AL27" s="22"/>
      <c r="AM27" s="33" t="s">
        <v>1217</v>
      </c>
      <c r="AN27" s="33" t="s">
        <v>1218</v>
      </c>
    </row>
    <row r="28" s="12" customFormat="1" ht="51" customHeight="1" spans="1:40">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row>
    <row r="29" s="12" customFormat="1" ht="30" customHeight="1" spans="1:40">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row>
    <row r="30" s="12" customFormat="1" ht="30" customHeight="1" spans="1:40">
      <c r="A30" s="183" t="s">
        <v>54</v>
      </c>
      <c r="B30" s="188" t="s">
        <v>71</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row>
    <row r="31" s="12" customFormat="1" ht="51" customHeight="1" spans="1:40">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row>
    <row r="32" s="12" customFormat="1" ht="30" customHeight="1" spans="1:40">
      <c r="A32" s="183" t="s">
        <v>52</v>
      </c>
      <c r="B32" s="188" t="s">
        <v>73</v>
      </c>
      <c r="C32" s="188"/>
      <c r="D32" s="188"/>
      <c r="E32" s="185"/>
      <c r="F32" s="185"/>
      <c r="G32" s="185"/>
      <c r="H32" s="185"/>
      <c r="I32" s="191">
        <f t="shared" ref="I32:AL32" si="8">I33+I34+I35+I36</f>
        <v>0</v>
      </c>
      <c r="J32" s="191">
        <f t="shared" si="8"/>
        <v>0</v>
      </c>
      <c r="K32" s="191">
        <f t="shared" si="8"/>
        <v>0</v>
      </c>
      <c r="L32" s="191">
        <f t="shared" si="8"/>
        <v>0</v>
      </c>
      <c r="M32" s="191">
        <f t="shared" si="8"/>
        <v>0</v>
      </c>
      <c r="N32" s="191">
        <f t="shared" si="8"/>
        <v>0</v>
      </c>
      <c r="O32" s="191">
        <f t="shared" si="8"/>
        <v>0</v>
      </c>
      <c r="P32" s="191">
        <f t="shared" si="8"/>
        <v>0</v>
      </c>
      <c r="Q32" s="191">
        <f t="shared" si="8"/>
        <v>0</v>
      </c>
      <c r="R32" s="191">
        <f t="shared" si="8"/>
        <v>0</v>
      </c>
      <c r="S32" s="191">
        <f t="shared" si="8"/>
        <v>0</v>
      </c>
      <c r="T32" s="191">
        <f t="shared" si="8"/>
        <v>0</v>
      </c>
      <c r="U32" s="191">
        <f t="shared" si="8"/>
        <v>0</v>
      </c>
      <c r="V32" s="191">
        <f t="shared" si="8"/>
        <v>0</v>
      </c>
      <c r="W32" s="191">
        <f t="shared" si="8"/>
        <v>0</v>
      </c>
      <c r="X32" s="191">
        <f t="shared" si="8"/>
        <v>0</v>
      </c>
      <c r="Y32" s="191">
        <f t="shared" si="8"/>
        <v>0</v>
      </c>
      <c r="Z32" s="191">
        <f t="shared" si="8"/>
        <v>0</v>
      </c>
      <c r="AA32" s="191">
        <f t="shared" si="8"/>
        <v>0</v>
      </c>
      <c r="AB32" s="191">
        <f t="shared" si="8"/>
        <v>0</v>
      </c>
      <c r="AC32" s="191">
        <f t="shared" si="8"/>
        <v>0</v>
      </c>
      <c r="AD32" s="191">
        <f t="shared" si="8"/>
        <v>0</v>
      </c>
      <c r="AE32" s="191">
        <f t="shared" si="8"/>
        <v>0</v>
      </c>
      <c r="AF32" s="191">
        <f t="shared" si="8"/>
        <v>0</v>
      </c>
      <c r="AG32" s="191">
        <f t="shared" si="8"/>
        <v>0</v>
      </c>
      <c r="AH32" s="191">
        <f t="shared" si="8"/>
        <v>0</v>
      </c>
      <c r="AI32" s="191">
        <f t="shared" si="8"/>
        <v>0</v>
      </c>
      <c r="AJ32" s="191">
        <f t="shared" si="8"/>
        <v>0</v>
      </c>
      <c r="AK32" s="191">
        <f t="shared" si="8"/>
        <v>0</v>
      </c>
      <c r="AL32" s="191">
        <f t="shared" si="8"/>
        <v>0</v>
      </c>
      <c r="AM32" s="196"/>
      <c r="AN32" s="196"/>
    </row>
    <row r="33" s="12" customFormat="1" ht="47" customHeight="1" spans="1:40">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row>
    <row r="34" s="12" customFormat="1" ht="30" customHeight="1" spans="1:40">
      <c r="A34" s="183" t="s">
        <v>54</v>
      </c>
      <c r="B34" s="188" t="s">
        <v>75</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row>
    <row r="35" s="12" customFormat="1" ht="30" customHeight="1" spans="1:40">
      <c r="A35" s="183" t="s">
        <v>54</v>
      </c>
      <c r="B35" s="188" t="s">
        <v>76</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6"/>
      <c r="AN35" s="196"/>
    </row>
    <row r="36" s="12" customFormat="1" ht="30" customHeight="1" spans="1:40">
      <c r="A36" s="183" t="s">
        <v>54</v>
      </c>
      <c r="B36" s="188" t="s">
        <v>77</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row>
    <row r="37" s="12" customFormat="1" ht="30" customHeight="1" spans="1:40">
      <c r="A37" s="183" t="s">
        <v>52</v>
      </c>
      <c r="B37" s="188" t="s">
        <v>78</v>
      </c>
      <c r="C37" s="188"/>
      <c r="D37" s="188"/>
      <c r="E37" s="185"/>
      <c r="F37" s="185"/>
      <c r="G37" s="185"/>
      <c r="H37" s="185"/>
      <c r="I37" s="191">
        <f t="shared" ref="I37:AL37" si="9">I38+I46</f>
        <v>3</v>
      </c>
      <c r="J37" s="191">
        <f t="shared" si="9"/>
        <v>26</v>
      </c>
      <c r="K37" s="191">
        <f t="shared" si="9"/>
        <v>0</v>
      </c>
      <c r="L37" s="191">
        <f t="shared" si="9"/>
        <v>0</v>
      </c>
      <c r="M37" s="191">
        <f t="shared" si="9"/>
        <v>3</v>
      </c>
      <c r="N37" s="191">
        <f t="shared" si="9"/>
        <v>0</v>
      </c>
      <c r="O37" s="191">
        <f t="shared" si="9"/>
        <v>0</v>
      </c>
      <c r="P37" s="191">
        <f t="shared" si="9"/>
        <v>0</v>
      </c>
      <c r="Q37" s="191">
        <f t="shared" si="9"/>
        <v>0</v>
      </c>
      <c r="R37" s="191">
        <f t="shared" si="9"/>
        <v>0</v>
      </c>
      <c r="S37" s="191">
        <f t="shared" si="9"/>
        <v>2769</v>
      </c>
      <c r="T37" s="191">
        <f t="shared" si="9"/>
        <v>11236</v>
      </c>
      <c r="U37" s="191">
        <f t="shared" si="9"/>
        <v>0</v>
      </c>
      <c r="V37" s="191">
        <f t="shared" si="9"/>
        <v>0</v>
      </c>
      <c r="W37" s="191">
        <f t="shared" si="9"/>
        <v>0</v>
      </c>
      <c r="X37" s="191">
        <f t="shared" si="9"/>
        <v>0</v>
      </c>
      <c r="Y37" s="191">
        <f t="shared" si="9"/>
        <v>0</v>
      </c>
      <c r="Z37" s="191">
        <f t="shared" si="9"/>
        <v>4350</v>
      </c>
      <c r="AA37" s="191">
        <f t="shared" si="9"/>
        <v>4050</v>
      </c>
      <c r="AB37" s="191">
        <f t="shared" si="9"/>
        <v>1600</v>
      </c>
      <c r="AC37" s="191">
        <f t="shared" si="9"/>
        <v>500</v>
      </c>
      <c r="AD37" s="191">
        <f t="shared" si="9"/>
        <v>1950</v>
      </c>
      <c r="AE37" s="191">
        <f t="shared" si="9"/>
        <v>0</v>
      </c>
      <c r="AF37" s="191">
        <f t="shared" si="9"/>
        <v>0</v>
      </c>
      <c r="AG37" s="191">
        <f t="shared" si="9"/>
        <v>300</v>
      </c>
      <c r="AH37" s="191">
        <f t="shared" si="9"/>
        <v>0</v>
      </c>
      <c r="AI37" s="191">
        <f t="shared" si="9"/>
        <v>0</v>
      </c>
      <c r="AJ37" s="191">
        <f t="shared" si="9"/>
        <v>0</v>
      </c>
      <c r="AK37" s="191">
        <f t="shared" si="9"/>
        <v>0</v>
      </c>
      <c r="AL37" s="191">
        <f t="shared" si="9"/>
        <v>0</v>
      </c>
      <c r="AM37" s="196"/>
      <c r="AN37" s="196"/>
    </row>
    <row r="38" s="12" customFormat="1" ht="30" customHeight="1" spans="1:40">
      <c r="A38" s="183" t="s">
        <v>54</v>
      </c>
      <c r="B38" s="188" t="s">
        <v>79</v>
      </c>
      <c r="C38" s="188"/>
      <c r="D38" s="188"/>
      <c r="E38" s="185"/>
      <c r="F38" s="185"/>
      <c r="G38" s="185"/>
      <c r="H38" s="185"/>
      <c r="I38" s="191">
        <f t="shared" ref="I38:AL38" si="10">I39+I40+I41+I42</f>
        <v>3</v>
      </c>
      <c r="J38" s="191">
        <f t="shared" si="10"/>
        <v>26</v>
      </c>
      <c r="K38" s="191">
        <f t="shared" si="10"/>
        <v>0</v>
      </c>
      <c r="L38" s="191">
        <f t="shared" si="10"/>
        <v>0</v>
      </c>
      <c r="M38" s="191">
        <f t="shared" si="10"/>
        <v>3</v>
      </c>
      <c r="N38" s="191">
        <f t="shared" si="10"/>
        <v>0</v>
      </c>
      <c r="O38" s="191">
        <f t="shared" si="10"/>
        <v>0</v>
      </c>
      <c r="P38" s="191">
        <f t="shared" si="10"/>
        <v>0</v>
      </c>
      <c r="Q38" s="191">
        <f t="shared" si="10"/>
        <v>0</v>
      </c>
      <c r="R38" s="191">
        <f t="shared" si="10"/>
        <v>0</v>
      </c>
      <c r="S38" s="191">
        <f t="shared" si="10"/>
        <v>2769</v>
      </c>
      <c r="T38" s="191">
        <f t="shared" si="10"/>
        <v>11236</v>
      </c>
      <c r="U38" s="191">
        <f t="shared" si="10"/>
        <v>0</v>
      </c>
      <c r="V38" s="191">
        <f t="shared" si="10"/>
        <v>0</v>
      </c>
      <c r="W38" s="191">
        <f t="shared" si="10"/>
        <v>0</v>
      </c>
      <c r="X38" s="191">
        <f t="shared" si="10"/>
        <v>0</v>
      </c>
      <c r="Y38" s="191">
        <f t="shared" si="10"/>
        <v>0</v>
      </c>
      <c r="Z38" s="191">
        <f t="shared" si="10"/>
        <v>4350</v>
      </c>
      <c r="AA38" s="191">
        <f t="shared" si="10"/>
        <v>4050</v>
      </c>
      <c r="AB38" s="191">
        <f t="shared" si="10"/>
        <v>1600</v>
      </c>
      <c r="AC38" s="191">
        <f t="shared" si="10"/>
        <v>500</v>
      </c>
      <c r="AD38" s="191">
        <f t="shared" si="10"/>
        <v>1950</v>
      </c>
      <c r="AE38" s="191">
        <f t="shared" si="10"/>
        <v>0</v>
      </c>
      <c r="AF38" s="191">
        <f t="shared" si="10"/>
        <v>0</v>
      </c>
      <c r="AG38" s="191">
        <f t="shared" si="10"/>
        <v>300</v>
      </c>
      <c r="AH38" s="191">
        <f t="shared" si="10"/>
        <v>0</v>
      </c>
      <c r="AI38" s="191">
        <f t="shared" si="10"/>
        <v>0</v>
      </c>
      <c r="AJ38" s="191">
        <f t="shared" si="10"/>
        <v>0</v>
      </c>
      <c r="AK38" s="191">
        <f t="shared" si="10"/>
        <v>0</v>
      </c>
      <c r="AL38" s="191">
        <f t="shared" si="10"/>
        <v>0</v>
      </c>
      <c r="AM38" s="196"/>
      <c r="AN38" s="196"/>
    </row>
    <row r="39" s="12" customFormat="1" ht="30" customHeight="1" spans="1:40">
      <c r="A39" s="184" t="s">
        <v>56</v>
      </c>
      <c r="B39" s="188" t="s">
        <v>80</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row>
    <row r="40" s="12" customFormat="1" ht="30" customHeight="1" spans="1:40">
      <c r="A40" s="184" t="s">
        <v>56</v>
      </c>
      <c r="B40" s="188" t="s">
        <v>81</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6"/>
      <c r="AN40" s="196"/>
    </row>
    <row r="41" s="12" customFormat="1" ht="30" customHeight="1" spans="1:40">
      <c r="A41" s="184" t="s">
        <v>56</v>
      </c>
      <c r="B41" s="188" t="s">
        <v>82</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row>
    <row r="42" s="12" customFormat="1" ht="50" customHeight="1" spans="1:40">
      <c r="A42" s="184" t="s">
        <v>56</v>
      </c>
      <c r="B42" s="188" t="s">
        <v>83</v>
      </c>
      <c r="C42" s="188"/>
      <c r="D42" s="188"/>
      <c r="E42" s="185"/>
      <c r="F42" s="185"/>
      <c r="G42" s="185"/>
      <c r="H42" s="185"/>
      <c r="I42" s="191">
        <f t="shared" ref="I42:AL42" si="11">SUM(I43:I45)</f>
        <v>3</v>
      </c>
      <c r="J42" s="191">
        <f t="shared" si="11"/>
        <v>26</v>
      </c>
      <c r="K42" s="191">
        <f t="shared" si="11"/>
        <v>0</v>
      </c>
      <c r="L42" s="191">
        <f t="shared" si="11"/>
        <v>0</v>
      </c>
      <c r="M42" s="191">
        <f t="shared" si="11"/>
        <v>3</v>
      </c>
      <c r="N42" s="191">
        <f t="shared" si="11"/>
        <v>0</v>
      </c>
      <c r="O42" s="191">
        <f t="shared" si="11"/>
        <v>0</v>
      </c>
      <c r="P42" s="191">
        <f t="shared" si="11"/>
        <v>0</v>
      </c>
      <c r="Q42" s="191">
        <f t="shared" si="11"/>
        <v>0</v>
      </c>
      <c r="R42" s="191">
        <f t="shared" si="11"/>
        <v>0</v>
      </c>
      <c r="S42" s="191">
        <f t="shared" si="11"/>
        <v>2769</v>
      </c>
      <c r="T42" s="191">
        <f t="shared" si="11"/>
        <v>11236</v>
      </c>
      <c r="U42" s="191">
        <f t="shared" si="11"/>
        <v>0</v>
      </c>
      <c r="V42" s="191">
        <f t="shared" si="11"/>
        <v>0</v>
      </c>
      <c r="W42" s="191">
        <f t="shared" si="11"/>
        <v>0</v>
      </c>
      <c r="X42" s="191">
        <f t="shared" si="11"/>
        <v>0</v>
      </c>
      <c r="Y42" s="191">
        <f t="shared" si="11"/>
        <v>0</v>
      </c>
      <c r="Z42" s="191">
        <f t="shared" si="11"/>
        <v>4350</v>
      </c>
      <c r="AA42" s="191">
        <f t="shared" si="11"/>
        <v>4050</v>
      </c>
      <c r="AB42" s="191">
        <f t="shared" si="11"/>
        <v>1600</v>
      </c>
      <c r="AC42" s="191">
        <f t="shared" si="11"/>
        <v>500</v>
      </c>
      <c r="AD42" s="191">
        <f t="shared" si="11"/>
        <v>1950</v>
      </c>
      <c r="AE42" s="191">
        <f t="shared" si="11"/>
        <v>0</v>
      </c>
      <c r="AF42" s="191">
        <f t="shared" si="11"/>
        <v>0</v>
      </c>
      <c r="AG42" s="191">
        <f t="shared" si="11"/>
        <v>300</v>
      </c>
      <c r="AH42" s="191">
        <f t="shared" si="11"/>
        <v>0</v>
      </c>
      <c r="AI42" s="191">
        <f t="shared" si="11"/>
        <v>0</v>
      </c>
      <c r="AJ42" s="191">
        <f t="shared" si="11"/>
        <v>0</v>
      </c>
      <c r="AK42" s="191">
        <f t="shared" si="11"/>
        <v>0</v>
      </c>
      <c r="AL42" s="191">
        <f t="shared" si="11"/>
        <v>0</v>
      </c>
      <c r="AM42" s="196"/>
      <c r="AN42" s="196"/>
    </row>
    <row r="43" s="7" customFormat="1" ht="309" customHeight="1" spans="1:40">
      <c r="A43" s="22">
        <v>7</v>
      </c>
      <c r="B43" s="22" t="s">
        <v>1155</v>
      </c>
      <c r="C43" s="22">
        <v>2024</v>
      </c>
      <c r="D43" s="34" t="s">
        <v>203</v>
      </c>
      <c r="E43" s="24" t="s">
        <v>178</v>
      </c>
      <c r="F43" s="24" t="s">
        <v>990</v>
      </c>
      <c r="G43" s="24" t="s">
        <v>204</v>
      </c>
      <c r="H43" s="35" t="s">
        <v>1074</v>
      </c>
      <c r="I43" s="22">
        <v>1</v>
      </c>
      <c r="J43" s="22">
        <v>4</v>
      </c>
      <c r="K43" s="22"/>
      <c r="L43" s="22"/>
      <c r="M43" s="22">
        <v>1</v>
      </c>
      <c r="N43" s="22"/>
      <c r="O43" s="22"/>
      <c r="P43" s="22"/>
      <c r="Q43" s="22"/>
      <c r="R43" s="22"/>
      <c r="S43" s="95">
        <v>788</v>
      </c>
      <c r="T43" s="95">
        <v>2878</v>
      </c>
      <c r="U43" s="49" t="s">
        <v>206</v>
      </c>
      <c r="V43" s="22" t="s">
        <v>902</v>
      </c>
      <c r="W43" s="49" t="s">
        <v>207</v>
      </c>
      <c r="X43" s="22" t="s">
        <v>715</v>
      </c>
      <c r="Y43" s="22" t="s">
        <v>1093</v>
      </c>
      <c r="Z43" s="39">
        <v>2100</v>
      </c>
      <c r="AA43" s="22">
        <v>2100</v>
      </c>
      <c r="AB43" s="60">
        <v>1600</v>
      </c>
      <c r="AC43" s="60">
        <v>500</v>
      </c>
      <c r="AD43" s="60"/>
      <c r="AE43" s="60"/>
      <c r="AF43" s="22"/>
      <c r="AG43" s="22"/>
      <c r="AH43" s="22"/>
      <c r="AI43" s="22"/>
      <c r="AJ43" s="22"/>
      <c r="AK43" s="22"/>
      <c r="AL43" s="22"/>
      <c r="AM43" s="33" t="s">
        <v>1156</v>
      </c>
      <c r="AN43" s="33" t="s">
        <v>1157</v>
      </c>
    </row>
    <row r="44" s="9" customFormat="1" ht="320" customHeight="1" spans="1:40">
      <c r="A44" s="22">
        <v>8</v>
      </c>
      <c r="B44" s="22" t="s">
        <v>1189</v>
      </c>
      <c r="C44" s="22">
        <v>2024</v>
      </c>
      <c r="D44" s="22" t="s">
        <v>1190</v>
      </c>
      <c r="E44" s="22" t="s">
        <v>178</v>
      </c>
      <c r="F44" s="22" t="s">
        <v>990</v>
      </c>
      <c r="G44" s="22" t="s">
        <v>357</v>
      </c>
      <c r="H44" s="22" t="s">
        <v>1255</v>
      </c>
      <c r="I44" s="86">
        <v>1</v>
      </c>
      <c r="J44" s="36">
        <v>22</v>
      </c>
      <c r="K44" s="36"/>
      <c r="L44" s="36"/>
      <c r="M44" s="36">
        <v>1</v>
      </c>
      <c r="N44" s="36"/>
      <c r="O44" s="36"/>
      <c r="P44" s="36"/>
      <c r="Q44" s="36"/>
      <c r="R44" s="36"/>
      <c r="S44" s="36">
        <v>114</v>
      </c>
      <c r="T44" s="36">
        <v>456</v>
      </c>
      <c r="U44" s="36" t="s">
        <v>207</v>
      </c>
      <c r="V44" s="22" t="s">
        <v>715</v>
      </c>
      <c r="W44" s="49" t="s">
        <v>207</v>
      </c>
      <c r="X44" s="22" t="s">
        <v>715</v>
      </c>
      <c r="Y44" s="22" t="s">
        <v>1093</v>
      </c>
      <c r="Z44" s="22">
        <v>1950</v>
      </c>
      <c r="AA44" s="36">
        <v>1950</v>
      </c>
      <c r="AB44" s="36"/>
      <c r="AC44" s="36"/>
      <c r="AD44" s="36">
        <v>1950</v>
      </c>
      <c r="AE44" s="36"/>
      <c r="AF44" s="36"/>
      <c r="AG44" s="36"/>
      <c r="AH44" s="36"/>
      <c r="AI44" s="36"/>
      <c r="AJ44" s="36"/>
      <c r="AK44" s="36"/>
      <c r="AL44" s="36"/>
      <c r="AM44" s="37" t="s">
        <v>1192</v>
      </c>
      <c r="AN44" s="37" t="s">
        <v>1193</v>
      </c>
    </row>
    <row r="45" s="7" customFormat="1" ht="189" customHeight="1" spans="1:40">
      <c r="A45" s="22">
        <v>9</v>
      </c>
      <c r="B45" s="22" t="s">
        <v>1194</v>
      </c>
      <c r="C45" s="22">
        <v>2024</v>
      </c>
      <c r="D45" s="37" t="s">
        <v>208</v>
      </c>
      <c r="E45" s="24" t="s">
        <v>178</v>
      </c>
      <c r="F45" s="24" t="s">
        <v>990</v>
      </c>
      <c r="G45" s="24" t="s">
        <v>209</v>
      </c>
      <c r="H45" s="37" t="s">
        <v>210</v>
      </c>
      <c r="I45" s="22">
        <v>1</v>
      </c>
      <c r="J45" s="22"/>
      <c r="K45" s="22"/>
      <c r="L45" s="22"/>
      <c r="M45" s="22">
        <v>1</v>
      </c>
      <c r="N45" s="22"/>
      <c r="O45" s="22"/>
      <c r="P45" s="22"/>
      <c r="Q45" s="22"/>
      <c r="R45" s="22"/>
      <c r="S45" s="22">
        <v>1867</v>
      </c>
      <c r="T45" s="22">
        <v>7902</v>
      </c>
      <c r="U45" s="36" t="s">
        <v>211</v>
      </c>
      <c r="V45" s="22" t="s">
        <v>715</v>
      </c>
      <c r="W45" s="49" t="s">
        <v>207</v>
      </c>
      <c r="X45" s="22" t="s">
        <v>715</v>
      </c>
      <c r="Y45" s="22" t="s">
        <v>1093</v>
      </c>
      <c r="Z45" s="22">
        <v>300</v>
      </c>
      <c r="AA45" s="22"/>
      <c r="AB45" s="60"/>
      <c r="AC45" s="60"/>
      <c r="AD45" s="60"/>
      <c r="AE45" s="60"/>
      <c r="AF45" s="22"/>
      <c r="AG45" s="22">
        <v>300</v>
      </c>
      <c r="AH45" s="22"/>
      <c r="AI45" s="22"/>
      <c r="AJ45" s="22"/>
      <c r="AK45" s="22"/>
      <c r="AL45" s="22"/>
      <c r="AM45" s="33" t="s">
        <v>1195</v>
      </c>
      <c r="AN45" s="33" t="s">
        <v>1196</v>
      </c>
    </row>
    <row r="46" s="12" customFormat="1" ht="30" customHeight="1" spans="1:40">
      <c r="A46" s="183" t="s">
        <v>54</v>
      </c>
      <c r="B46" s="188" t="s">
        <v>84</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row>
    <row r="47" s="12" customFormat="1" ht="30" customHeight="1" spans="1:40">
      <c r="A47" s="183" t="s">
        <v>52</v>
      </c>
      <c r="B47" s="188" t="s">
        <v>85</v>
      </c>
      <c r="C47" s="188"/>
      <c r="D47" s="188"/>
      <c r="E47" s="185"/>
      <c r="F47" s="185"/>
      <c r="G47" s="185"/>
      <c r="H47" s="185"/>
      <c r="I47" s="191">
        <f t="shared" ref="I47:AL47" si="12">I48+I49+I50+I51</f>
        <v>0</v>
      </c>
      <c r="J47" s="191">
        <f t="shared" si="12"/>
        <v>0</v>
      </c>
      <c r="K47" s="191">
        <f t="shared" si="12"/>
        <v>0</v>
      </c>
      <c r="L47" s="191">
        <f t="shared" si="12"/>
        <v>0</v>
      </c>
      <c r="M47" s="191">
        <f t="shared" si="12"/>
        <v>0</v>
      </c>
      <c r="N47" s="191">
        <f t="shared" si="12"/>
        <v>0</v>
      </c>
      <c r="O47" s="191">
        <f t="shared" si="12"/>
        <v>0</v>
      </c>
      <c r="P47" s="191">
        <f t="shared" si="12"/>
        <v>0</v>
      </c>
      <c r="Q47" s="191">
        <f t="shared" si="12"/>
        <v>0</v>
      </c>
      <c r="R47" s="191">
        <f t="shared" si="12"/>
        <v>0</v>
      </c>
      <c r="S47" s="191">
        <f t="shared" si="12"/>
        <v>0</v>
      </c>
      <c r="T47" s="191">
        <f t="shared" si="12"/>
        <v>0</v>
      </c>
      <c r="U47" s="191">
        <f t="shared" si="12"/>
        <v>0</v>
      </c>
      <c r="V47" s="191">
        <f t="shared" si="12"/>
        <v>0</v>
      </c>
      <c r="W47" s="191">
        <f t="shared" si="12"/>
        <v>0</v>
      </c>
      <c r="X47" s="191">
        <f t="shared" si="12"/>
        <v>0</v>
      </c>
      <c r="Y47" s="191">
        <f t="shared" si="12"/>
        <v>0</v>
      </c>
      <c r="Z47" s="191">
        <f t="shared" si="12"/>
        <v>0</v>
      </c>
      <c r="AA47" s="191">
        <f t="shared" si="12"/>
        <v>0</v>
      </c>
      <c r="AB47" s="191">
        <f t="shared" si="12"/>
        <v>0</v>
      </c>
      <c r="AC47" s="191">
        <f t="shared" si="12"/>
        <v>0</v>
      </c>
      <c r="AD47" s="191">
        <f t="shared" si="12"/>
        <v>0</v>
      </c>
      <c r="AE47" s="191">
        <f t="shared" si="12"/>
        <v>0</v>
      </c>
      <c r="AF47" s="191">
        <f t="shared" si="12"/>
        <v>0</v>
      </c>
      <c r="AG47" s="191">
        <f t="shared" si="12"/>
        <v>0</v>
      </c>
      <c r="AH47" s="191">
        <f t="shared" si="12"/>
        <v>0</v>
      </c>
      <c r="AI47" s="191">
        <f t="shared" si="12"/>
        <v>0</v>
      </c>
      <c r="AJ47" s="191">
        <f t="shared" si="12"/>
        <v>0</v>
      </c>
      <c r="AK47" s="191">
        <f t="shared" si="12"/>
        <v>0</v>
      </c>
      <c r="AL47" s="191">
        <f t="shared" si="12"/>
        <v>0</v>
      </c>
      <c r="AM47" s="196"/>
      <c r="AN47" s="196"/>
    </row>
    <row r="48" s="12" customFormat="1" ht="30" customHeight="1" spans="1:40">
      <c r="A48" s="183" t="s">
        <v>54</v>
      </c>
      <c r="B48" s="188" t="s">
        <v>86</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6"/>
    </row>
    <row r="49" s="12" customFormat="1" ht="30" customHeight="1" spans="1:40">
      <c r="A49" s="183" t="s">
        <v>54</v>
      </c>
      <c r="B49" s="188" t="s">
        <v>87</v>
      </c>
      <c r="C49" s="188"/>
      <c r="D49" s="188"/>
      <c r="E49" s="185"/>
      <c r="F49" s="185"/>
      <c r="G49" s="185"/>
      <c r="H49" s="185"/>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6"/>
      <c r="AN49" s="196"/>
    </row>
    <row r="50" s="12" customFormat="1" ht="30" customHeight="1" spans="1:40">
      <c r="A50" s="183" t="s">
        <v>54</v>
      </c>
      <c r="B50" s="188" t="s">
        <v>88</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row>
    <row r="51" s="12" customFormat="1" ht="30" customHeight="1" spans="1:40">
      <c r="A51" s="183" t="s">
        <v>54</v>
      </c>
      <c r="B51" s="188" t="s">
        <v>89</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row>
    <row r="52" s="12" customFormat="1" ht="30" customHeight="1" spans="1:40">
      <c r="A52" s="183" t="s">
        <v>52</v>
      </c>
      <c r="B52" s="188" t="s">
        <v>90</v>
      </c>
      <c r="C52" s="188"/>
      <c r="D52" s="188"/>
      <c r="E52" s="185"/>
      <c r="F52" s="185"/>
      <c r="G52" s="185"/>
      <c r="H52" s="185"/>
      <c r="I52" s="191">
        <f t="shared" ref="I52:AL52" si="13">I53+I55+I58+I56+I57+I59</f>
        <v>1</v>
      </c>
      <c r="J52" s="191">
        <f t="shared" si="13"/>
        <v>1200</v>
      </c>
      <c r="K52" s="191">
        <f t="shared" si="13"/>
        <v>1</v>
      </c>
      <c r="L52" s="191">
        <f t="shared" si="13"/>
        <v>0</v>
      </c>
      <c r="M52" s="191">
        <f t="shared" si="13"/>
        <v>0</v>
      </c>
      <c r="N52" s="191">
        <f t="shared" si="13"/>
        <v>0</v>
      </c>
      <c r="O52" s="191">
        <f t="shared" si="13"/>
        <v>0</v>
      </c>
      <c r="P52" s="191">
        <f t="shared" si="13"/>
        <v>0</v>
      </c>
      <c r="Q52" s="191">
        <f t="shared" si="13"/>
        <v>0</v>
      </c>
      <c r="R52" s="191">
        <f t="shared" si="13"/>
        <v>0</v>
      </c>
      <c r="S52" s="191">
        <f t="shared" si="13"/>
        <v>1200</v>
      </c>
      <c r="T52" s="191">
        <f t="shared" si="13"/>
        <v>1200</v>
      </c>
      <c r="U52" s="191">
        <f t="shared" si="13"/>
        <v>0</v>
      </c>
      <c r="V52" s="191">
        <f t="shared" si="13"/>
        <v>0</v>
      </c>
      <c r="W52" s="191">
        <f t="shared" si="13"/>
        <v>0</v>
      </c>
      <c r="X52" s="191">
        <f t="shared" si="13"/>
        <v>0</v>
      </c>
      <c r="Y52" s="191">
        <f t="shared" si="13"/>
        <v>0</v>
      </c>
      <c r="Z52" s="191">
        <f t="shared" si="13"/>
        <v>200</v>
      </c>
      <c r="AA52" s="191">
        <f t="shared" si="13"/>
        <v>0</v>
      </c>
      <c r="AB52" s="191">
        <f t="shared" si="13"/>
        <v>0</v>
      </c>
      <c r="AC52" s="191">
        <f t="shared" si="13"/>
        <v>0</v>
      </c>
      <c r="AD52" s="191">
        <f t="shared" si="13"/>
        <v>0</v>
      </c>
      <c r="AE52" s="191">
        <f t="shared" si="13"/>
        <v>0</v>
      </c>
      <c r="AF52" s="191">
        <f t="shared" si="13"/>
        <v>200</v>
      </c>
      <c r="AG52" s="191">
        <f t="shared" si="13"/>
        <v>0</v>
      </c>
      <c r="AH52" s="191">
        <f t="shared" si="13"/>
        <v>0</v>
      </c>
      <c r="AI52" s="191">
        <f t="shared" si="13"/>
        <v>0</v>
      </c>
      <c r="AJ52" s="191">
        <f t="shared" si="13"/>
        <v>0</v>
      </c>
      <c r="AK52" s="191">
        <f t="shared" si="13"/>
        <v>0</v>
      </c>
      <c r="AL52" s="191">
        <f t="shared" si="13"/>
        <v>0</v>
      </c>
      <c r="AM52" s="196"/>
      <c r="AN52" s="196"/>
    </row>
    <row r="53" s="12" customFormat="1" ht="30" customHeight="1" spans="1:40">
      <c r="A53" s="183" t="s">
        <v>54</v>
      </c>
      <c r="B53" s="188" t="s">
        <v>91</v>
      </c>
      <c r="C53" s="188"/>
      <c r="D53" s="188"/>
      <c r="E53" s="185"/>
      <c r="F53" s="185"/>
      <c r="G53" s="185"/>
      <c r="H53" s="185"/>
      <c r="I53" s="191">
        <f t="shared" ref="I53:AL53" si="14">SUM(I54)</f>
        <v>1</v>
      </c>
      <c r="J53" s="191">
        <f t="shared" si="14"/>
        <v>1200</v>
      </c>
      <c r="K53" s="191">
        <f t="shared" si="14"/>
        <v>1</v>
      </c>
      <c r="L53" s="191">
        <f t="shared" si="14"/>
        <v>0</v>
      </c>
      <c r="M53" s="191">
        <f t="shared" si="14"/>
        <v>0</v>
      </c>
      <c r="N53" s="191">
        <f t="shared" si="14"/>
        <v>0</v>
      </c>
      <c r="O53" s="191">
        <f t="shared" si="14"/>
        <v>0</v>
      </c>
      <c r="P53" s="191">
        <f t="shared" si="14"/>
        <v>0</v>
      </c>
      <c r="Q53" s="191">
        <f t="shared" si="14"/>
        <v>0</v>
      </c>
      <c r="R53" s="191">
        <f t="shared" si="14"/>
        <v>0</v>
      </c>
      <c r="S53" s="191">
        <f t="shared" si="14"/>
        <v>1200</v>
      </c>
      <c r="T53" s="191">
        <f t="shared" si="14"/>
        <v>1200</v>
      </c>
      <c r="U53" s="191">
        <f t="shared" si="14"/>
        <v>0</v>
      </c>
      <c r="V53" s="191">
        <f t="shared" si="14"/>
        <v>0</v>
      </c>
      <c r="W53" s="191">
        <f t="shared" si="14"/>
        <v>0</v>
      </c>
      <c r="X53" s="191">
        <f t="shared" si="14"/>
        <v>0</v>
      </c>
      <c r="Y53" s="191">
        <f t="shared" si="14"/>
        <v>0</v>
      </c>
      <c r="Z53" s="191">
        <f t="shared" si="14"/>
        <v>200</v>
      </c>
      <c r="AA53" s="191">
        <f t="shared" si="14"/>
        <v>0</v>
      </c>
      <c r="AB53" s="191">
        <f t="shared" si="14"/>
        <v>0</v>
      </c>
      <c r="AC53" s="191">
        <f t="shared" si="14"/>
        <v>0</v>
      </c>
      <c r="AD53" s="191">
        <f t="shared" si="14"/>
        <v>0</v>
      </c>
      <c r="AE53" s="191">
        <f t="shared" si="14"/>
        <v>0</v>
      </c>
      <c r="AF53" s="191">
        <f t="shared" si="14"/>
        <v>200</v>
      </c>
      <c r="AG53" s="191">
        <f t="shared" si="14"/>
        <v>0</v>
      </c>
      <c r="AH53" s="191">
        <f t="shared" si="14"/>
        <v>0</v>
      </c>
      <c r="AI53" s="191">
        <f t="shared" si="14"/>
        <v>0</v>
      </c>
      <c r="AJ53" s="191">
        <f t="shared" si="14"/>
        <v>0</v>
      </c>
      <c r="AK53" s="191">
        <f t="shared" si="14"/>
        <v>0</v>
      </c>
      <c r="AL53" s="191">
        <f t="shared" si="14"/>
        <v>0</v>
      </c>
      <c r="AM53" s="196"/>
      <c r="AN53" s="196"/>
    </row>
    <row r="54" s="7" customFormat="1" ht="178" customHeight="1" spans="1:40">
      <c r="A54" s="22">
        <v>10</v>
      </c>
      <c r="B54" s="22" t="s">
        <v>1180</v>
      </c>
      <c r="C54" s="22">
        <v>2024</v>
      </c>
      <c r="D54" s="33" t="s">
        <v>998</v>
      </c>
      <c r="E54" s="22" t="s">
        <v>178</v>
      </c>
      <c r="F54" s="22" t="s">
        <v>1175</v>
      </c>
      <c r="G54" s="22" t="s">
        <v>995</v>
      </c>
      <c r="H54" s="33" t="s">
        <v>999</v>
      </c>
      <c r="I54" s="22">
        <v>1</v>
      </c>
      <c r="J54" s="22">
        <v>1200</v>
      </c>
      <c r="K54" s="22">
        <v>1</v>
      </c>
      <c r="L54" s="22"/>
      <c r="M54" s="22"/>
      <c r="N54" s="22"/>
      <c r="O54" s="22"/>
      <c r="P54" s="22"/>
      <c r="Q54" s="22"/>
      <c r="R54" s="22"/>
      <c r="S54" s="22">
        <v>1200</v>
      </c>
      <c r="T54" s="22">
        <v>1200</v>
      </c>
      <c r="U54" s="36" t="s">
        <v>183</v>
      </c>
      <c r="V54" s="22" t="s">
        <v>1144</v>
      </c>
      <c r="W54" s="36" t="s">
        <v>183</v>
      </c>
      <c r="X54" s="22" t="s">
        <v>1144</v>
      </c>
      <c r="Y54" s="22" t="s">
        <v>1093</v>
      </c>
      <c r="Z54" s="22">
        <v>200</v>
      </c>
      <c r="AA54" s="22"/>
      <c r="AB54" s="60"/>
      <c r="AC54" s="60"/>
      <c r="AD54" s="60"/>
      <c r="AE54" s="60"/>
      <c r="AF54" s="22">
        <v>200</v>
      </c>
      <c r="AG54" s="22"/>
      <c r="AH54" s="22"/>
      <c r="AI54" s="22"/>
      <c r="AJ54" s="22"/>
      <c r="AK54" s="22"/>
      <c r="AL54" s="22"/>
      <c r="AM54" s="33" t="s">
        <v>1181</v>
      </c>
      <c r="AN54" s="33" t="s">
        <v>1182</v>
      </c>
    </row>
    <row r="55" s="12" customFormat="1" ht="30" customHeight="1" spans="1:40">
      <c r="A55" s="183" t="s">
        <v>54</v>
      </c>
      <c r="B55" s="188" t="s">
        <v>92</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row>
    <row r="56" s="12" customFormat="1" ht="30" customHeight="1" spans="1:40">
      <c r="A56" s="183" t="s">
        <v>54</v>
      </c>
      <c r="B56" s="188" t="s">
        <v>93</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row>
    <row r="57" s="12" customFormat="1" ht="30" customHeight="1" spans="1:40">
      <c r="A57" s="183" t="s">
        <v>54</v>
      </c>
      <c r="B57" s="188" t="s">
        <v>94</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row>
    <row r="58" s="12" customFormat="1" ht="30" customHeight="1" spans="1:40">
      <c r="A58" s="183" t="s">
        <v>54</v>
      </c>
      <c r="B58" s="188" t="s">
        <v>95</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row>
    <row r="59" s="12" customFormat="1" ht="30" customHeight="1" spans="1:40">
      <c r="A59" s="183" t="s">
        <v>54</v>
      </c>
      <c r="B59" s="188" t="s">
        <v>96</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row>
    <row r="60" s="12" customFormat="1" ht="30" customHeight="1" spans="1:40">
      <c r="A60" s="180" t="s">
        <v>50</v>
      </c>
      <c r="B60" s="188" t="s">
        <v>97</v>
      </c>
      <c r="C60" s="188"/>
      <c r="D60" s="188"/>
      <c r="E60" s="185"/>
      <c r="F60" s="185"/>
      <c r="G60" s="185"/>
      <c r="H60" s="185"/>
      <c r="I60" s="192">
        <f t="shared" ref="I60:AL60" si="15">I61+I65+I68+I71+I75</f>
        <v>1</v>
      </c>
      <c r="J60" s="192">
        <f t="shared" si="15"/>
        <v>0</v>
      </c>
      <c r="K60" s="192">
        <f t="shared" si="15"/>
        <v>0</v>
      </c>
      <c r="L60" s="192">
        <f t="shared" si="15"/>
        <v>1</v>
      </c>
      <c r="M60" s="192">
        <f t="shared" si="15"/>
        <v>0</v>
      </c>
      <c r="N60" s="192">
        <f t="shared" si="15"/>
        <v>0</v>
      </c>
      <c r="O60" s="192">
        <f t="shared" si="15"/>
        <v>0</v>
      </c>
      <c r="P60" s="192">
        <f t="shared" si="15"/>
        <v>0</v>
      </c>
      <c r="Q60" s="192">
        <f t="shared" si="15"/>
        <v>0</v>
      </c>
      <c r="R60" s="192">
        <f t="shared" si="15"/>
        <v>0</v>
      </c>
      <c r="S60" s="192">
        <f t="shared" si="15"/>
        <v>0</v>
      </c>
      <c r="T60" s="192">
        <f t="shared" si="15"/>
        <v>0</v>
      </c>
      <c r="U60" s="192">
        <f t="shared" si="15"/>
        <v>0</v>
      </c>
      <c r="V60" s="192">
        <f t="shared" si="15"/>
        <v>0</v>
      </c>
      <c r="W60" s="192">
        <f t="shared" si="15"/>
        <v>0</v>
      </c>
      <c r="X60" s="192">
        <f t="shared" si="15"/>
        <v>0</v>
      </c>
      <c r="Y60" s="192">
        <f t="shared" si="15"/>
        <v>0</v>
      </c>
      <c r="Z60" s="192">
        <f t="shared" si="15"/>
        <v>10</v>
      </c>
      <c r="AA60" s="192">
        <f t="shared" si="15"/>
        <v>0</v>
      </c>
      <c r="AB60" s="192">
        <f t="shared" si="15"/>
        <v>0</v>
      </c>
      <c r="AC60" s="192">
        <f t="shared" si="15"/>
        <v>0</v>
      </c>
      <c r="AD60" s="192">
        <f t="shared" si="15"/>
        <v>0</v>
      </c>
      <c r="AE60" s="192">
        <f t="shared" si="15"/>
        <v>0</v>
      </c>
      <c r="AF60" s="192">
        <f t="shared" si="15"/>
        <v>10</v>
      </c>
      <c r="AG60" s="192">
        <f t="shared" si="15"/>
        <v>0</v>
      </c>
      <c r="AH60" s="192">
        <f t="shared" si="15"/>
        <v>0</v>
      </c>
      <c r="AI60" s="192">
        <f t="shared" si="15"/>
        <v>0</v>
      </c>
      <c r="AJ60" s="192">
        <f t="shared" si="15"/>
        <v>0</v>
      </c>
      <c r="AK60" s="192">
        <f t="shared" si="15"/>
        <v>0</v>
      </c>
      <c r="AL60" s="192">
        <f t="shared" si="15"/>
        <v>0</v>
      </c>
      <c r="AM60" s="196"/>
      <c r="AN60" s="196"/>
    </row>
    <row r="61" s="12" customFormat="1" ht="30" customHeight="1" spans="1:40">
      <c r="A61" s="180" t="s">
        <v>52</v>
      </c>
      <c r="B61" s="188" t="s">
        <v>98</v>
      </c>
      <c r="C61" s="188"/>
      <c r="D61" s="188"/>
      <c r="E61" s="185"/>
      <c r="F61" s="185"/>
      <c r="G61" s="185"/>
      <c r="H61" s="185"/>
      <c r="I61" s="191">
        <f t="shared" ref="I61:AL61" si="16">I62+I64</f>
        <v>1</v>
      </c>
      <c r="J61" s="191">
        <f t="shared" si="16"/>
        <v>0</v>
      </c>
      <c r="K61" s="191">
        <f t="shared" si="16"/>
        <v>0</v>
      </c>
      <c r="L61" s="191">
        <f t="shared" si="16"/>
        <v>1</v>
      </c>
      <c r="M61" s="191">
        <f t="shared" si="16"/>
        <v>0</v>
      </c>
      <c r="N61" s="191">
        <f t="shared" si="16"/>
        <v>0</v>
      </c>
      <c r="O61" s="191">
        <f t="shared" si="16"/>
        <v>0</v>
      </c>
      <c r="P61" s="191">
        <f t="shared" si="16"/>
        <v>0</v>
      </c>
      <c r="Q61" s="191">
        <f t="shared" si="16"/>
        <v>0</v>
      </c>
      <c r="R61" s="191">
        <f t="shared" si="16"/>
        <v>0</v>
      </c>
      <c r="S61" s="191">
        <f t="shared" si="16"/>
        <v>0</v>
      </c>
      <c r="T61" s="191">
        <f t="shared" si="16"/>
        <v>0</v>
      </c>
      <c r="U61" s="191">
        <f t="shared" si="16"/>
        <v>0</v>
      </c>
      <c r="V61" s="191">
        <f t="shared" si="16"/>
        <v>0</v>
      </c>
      <c r="W61" s="191">
        <f t="shared" si="16"/>
        <v>0</v>
      </c>
      <c r="X61" s="191">
        <f t="shared" si="16"/>
        <v>0</v>
      </c>
      <c r="Y61" s="191">
        <f t="shared" si="16"/>
        <v>0</v>
      </c>
      <c r="Z61" s="191">
        <f t="shared" si="16"/>
        <v>10</v>
      </c>
      <c r="AA61" s="191">
        <f t="shared" si="16"/>
        <v>0</v>
      </c>
      <c r="AB61" s="191">
        <f t="shared" si="16"/>
        <v>0</v>
      </c>
      <c r="AC61" s="191">
        <f t="shared" si="16"/>
        <v>0</v>
      </c>
      <c r="AD61" s="191">
        <f t="shared" si="16"/>
        <v>0</v>
      </c>
      <c r="AE61" s="191">
        <f t="shared" si="16"/>
        <v>0</v>
      </c>
      <c r="AF61" s="191">
        <f t="shared" si="16"/>
        <v>10</v>
      </c>
      <c r="AG61" s="191">
        <f t="shared" si="16"/>
        <v>0</v>
      </c>
      <c r="AH61" s="191">
        <f t="shared" si="16"/>
        <v>0</v>
      </c>
      <c r="AI61" s="191">
        <f t="shared" si="16"/>
        <v>0</v>
      </c>
      <c r="AJ61" s="191">
        <f t="shared" si="16"/>
        <v>0</v>
      </c>
      <c r="AK61" s="191">
        <f t="shared" si="16"/>
        <v>0</v>
      </c>
      <c r="AL61" s="191">
        <f t="shared" si="16"/>
        <v>0</v>
      </c>
      <c r="AM61" s="196"/>
      <c r="AN61" s="196"/>
    </row>
    <row r="62" s="12" customFormat="1" ht="30" customHeight="1" spans="1:40">
      <c r="A62" s="183" t="s">
        <v>54</v>
      </c>
      <c r="B62" s="188" t="s">
        <v>99</v>
      </c>
      <c r="C62" s="188"/>
      <c r="D62" s="188"/>
      <c r="E62" s="185"/>
      <c r="F62" s="185"/>
      <c r="G62" s="185"/>
      <c r="H62" s="185"/>
      <c r="I62" s="191">
        <f t="shared" ref="I62:AL62" si="17">SUM(I63)</f>
        <v>1</v>
      </c>
      <c r="J62" s="191">
        <f t="shared" si="17"/>
        <v>0</v>
      </c>
      <c r="K62" s="191">
        <f t="shared" si="17"/>
        <v>0</v>
      </c>
      <c r="L62" s="191">
        <f t="shared" si="17"/>
        <v>1</v>
      </c>
      <c r="M62" s="191">
        <f t="shared" si="17"/>
        <v>0</v>
      </c>
      <c r="N62" s="191">
        <f t="shared" si="17"/>
        <v>0</v>
      </c>
      <c r="O62" s="191">
        <f t="shared" si="17"/>
        <v>0</v>
      </c>
      <c r="P62" s="191">
        <f t="shared" si="17"/>
        <v>0</v>
      </c>
      <c r="Q62" s="191">
        <f t="shared" si="17"/>
        <v>0</v>
      </c>
      <c r="R62" s="191">
        <f t="shared" si="17"/>
        <v>0</v>
      </c>
      <c r="S62" s="191">
        <f t="shared" si="17"/>
        <v>0</v>
      </c>
      <c r="T62" s="191">
        <f t="shared" si="17"/>
        <v>0</v>
      </c>
      <c r="U62" s="191">
        <f t="shared" si="17"/>
        <v>0</v>
      </c>
      <c r="V62" s="191">
        <f t="shared" si="17"/>
        <v>0</v>
      </c>
      <c r="W62" s="191">
        <f t="shared" si="17"/>
        <v>0</v>
      </c>
      <c r="X62" s="191">
        <f t="shared" si="17"/>
        <v>0</v>
      </c>
      <c r="Y62" s="191">
        <f t="shared" si="17"/>
        <v>0</v>
      </c>
      <c r="Z62" s="191">
        <f t="shared" si="17"/>
        <v>10</v>
      </c>
      <c r="AA62" s="191">
        <f t="shared" si="17"/>
        <v>0</v>
      </c>
      <c r="AB62" s="191">
        <f t="shared" si="17"/>
        <v>0</v>
      </c>
      <c r="AC62" s="191">
        <f t="shared" si="17"/>
        <v>0</v>
      </c>
      <c r="AD62" s="191">
        <f t="shared" si="17"/>
        <v>0</v>
      </c>
      <c r="AE62" s="191">
        <f t="shared" si="17"/>
        <v>0</v>
      </c>
      <c r="AF62" s="191">
        <f t="shared" si="17"/>
        <v>10</v>
      </c>
      <c r="AG62" s="191">
        <f t="shared" si="17"/>
        <v>0</v>
      </c>
      <c r="AH62" s="191">
        <f t="shared" si="17"/>
        <v>0</v>
      </c>
      <c r="AI62" s="191">
        <f t="shared" si="17"/>
        <v>0</v>
      </c>
      <c r="AJ62" s="191">
        <f t="shared" si="17"/>
        <v>0</v>
      </c>
      <c r="AK62" s="191">
        <f t="shared" si="17"/>
        <v>0</v>
      </c>
      <c r="AL62" s="191">
        <f t="shared" si="17"/>
        <v>0</v>
      </c>
      <c r="AM62" s="196"/>
      <c r="AN62" s="196"/>
    </row>
    <row r="63" s="7" customFormat="1" ht="151" customHeight="1" spans="1:40">
      <c r="A63" s="22">
        <v>11</v>
      </c>
      <c r="B63" s="22" t="s">
        <v>1219</v>
      </c>
      <c r="C63" s="22">
        <v>2024</v>
      </c>
      <c r="D63" s="33" t="s">
        <v>1000</v>
      </c>
      <c r="E63" s="22" t="s">
        <v>178</v>
      </c>
      <c r="F63" s="22" t="s">
        <v>1113</v>
      </c>
      <c r="G63" s="22" t="s">
        <v>995</v>
      </c>
      <c r="H63" s="33" t="s">
        <v>1114</v>
      </c>
      <c r="I63" s="22">
        <v>1</v>
      </c>
      <c r="J63" s="22"/>
      <c r="K63" s="22"/>
      <c r="L63" s="22">
        <v>1</v>
      </c>
      <c r="M63" s="22"/>
      <c r="N63" s="22"/>
      <c r="O63" s="22"/>
      <c r="P63" s="22"/>
      <c r="Q63" s="22"/>
      <c r="R63" s="22"/>
      <c r="S63" s="22"/>
      <c r="T63" s="22"/>
      <c r="U63" s="36" t="s">
        <v>1003</v>
      </c>
      <c r="V63" s="22" t="s">
        <v>810</v>
      </c>
      <c r="W63" s="36" t="s">
        <v>1003</v>
      </c>
      <c r="X63" s="22" t="s">
        <v>810</v>
      </c>
      <c r="Y63" s="22" t="s">
        <v>1220</v>
      </c>
      <c r="Z63" s="22">
        <v>10</v>
      </c>
      <c r="AA63" s="22"/>
      <c r="AB63" s="60"/>
      <c r="AC63" s="60"/>
      <c r="AD63" s="60"/>
      <c r="AE63" s="60"/>
      <c r="AF63" s="22">
        <v>10</v>
      </c>
      <c r="AG63" s="22"/>
      <c r="AH63" s="22"/>
      <c r="AI63" s="22"/>
      <c r="AJ63" s="22"/>
      <c r="AK63" s="22"/>
      <c r="AL63" s="22"/>
      <c r="AM63" s="33" t="s">
        <v>1221</v>
      </c>
      <c r="AN63" s="33" t="s">
        <v>1222</v>
      </c>
    </row>
    <row r="64" s="12" customFormat="1" ht="30" customHeight="1" spans="1:40">
      <c r="A64" s="183" t="s">
        <v>54</v>
      </c>
      <c r="B64" s="188" t="s">
        <v>100</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row>
    <row r="65" s="12" customFormat="1" ht="30" customHeight="1" spans="1:40">
      <c r="A65" s="183" t="s">
        <v>52</v>
      </c>
      <c r="B65" s="188" t="s">
        <v>101</v>
      </c>
      <c r="C65" s="188"/>
      <c r="D65" s="188"/>
      <c r="E65" s="185"/>
      <c r="F65" s="185"/>
      <c r="G65" s="185"/>
      <c r="H65" s="185"/>
      <c r="I65" s="191">
        <f t="shared" ref="I65:AL65" si="18">I66+I67</f>
        <v>0</v>
      </c>
      <c r="J65" s="191">
        <f t="shared" si="18"/>
        <v>0</v>
      </c>
      <c r="K65" s="191">
        <f t="shared" si="18"/>
        <v>0</v>
      </c>
      <c r="L65" s="191">
        <f t="shared" si="18"/>
        <v>0</v>
      </c>
      <c r="M65" s="191">
        <f t="shared" si="18"/>
        <v>0</v>
      </c>
      <c r="N65" s="191">
        <f t="shared" si="18"/>
        <v>0</v>
      </c>
      <c r="O65" s="191">
        <f t="shared" si="18"/>
        <v>0</v>
      </c>
      <c r="P65" s="191">
        <f t="shared" si="18"/>
        <v>0</v>
      </c>
      <c r="Q65" s="191">
        <f t="shared" si="18"/>
        <v>0</v>
      </c>
      <c r="R65" s="191">
        <f t="shared" si="18"/>
        <v>0</v>
      </c>
      <c r="S65" s="191">
        <f t="shared" si="18"/>
        <v>0</v>
      </c>
      <c r="T65" s="191">
        <f t="shared" si="18"/>
        <v>0</v>
      </c>
      <c r="U65" s="191">
        <f t="shared" si="18"/>
        <v>0</v>
      </c>
      <c r="V65" s="191">
        <f t="shared" si="18"/>
        <v>0</v>
      </c>
      <c r="W65" s="191">
        <f t="shared" si="18"/>
        <v>0</v>
      </c>
      <c r="X65" s="191">
        <f t="shared" si="18"/>
        <v>0</v>
      </c>
      <c r="Y65" s="191">
        <f t="shared" si="18"/>
        <v>0</v>
      </c>
      <c r="Z65" s="191">
        <f t="shared" si="18"/>
        <v>0</v>
      </c>
      <c r="AA65" s="191">
        <f t="shared" si="18"/>
        <v>0</v>
      </c>
      <c r="AB65" s="191">
        <f t="shared" si="18"/>
        <v>0</v>
      </c>
      <c r="AC65" s="191">
        <f t="shared" si="18"/>
        <v>0</v>
      </c>
      <c r="AD65" s="191">
        <f t="shared" si="18"/>
        <v>0</v>
      </c>
      <c r="AE65" s="191">
        <f t="shared" si="18"/>
        <v>0</v>
      </c>
      <c r="AF65" s="191">
        <f t="shared" si="18"/>
        <v>0</v>
      </c>
      <c r="AG65" s="191">
        <f t="shared" si="18"/>
        <v>0</v>
      </c>
      <c r="AH65" s="191">
        <f t="shared" si="18"/>
        <v>0</v>
      </c>
      <c r="AI65" s="191">
        <f t="shared" si="18"/>
        <v>0</v>
      </c>
      <c r="AJ65" s="191">
        <f t="shared" si="18"/>
        <v>0</v>
      </c>
      <c r="AK65" s="191">
        <f t="shared" si="18"/>
        <v>0</v>
      </c>
      <c r="AL65" s="191">
        <f t="shared" si="18"/>
        <v>0</v>
      </c>
      <c r="AM65" s="196"/>
      <c r="AN65" s="196"/>
    </row>
    <row r="66" s="12" customFormat="1" ht="30" customHeight="1" spans="1:40">
      <c r="A66" s="183" t="s">
        <v>54</v>
      </c>
      <c r="B66" s="188" t="s">
        <v>102</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row>
    <row r="67" s="12" customFormat="1" ht="30" customHeight="1" spans="1:40">
      <c r="A67" s="183" t="s">
        <v>54</v>
      </c>
      <c r="B67" s="188" t="s">
        <v>103</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row>
    <row r="68" s="12" customFormat="1" ht="30" customHeight="1" spans="1:40">
      <c r="A68" s="183" t="s">
        <v>52</v>
      </c>
      <c r="B68" s="188" t="s">
        <v>104</v>
      </c>
      <c r="C68" s="188"/>
      <c r="D68" s="188"/>
      <c r="E68" s="185"/>
      <c r="F68" s="185"/>
      <c r="G68" s="185"/>
      <c r="H68" s="185"/>
      <c r="I68" s="191">
        <f t="shared" ref="I68:AL68" si="19">I69+I70</f>
        <v>0</v>
      </c>
      <c r="J68" s="191">
        <f t="shared" si="19"/>
        <v>0</v>
      </c>
      <c r="K68" s="191">
        <f t="shared" si="19"/>
        <v>0</v>
      </c>
      <c r="L68" s="191">
        <f t="shared" si="19"/>
        <v>0</v>
      </c>
      <c r="M68" s="191">
        <f t="shared" si="19"/>
        <v>0</v>
      </c>
      <c r="N68" s="191">
        <f t="shared" si="19"/>
        <v>0</v>
      </c>
      <c r="O68" s="191">
        <f t="shared" si="19"/>
        <v>0</v>
      </c>
      <c r="P68" s="191">
        <f t="shared" si="19"/>
        <v>0</v>
      </c>
      <c r="Q68" s="191">
        <f t="shared" si="19"/>
        <v>0</v>
      </c>
      <c r="R68" s="191">
        <f t="shared" si="19"/>
        <v>0</v>
      </c>
      <c r="S68" s="191">
        <f t="shared" si="19"/>
        <v>0</v>
      </c>
      <c r="T68" s="191">
        <f t="shared" si="19"/>
        <v>0</v>
      </c>
      <c r="U68" s="191">
        <f t="shared" si="19"/>
        <v>0</v>
      </c>
      <c r="V68" s="191">
        <f t="shared" si="19"/>
        <v>0</v>
      </c>
      <c r="W68" s="191">
        <f t="shared" si="19"/>
        <v>0</v>
      </c>
      <c r="X68" s="191">
        <f t="shared" si="19"/>
        <v>0</v>
      </c>
      <c r="Y68" s="191">
        <f t="shared" si="19"/>
        <v>0</v>
      </c>
      <c r="Z68" s="191">
        <f t="shared" si="19"/>
        <v>0</v>
      </c>
      <c r="AA68" s="191">
        <f t="shared" si="19"/>
        <v>0</v>
      </c>
      <c r="AB68" s="191">
        <f t="shared" si="19"/>
        <v>0</v>
      </c>
      <c r="AC68" s="191">
        <f t="shared" si="19"/>
        <v>0</v>
      </c>
      <c r="AD68" s="191">
        <f t="shared" si="19"/>
        <v>0</v>
      </c>
      <c r="AE68" s="191">
        <f t="shared" si="19"/>
        <v>0</v>
      </c>
      <c r="AF68" s="191">
        <f t="shared" si="19"/>
        <v>0</v>
      </c>
      <c r="AG68" s="191">
        <f t="shared" si="19"/>
        <v>0</v>
      </c>
      <c r="AH68" s="191">
        <f t="shared" si="19"/>
        <v>0</v>
      </c>
      <c r="AI68" s="191">
        <f t="shared" si="19"/>
        <v>0</v>
      </c>
      <c r="AJ68" s="191">
        <f t="shared" si="19"/>
        <v>0</v>
      </c>
      <c r="AK68" s="191">
        <f t="shared" si="19"/>
        <v>0</v>
      </c>
      <c r="AL68" s="191">
        <f t="shared" si="19"/>
        <v>0</v>
      </c>
      <c r="AM68" s="196"/>
      <c r="AN68" s="196"/>
    </row>
    <row r="69" s="12" customFormat="1" ht="30" customHeight="1" spans="1:40">
      <c r="A69" s="183" t="s">
        <v>54</v>
      </c>
      <c r="B69" s="188" t="s">
        <v>105</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row>
    <row r="70" s="12" customFormat="1" ht="30" customHeight="1" spans="1:40">
      <c r="A70" s="183" t="s">
        <v>54</v>
      </c>
      <c r="B70" s="188" t="s">
        <v>106</v>
      </c>
      <c r="C70" s="188"/>
      <c r="D70" s="188"/>
      <c r="E70" s="185"/>
      <c r="F70" s="185"/>
      <c r="G70" s="185"/>
      <c r="H70" s="185"/>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6"/>
      <c r="AN70" s="196"/>
    </row>
    <row r="71" s="12" customFormat="1" ht="30" customHeight="1" spans="1:40">
      <c r="A71" s="183" t="s">
        <v>52</v>
      </c>
      <c r="B71" s="188" t="s">
        <v>107</v>
      </c>
      <c r="C71" s="188"/>
      <c r="D71" s="188"/>
      <c r="E71" s="185"/>
      <c r="F71" s="185"/>
      <c r="G71" s="185"/>
      <c r="H71" s="185"/>
      <c r="I71" s="191">
        <f t="shared" ref="I71:AL71" si="20">I72+I74+I73</f>
        <v>0</v>
      </c>
      <c r="J71" s="191">
        <f t="shared" si="20"/>
        <v>0</v>
      </c>
      <c r="K71" s="191">
        <f t="shared" si="20"/>
        <v>0</v>
      </c>
      <c r="L71" s="191">
        <f t="shared" si="20"/>
        <v>0</v>
      </c>
      <c r="M71" s="191">
        <f t="shared" si="20"/>
        <v>0</v>
      </c>
      <c r="N71" s="191">
        <f t="shared" si="20"/>
        <v>0</v>
      </c>
      <c r="O71" s="191">
        <f t="shared" si="20"/>
        <v>0</v>
      </c>
      <c r="P71" s="191">
        <f t="shared" si="20"/>
        <v>0</v>
      </c>
      <c r="Q71" s="191">
        <f t="shared" si="20"/>
        <v>0</v>
      </c>
      <c r="R71" s="191">
        <f t="shared" si="20"/>
        <v>0</v>
      </c>
      <c r="S71" s="191">
        <f t="shared" si="20"/>
        <v>0</v>
      </c>
      <c r="T71" s="191">
        <f t="shared" si="20"/>
        <v>0</v>
      </c>
      <c r="U71" s="191">
        <f t="shared" si="20"/>
        <v>0</v>
      </c>
      <c r="V71" s="191">
        <f t="shared" si="20"/>
        <v>0</v>
      </c>
      <c r="W71" s="191">
        <f t="shared" si="20"/>
        <v>0</v>
      </c>
      <c r="X71" s="191">
        <f t="shared" si="20"/>
        <v>0</v>
      </c>
      <c r="Y71" s="191">
        <f t="shared" si="20"/>
        <v>0</v>
      </c>
      <c r="Z71" s="191">
        <f t="shared" si="20"/>
        <v>0</v>
      </c>
      <c r="AA71" s="191">
        <f t="shared" si="20"/>
        <v>0</v>
      </c>
      <c r="AB71" s="191">
        <f t="shared" si="20"/>
        <v>0</v>
      </c>
      <c r="AC71" s="191">
        <f t="shared" si="20"/>
        <v>0</v>
      </c>
      <c r="AD71" s="191">
        <f t="shared" si="20"/>
        <v>0</v>
      </c>
      <c r="AE71" s="191">
        <f t="shared" si="20"/>
        <v>0</v>
      </c>
      <c r="AF71" s="191">
        <f t="shared" si="20"/>
        <v>0</v>
      </c>
      <c r="AG71" s="191">
        <f t="shared" si="20"/>
        <v>0</v>
      </c>
      <c r="AH71" s="191">
        <f t="shared" si="20"/>
        <v>0</v>
      </c>
      <c r="AI71" s="191">
        <f t="shared" si="20"/>
        <v>0</v>
      </c>
      <c r="AJ71" s="191">
        <f t="shared" si="20"/>
        <v>0</v>
      </c>
      <c r="AK71" s="191">
        <f t="shared" si="20"/>
        <v>0</v>
      </c>
      <c r="AL71" s="191">
        <f t="shared" si="20"/>
        <v>0</v>
      </c>
      <c r="AM71" s="196"/>
      <c r="AN71" s="196"/>
    </row>
    <row r="72" s="12" customFormat="1" ht="30" customHeight="1" spans="1:40">
      <c r="A72" s="183" t="s">
        <v>54</v>
      </c>
      <c r="B72" s="188" t="s">
        <v>108</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row>
    <row r="73" s="12" customFormat="1" ht="30" customHeight="1" spans="1:40">
      <c r="A73" s="183" t="s">
        <v>54</v>
      </c>
      <c r="B73" s="188" t="s">
        <v>109</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row>
    <row r="74" s="12" customFormat="1" ht="30" customHeight="1" spans="1:40">
      <c r="A74" s="183" t="s">
        <v>54</v>
      </c>
      <c r="B74" s="188" t="s">
        <v>110</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row>
    <row r="75" s="12" customFormat="1" ht="30" customHeight="1" spans="1:40">
      <c r="A75" s="183" t="s">
        <v>52</v>
      </c>
      <c r="B75" s="188" t="s">
        <v>111</v>
      </c>
      <c r="C75" s="188"/>
      <c r="D75" s="188"/>
      <c r="E75" s="185"/>
      <c r="F75" s="185"/>
      <c r="G75" s="185"/>
      <c r="H75" s="185"/>
      <c r="I75" s="191">
        <f t="shared" ref="I75:AL75" si="21">I76</f>
        <v>0</v>
      </c>
      <c r="J75" s="191">
        <f t="shared" si="21"/>
        <v>0</v>
      </c>
      <c r="K75" s="191">
        <f t="shared" si="21"/>
        <v>0</v>
      </c>
      <c r="L75" s="191">
        <f t="shared" si="21"/>
        <v>0</v>
      </c>
      <c r="M75" s="191">
        <f t="shared" si="21"/>
        <v>0</v>
      </c>
      <c r="N75" s="191">
        <f t="shared" si="21"/>
        <v>0</v>
      </c>
      <c r="O75" s="191">
        <f t="shared" si="21"/>
        <v>0</v>
      </c>
      <c r="P75" s="191">
        <f t="shared" si="21"/>
        <v>0</v>
      </c>
      <c r="Q75" s="191">
        <f t="shared" si="21"/>
        <v>0</v>
      </c>
      <c r="R75" s="191">
        <f t="shared" si="21"/>
        <v>0</v>
      </c>
      <c r="S75" s="191">
        <f t="shared" si="21"/>
        <v>0</v>
      </c>
      <c r="T75" s="191">
        <f t="shared" si="21"/>
        <v>0</v>
      </c>
      <c r="U75" s="191">
        <f t="shared" si="21"/>
        <v>0</v>
      </c>
      <c r="V75" s="191">
        <f t="shared" si="21"/>
        <v>0</v>
      </c>
      <c r="W75" s="191">
        <f t="shared" si="21"/>
        <v>0</v>
      </c>
      <c r="X75" s="191">
        <f t="shared" si="21"/>
        <v>0</v>
      </c>
      <c r="Y75" s="191">
        <f t="shared" si="21"/>
        <v>0</v>
      </c>
      <c r="Z75" s="191">
        <f t="shared" si="21"/>
        <v>0</v>
      </c>
      <c r="AA75" s="191">
        <f t="shared" si="21"/>
        <v>0</v>
      </c>
      <c r="AB75" s="191">
        <f t="shared" si="21"/>
        <v>0</v>
      </c>
      <c r="AC75" s="191">
        <f t="shared" si="21"/>
        <v>0</v>
      </c>
      <c r="AD75" s="191">
        <f t="shared" si="21"/>
        <v>0</v>
      </c>
      <c r="AE75" s="191">
        <f t="shared" si="21"/>
        <v>0</v>
      </c>
      <c r="AF75" s="191">
        <f t="shared" si="21"/>
        <v>0</v>
      </c>
      <c r="AG75" s="191">
        <f t="shared" si="21"/>
        <v>0</v>
      </c>
      <c r="AH75" s="191">
        <f t="shared" si="21"/>
        <v>0</v>
      </c>
      <c r="AI75" s="191">
        <f t="shared" si="21"/>
        <v>0</v>
      </c>
      <c r="AJ75" s="191">
        <f t="shared" si="21"/>
        <v>0</v>
      </c>
      <c r="AK75" s="191">
        <f t="shared" si="21"/>
        <v>0</v>
      </c>
      <c r="AL75" s="191">
        <f t="shared" si="21"/>
        <v>0</v>
      </c>
      <c r="AM75" s="196"/>
      <c r="AN75" s="196"/>
    </row>
    <row r="76" s="12" customFormat="1" ht="30" customHeight="1" spans="1:40">
      <c r="A76" s="183" t="s">
        <v>54</v>
      </c>
      <c r="B76" s="188" t="s">
        <v>111</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row>
    <row r="77" s="12" customFormat="1" ht="30" customHeight="1" spans="1:40">
      <c r="A77" s="180" t="s">
        <v>50</v>
      </c>
      <c r="B77" s="188" t="s">
        <v>112</v>
      </c>
      <c r="C77" s="188"/>
      <c r="D77" s="188"/>
      <c r="E77" s="185"/>
      <c r="F77" s="185"/>
      <c r="G77" s="185"/>
      <c r="H77" s="185"/>
      <c r="I77" s="192">
        <f t="shared" ref="I77:AL77" si="22">I78+I96+I105</f>
        <v>12</v>
      </c>
      <c r="J77" s="192">
        <f t="shared" si="22"/>
        <v>48.733</v>
      </c>
      <c r="K77" s="192">
        <f t="shared" si="22"/>
        <v>0</v>
      </c>
      <c r="L77" s="192">
        <f t="shared" si="22"/>
        <v>0</v>
      </c>
      <c r="M77" s="192">
        <f t="shared" si="22"/>
        <v>12</v>
      </c>
      <c r="N77" s="192">
        <f t="shared" si="22"/>
        <v>0</v>
      </c>
      <c r="O77" s="192">
        <f t="shared" si="22"/>
        <v>0</v>
      </c>
      <c r="P77" s="192">
        <f t="shared" si="22"/>
        <v>0</v>
      </c>
      <c r="Q77" s="192">
        <f t="shared" si="22"/>
        <v>0</v>
      </c>
      <c r="R77" s="192">
        <f t="shared" si="22"/>
        <v>0</v>
      </c>
      <c r="S77" s="192">
        <f t="shared" si="22"/>
        <v>6880</v>
      </c>
      <c r="T77" s="192">
        <f t="shared" si="22"/>
        <v>27402</v>
      </c>
      <c r="U77" s="192">
        <f t="shared" si="22"/>
        <v>0</v>
      </c>
      <c r="V77" s="192">
        <f t="shared" si="22"/>
        <v>0</v>
      </c>
      <c r="W77" s="192">
        <f t="shared" si="22"/>
        <v>0</v>
      </c>
      <c r="X77" s="192">
        <f t="shared" si="22"/>
        <v>0</v>
      </c>
      <c r="Y77" s="192">
        <f t="shared" si="22"/>
        <v>0</v>
      </c>
      <c r="Z77" s="192">
        <f t="shared" si="22"/>
        <v>9010</v>
      </c>
      <c r="AA77" s="192">
        <f t="shared" si="22"/>
        <v>2330</v>
      </c>
      <c r="AB77" s="192">
        <f t="shared" si="22"/>
        <v>2330</v>
      </c>
      <c r="AC77" s="192">
        <f t="shared" si="22"/>
        <v>0</v>
      </c>
      <c r="AD77" s="192">
        <f t="shared" si="22"/>
        <v>0</v>
      </c>
      <c r="AE77" s="192">
        <f t="shared" si="22"/>
        <v>0</v>
      </c>
      <c r="AF77" s="192">
        <f t="shared" si="22"/>
        <v>1000</v>
      </c>
      <c r="AG77" s="192">
        <f t="shared" si="22"/>
        <v>3680</v>
      </c>
      <c r="AH77" s="192">
        <f t="shared" si="22"/>
        <v>2000</v>
      </c>
      <c r="AI77" s="192">
        <f t="shared" si="22"/>
        <v>0</v>
      </c>
      <c r="AJ77" s="192">
        <f t="shared" si="22"/>
        <v>0</v>
      </c>
      <c r="AK77" s="192">
        <f t="shared" si="22"/>
        <v>0</v>
      </c>
      <c r="AL77" s="192">
        <f t="shared" si="22"/>
        <v>0</v>
      </c>
      <c r="AM77" s="196"/>
      <c r="AN77" s="196"/>
    </row>
    <row r="78" s="12" customFormat="1" ht="30" customHeight="1" spans="1:40">
      <c r="A78" s="180" t="s">
        <v>52</v>
      </c>
      <c r="B78" s="188" t="s">
        <v>113</v>
      </c>
      <c r="C78" s="188"/>
      <c r="D78" s="188"/>
      <c r="E78" s="185"/>
      <c r="F78" s="185"/>
      <c r="G78" s="185"/>
      <c r="H78" s="185"/>
      <c r="I78" s="191">
        <f t="shared" ref="I78:AL78" si="23">I79+I80+I81+I82+I91+I92+I93+I94+I95</f>
        <v>8</v>
      </c>
      <c r="J78" s="191">
        <f t="shared" si="23"/>
        <v>43.603</v>
      </c>
      <c r="K78" s="191">
        <f t="shared" si="23"/>
        <v>0</v>
      </c>
      <c r="L78" s="191">
        <f t="shared" si="23"/>
        <v>0</v>
      </c>
      <c r="M78" s="191">
        <f t="shared" si="23"/>
        <v>8</v>
      </c>
      <c r="N78" s="191">
        <f t="shared" si="23"/>
        <v>0</v>
      </c>
      <c r="O78" s="191">
        <f t="shared" si="23"/>
        <v>0</v>
      </c>
      <c r="P78" s="191">
        <f t="shared" si="23"/>
        <v>0</v>
      </c>
      <c r="Q78" s="191">
        <f t="shared" si="23"/>
        <v>0</v>
      </c>
      <c r="R78" s="191">
        <f t="shared" si="23"/>
        <v>0</v>
      </c>
      <c r="S78" s="191">
        <f t="shared" si="23"/>
        <v>4553</v>
      </c>
      <c r="T78" s="191">
        <f t="shared" si="23"/>
        <v>18623</v>
      </c>
      <c r="U78" s="191">
        <f t="shared" si="23"/>
        <v>0</v>
      </c>
      <c r="V78" s="191">
        <f t="shared" si="23"/>
        <v>0</v>
      </c>
      <c r="W78" s="191">
        <f t="shared" si="23"/>
        <v>0</v>
      </c>
      <c r="X78" s="191">
        <f t="shared" si="23"/>
        <v>0</v>
      </c>
      <c r="Y78" s="191">
        <f t="shared" si="23"/>
        <v>0</v>
      </c>
      <c r="Z78" s="191">
        <f t="shared" si="23"/>
        <v>5330</v>
      </c>
      <c r="AA78" s="191">
        <f t="shared" si="23"/>
        <v>2330</v>
      </c>
      <c r="AB78" s="191">
        <f t="shared" si="23"/>
        <v>2330</v>
      </c>
      <c r="AC78" s="191">
        <f t="shared" si="23"/>
        <v>0</v>
      </c>
      <c r="AD78" s="191">
        <f t="shared" si="23"/>
        <v>0</v>
      </c>
      <c r="AE78" s="191">
        <f t="shared" si="23"/>
        <v>0</v>
      </c>
      <c r="AF78" s="191">
        <f t="shared" si="23"/>
        <v>1000</v>
      </c>
      <c r="AG78" s="191">
        <f t="shared" si="23"/>
        <v>0</v>
      </c>
      <c r="AH78" s="191">
        <f t="shared" si="23"/>
        <v>2000</v>
      </c>
      <c r="AI78" s="191">
        <f t="shared" si="23"/>
        <v>0</v>
      </c>
      <c r="AJ78" s="191">
        <f t="shared" si="23"/>
        <v>0</v>
      </c>
      <c r="AK78" s="191">
        <f t="shared" si="23"/>
        <v>0</v>
      </c>
      <c r="AL78" s="191">
        <f t="shared" si="23"/>
        <v>0</v>
      </c>
      <c r="AM78" s="196"/>
      <c r="AN78" s="196"/>
    </row>
    <row r="79" s="12" customFormat="1" ht="43" customHeight="1" spans="1:40">
      <c r="A79" s="183" t="s">
        <v>54</v>
      </c>
      <c r="B79" s="188" t="s">
        <v>114</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row>
    <row r="80" s="12" customFormat="1" ht="43" customHeight="1" spans="1:40">
      <c r="A80" s="183" t="s">
        <v>54</v>
      </c>
      <c r="B80" s="188" t="s">
        <v>115</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row>
    <row r="81" s="12" customFormat="1" ht="43" customHeight="1" spans="1:40">
      <c r="A81" s="183" t="s">
        <v>54</v>
      </c>
      <c r="B81" s="188" t="s">
        <v>116</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row>
    <row r="82" s="12" customFormat="1" ht="30" customHeight="1" spans="1:40">
      <c r="A82" s="183" t="s">
        <v>54</v>
      </c>
      <c r="B82" s="188" t="s">
        <v>117</v>
      </c>
      <c r="C82" s="188"/>
      <c r="D82" s="188"/>
      <c r="E82" s="185"/>
      <c r="F82" s="185"/>
      <c r="G82" s="185"/>
      <c r="H82" s="185"/>
      <c r="I82" s="191">
        <f t="shared" ref="I82:AL82" si="24">SUM(I83:I90)</f>
        <v>8</v>
      </c>
      <c r="J82" s="191">
        <f t="shared" si="24"/>
        <v>43.603</v>
      </c>
      <c r="K82" s="191">
        <f t="shared" si="24"/>
        <v>0</v>
      </c>
      <c r="L82" s="191">
        <f t="shared" si="24"/>
        <v>0</v>
      </c>
      <c r="M82" s="191">
        <f t="shared" si="24"/>
        <v>8</v>
      </c>
      <c r="N82" s="191">
        <f t="shared" si="24"/>
        <v>0</v>
      </c>
      <c r="O82" s="191">
        <f t="shared" si="24"/>
        <v>0</v>
      </c>
      <c r="P82" s="191">
        <f t="shared" si="24"/>
        <v>0</v>
      </c>
      <c r="Q82" s="191">
        <f t="shared" si="24"/>
        <v>0</v>
      </c>
      <c r="R82" s="191">
        <f t="shared" si="24"/>
        <v>0</v>
      </c>
      <c r="S82" s="191">
        <f t="shared" si="24"/>
        <v>4553</v>
      </c>
      <c r="T82" s="191">
        <f t="shared" si="24"/>
        <v>18623</v>
      </c>
      <c r="U82" s="191">
        <f t="shared" si="24"/>
        <v>0</v>
      </c>
      <c r="V82" s="191">
        <f t="shared" si="24"/>
        <v>0</v>
      </c>
      <c r="W82" s="191">
        <f t="shared" si="24"/>
        <v>0</v>
      </c>
      <c r="X82" s="191">
        <f t="shared" si="24"/>
        <v>0</v>
      </c>
      <c r="Y82" s="191">
        <f t="shared" si="24"/>
        <v>0</v>
      </c>
      <c r="Z82" s="191">
        <f t="shared" si="24"/>
        <v>5330</v>
      </c>
      <c r="AA82" s="191">
        <f t="shared" si="24"/>
        <v>2330</v>
      </c>
      <c r="AB82" s="191">
        <f t="shared" si="24"/>
        <v>2330</v>
      </c>
      <c r="AC82" s="191">
        <f t="shared" si="24"/>
        <v>0</v>
      </c>
      <c r="AD82" s="191">
        <f t="shared" si="24"/>
        <v>0</v>
      </c>
      <c r="AE82" s="191">
        <f t="shared" si="24"/>
        <v>0</v>
      </c>
      <c r="AF82" s="191">
        <f t="shared" si="24"/>
        <v>1000</v>
      </c>
      <c r="AG82" s="191">
        <f t="shared" si="24"/>
        <v>0</v>
      </c>
      <c r="AH82" s="191">
        <f t="shared" si="24"/>
        <v>2000</v>
      </c>
      <c r="AI82" s="191">
        <f t="shared" si="24"/>
        <v>0</v>
      </c>
      <c r="AJ82" s="191">
        <f t="shared" si="24"/>
        <v>0</v>
      </c>
      <c r="AK82" s="191">
        <f t="shared" si="24"/>
        <v>0</v>
      </c>
      <c r="AL82" s="191">
        <f t="shared" si="24"/>
        <v>0</v>
      </c>
      <c r="AM82" s="196"/>
      <c r="AN82" s="196"/>
    </row>
    <row r="83" s="7" customFormat="1" ht="258" customHeight="1" spans="1:40">
      <c r="A83" s="22">
        <v>12</v>
      </c>
      <c r="B83" s="22" t="s">
        <v>1164</v>
      </c>
      <c r="C83" s="22">
        <v>2024</v>
      </c>
      <c r="D83" s="34" t="s">
        <v>220</v>
      </c>
      <c r="E83" s="22" t="s">
        <v>178</v>
      </c>
      <c r="F83" s="24" t="s">
        <v>990</v>
      </c>
      <c r="G83" s="22" t="s">
        <v>221</v>
      </c>
      <c r="H83" s="34" t="s">
        <v>1098</v>
      </c>
      <c r="I83" s="22">
        <v>1</v>
      </c>
      <c r="J83" s="22">
        <v>3</v>
      </c>
      <c r="K83" s="22"/>
      <c r="L83" s="22"/>
      <c r="M83" s="22">
        <v>1</v>
      </c>
      <c r="N83" s="22"/>
      <c r="O83" s="22"/>
      <c r="P83" s="22"/>
      <c r="Q83" s="22"/>
      <c r="R83" s="22"/>
      <c r="S83" s="22">
        <v>2245</v>
      </c>
      <c r="T83" s="22">
        <v>10000</v>
      </c>
      <c r="U83" s="36" t="s">
        <v>211</v>
      </c>
      <c r="V83" s="22" t="s">
        <v>715</v>
      </c>
      <c r="W83" s="22" t="s">
        <v>207</v>
      </c>
      <c r="X83" s="22" t="s">
        <v>715</v>
      </c>
      <c r="Y83" s="22" t="s">
        <v>1093</v>
      </c>
      <c r="Z83" s="22">
        <v>3000</v>
      </c>
      <c r="AA83" s="22"/>
      <c r="AB83" s="60"/>
      <c r="AC83" s="60"/>
      <c r="AD83" s="60"/>
      <c r="AE83" s="60"/>
      <c r="AF83" s="22">
        <v>1000</v>
      </c>
      <c r="AG83" s="22"/>
      <c r="AH83" s="22">
        <v>2000</v>
      </c>
      <c r="AI83" s="22"/>
      <c r="AJ83" s="22"/>
      <c r="AK83" s="22"/>
      <c r="AL83" s="22"/>
      <c r="AM83" s="33" t="s">
        <v>1165</v>
      </c>
      <c r="AN83" s="33" t="s">
        <v>1166</v>
      </c>
    </row>
    <row r="84" s="9" customFormat="1" ht="409" customHeight="1" spans="1:40">
      <c r="A84" s="22">
        <v>13</v>
      </c>
      <c r="B84" s="22" t="s">
        <v>1170</v>
      </c>
      <c r="C84" s="22">
        <v>2024</v>
      </c>
      <c r="D84" s="37" t="s">
        <v>327</v>
      </c>
      <c r="E84" s="36" t="s">
        <v>178</v>
      </c>
      <c r="F84" s="36" t="s">
        <v>984</v>
      </c>
      <c r="G84" s="36" t="s">
        <v>209</v>
      </c>
      <c r="H84" s="37" t="s">
        <v>1081</v>
      </c>
      <c r="I84" s="36">
        <v>1</v>
      </c>
      <c r="J84" s="36">
        <v>1</v>
      </c>
      <c r="K84" s="36"/>
      <c r="L84" s="36"/>
      <c r="M84" s="36">
        <v>1</v>
      </c>
      <c r="N84" s="36"/>
      <c r="O84" s="36"/>
      <c r="P84" s="36"/>
      <c r="Q84" s="36"/>
      <c r="R84" s="36"/>
      <c r="S84" s="36">
        <v>560</v>
      </c>
      <c r="T84" s="36">
        <v>1650</v>
      </c>
      <c r="U84" s="36" t="s">
        <v>305</v>
      </c>
      <c r="V84" s="36" t="s">
        <v>1171</v>
      </c>
      <c r="W84" s="36" t="s">
        <v>207</v>
      </c>
      <c r="X84" s="36" t="s">
        <v>715</v>
      </c>
      <c r="Y84" s="36" t="s">
        <v>1093</v>
      </c>
      <c r="Z84" s="36">
        <v>800</v>
      </c>
      <c r="AA84" s="36">
        <v>800</v>
      </c>
      <c r="AB84" s="36">
        <v>800</v>
      </c>
      <c r="AC84" s="36"/>
      <c r="AD84" s="36"/>
      <c r="AE84" s="36"/>
      <c r="AF84" s="36"/>
      <c r="AG84" s="36"/>
      <c r="AH84" s="36"/>
      <c r="AI84" s="36"/>
      <c r="AJ84" s="36"/>
      <c r="AK84" s="36"/>
      <c r="AL84" s="36"/>
      <c r="AM84" s="37" t="s">
        <v>1172</v>
      </c>
      <c r="AN84" s="37" t="s">
        <v>1173</v>
      </c>
    </row>
    <row r="85" s="12" customFormat="1" ht="249" customHeight="1" spans="1:40">
      <c r="A85" s="22">
        <v>14</v>
      </c>
      <c r="B85" s="22" t="s">
        <v>1201</v>
      </c>
      <c r="C85" s="22">
        <v>2024</v>
      </c>
      <c r="D85" s="33" t="s">
        <v>263</v>
      </c>
      <c r="E85" s="22" t="s">
        <v>178</v>
      </c>
      <c r="F85" s="24" t="s">
        <v>1013</v>
      </c>
      <c r="G85" s="22" t="s">
        <v>265</v>
      </c>
      <c r="H85" s="33" t="s">
        <v>266</v>
      </c>
      <c r="I85" s="22">
        <v>1</v>
      </c>
      <c r="J85" s="39">
        <v>12.403</v>
      </c>
      <c r="K85" s="39"/>
      <c r="L85" s="39"/>
      <c r="M85" s="39">
        <v>1</v>
      </c>
      <c r="N85" s="39"/>
      <c r="O85" s="39"/>
      <c r="P85" s="39"/>
      <c r="Q85" s="39"/>
      <c r="R85" s="39"/>
      <c r="S85" s="39">
        <v>694</v>
      </c>
      <c r="T85" s="39">
        <v>2838</v>
      </c>
      <c r="U85" s="22" t="s">
        <v>227</v>
      </c>
      <c r="V85" s="22" t="s">
        <v>656</v>
      </c>
      <c r="W85" s="22" t="s">
        <v>207</v>
      </c>
      <c r="X85" s="22" t="s">
        <v>715</v>
      </c>
      <c r="Y85" s="22" t="s">
        <v>1093</v>
      </c>
      <c r="Z85" s="39">
        <v>500</v>
      </c>
      <c r="AA85" s="39">
        <v>500</v>
      </c>
      <c r="AB85" s="39">
        <v>500</v>
      </c>
      <c r="AC85" s="39"/>
      <c r="AD85" s="39"/>
      <c r="AE85" s="39"/>
      <c r="AF85" s="39"/>
      <c r="AG85" s="39"/>
      <c r="AH85" s="39"/>
      <c r="AI85" s="39"/>
      <c r="AJ85" s="39"/>
      <c r="AK85" s="39"/>
      <c r="AL85" s="39"/>
      <c r="AM85" s="71" t="s">
        <v>1202</v>
      </c>
      <c r="AN85" s="71" t="s">
        <v>1203</v>
      </c>
    </row>
    <row r="86" s="250" customFormat="1" ht="223" customHeight="1" spans="1:40">
      <c r="A86" s="22">
        <v>15</v>
      </c>
      <c r="B86" s="22" t="s">
        <v>1204</v>
      </c>
      <c r="C86" s="22">
        <v>2024</v>
      </c>
      <c r="D86" s="33" t="s">
        <v>383</v>
      </c>
      <c r="E86" s="22" t="s">
        <v>178</v>
      </c>
      <c r="F86" s="24" t="s">
        <v>990</v>
      </c>
      <c r="G86" s="22" t="s">
        <v>357</v>
      </c>
      <c r="H86" s="33" t="s">
        <v>384</v>
      </c>
      <c r="I86" s="22">
        <v>1</v>
      </c>
      <c r="J86" s="22">
        <v>1.2</v>
      </c>
      <c r="K86" s="22"/>
      <c r="L86" s="22"/>
      <c r="M86" s="22">
        <v>1</v>
      </c>
      <c r="N86" s="22"/>
      <c r="O86" s="22"/>
      <c r="P86" s="22"/>
      <c r="Q86" s="22"/>
      <c r="R86" s="22"/>
      <c r="S86" s="22">
        <v>67</v>
      </c>
      <c r="T86" s="22">
        <v>268</v>
      </c>
      <c r="U86" s="22" t="s">
        <v>1016</v>
      </c>
      <c r="V86" s="22" t="s">
        <v>749</v>
      </c>
      <c r="W86" s="22" t="s">
        <v>207</v>
      </c>
      <c r="X86" s="22" t="s">
        <v>715</v>
      </c>
      <c r="Y86" s="22" t="s">
        <v>1093</v>
      </c>
      <c r="Z86" s="22">
        <v>200</v>
      </c>
      <c r="AA86" s="22">
        <v>200</v>
      </c>
      <c r="AB86" s="22">
        <v>200</v>
      </c>
      <c r="AC86" s="22"/>
      <c r="AD86" s="22"/>
      <c r="AE86" s="22"/>
      <c r="AF86" s="22"/>
      <c r="AG86" s="22"/>
      <c r="AH86" s="22"/>
      <c r="AI86" s="22"/>
      <c r="AJ86" s="22"/>
      <c r="AK86" s="22"/>
      <c r="AL86" s="22"/>
      <c r="AM86" s="33" t="s">
        <v>1205</v>
      </c>
      <c r="AN86" s="33" t="s">
        <v>1206</v>
      </c>
    </row>
    <row r="87" s="12" customFormat="1" ht="223" customHeight="1" spans="1:40">
      <c r="A87" s="22">
        <v>16</v>
      </c>
      <c r="B87" s="22" t="s">
        <v>1208</v>
      </c>
      <c r="C87" s="36">
        <v>2024</v>
      </c>
      <c r="D87" s="37" t="s">
        <v>1017</v>
      </c>
      <c r="E87" s="36" t="s">
        <v>178</v>
      </c>
      <c r="F87" s="36" t="s">
        <v>984</v>
      </c>
      <c r="G87" s="36" t="s">
        <v>442</v>
      </c>
      <c r="H87" s="37" t="s">
        <v>1209</v>
      </c>
      <c r="I87" s="36">
        <v>1</v>
      </c>
      <c r="J87" s="36">
        <v>11</v>
      </c>
      <c r="K87" s="36"/>
      <c r="L87" s="36"/>
      <c r="M87" s="36">
        <v>1</v>
      </c>
      <c r="N87" s="36"/>
      <c r="O87" s="36"/>
      <c r="P87" s="36"/>
      <c r="Q87" s="36"/>
      <c r="R87" s="36"/>
      <c r="S87" s="31">
        <v>33</v>
      </c>
      <c r="T87" s="31">
        <v>102</v>
      </c>
      <c r="U87" s="36" t="s">
        <v>192</v>
      </c>
      <c r="V87" s="36" t="s">
        <v>810</v>
      </c>
      <c r="W87" s="36" t="s">
        <v>207</v>
      </c>
      <c r="X87" s="36" t="s">
        <v>715</v>
      </c>
      <c r="Y87" s="22" t="s">
        <v>1093</v>
      </c>
      <c r="Z87" s="36">
        <v>100</v>
      </c>
      <c r="AA87" s="36">
        <v>100</v>
      </c>
      <c r="AB87" s="36">
        <v>100</v>
      </c>
      <c r="AC87" s="36"/>
      <c r="AD87" s="36"/>
      <c r="AE87" s="36"/>
      <c r="AF87" s="36"/>
      <c r="AG87" s="36"/>
      <c r="AH87" s="36"/>
      <c r="AI87" s="36"/>
      <c r="AJ87" s="36"/>
      <c r="AK87" s="36"/>
      <c r="AL87" s="36"/>
      <c r="AM87" s="37" t="s">
        <v>1210</v>
      </c>
      <c r="AN87" s="37" t="s">
        <v>1211</v>
      </c>
    </row>
    <row r="88" s="8" customFormat="1" ht="201" customHeight="1" spans="1:40">
      <c r="A88" s="22">
        <v>17</v>
      </c>
      <c r="B88" s="22" t="s">
        <v>1213</v>
      </c>
      <c r="C88" s="24">
        <v>2024</v>
      </c>
      <c r="D88" s="40" t="s">
        <v>592</v>
      </c>
      <c r="E88" s="24" t="s">
        <v>178</v>
      </c>
      <c r="F88" s="24" t="s">
        <v>1022</v>
      </c>
      <c r="G88" s="24" t="s">
        <v>593</v>
      </c>
      <c r="H88" s="40" t="s">
        <v>594</v>
      </c>
      <c r="I88" s="52">
        <v>1</v>
      </c>
      <c r="J88" s="24">
        <v>11</v>
      </c>
      <c r="K88" s="52"/>
      <c r="L88" s="52"/>
      <c r="M88" s="24">
        <v>1</v>
      </c>
      <c r="N88" s="52"/>
      <c r="O88" s="52"/>
      <c r="P88" s="52"/>
      <c r="Q88" s="52"/>
      <c r="R88" s="52"/>
      <c r="S88" s="24">
        <v>50</v>
      </c>
      <c r="T88" s="52">
        <v>218</v>
      </c>
      <c r="U88" s="24" t="s">
        <v>985</v>
      </c>
      <c r="V88" s="24" t="s">
        <v>944</v>
      </c>
      <c r="W88" s="24" t="s">
        <v>207</v>
      </c>
      <c r="X88" s="24" t="s">
        <v>715</v>
      </c>
      <c r="Y88" s="22" t="s">
        <v>1093</v>
      </c>
      <c r="Z88" s="24">
        <v>370</v>
      </c>
      <c r="AA88" s="24">
        <v>370</v>
      </c>
      <c r="AB88" s="24">
        <v>370</v>
      </c>
      <c r="AC88" s="24"/>
      <c r="AD88" s="24"/>
      <c r="AE88" s="24"/>
      <c r="AF88" s="24"/>
      <c r="AG88" s="24"/>
      <c r="AH88" s="24"/>
      <c r="AI88" s="24"/>
      <c r="AJ88" s="24"/>
      <c r="AK88" s="22"/>
      <c r="AL88" s="22"/>
      <c r="AM88" s="33" t="s">
        <v>1214</v>
      </c>
      <c r="AN88" s="33" t="s">
        <v>1215</v>
      </c>
    </row>
    <row r="89" s="251" customFormat="1" ht="258" customHeight="1" spans="1:40">
      <c r="A89" s="22">
        <v>18</v>
      </c>
      <c r="B89" s="22" t="s">
        <v>1232</v>
      </c>
      <c r="C89" s="22">
        <v>2024</v>
      </c>
      <c r="D89" s="33" t="s">
        <v>565</v>
      </c>
      <c r="E89" s="22" t="s">
        <v>302</v>
      </c>
      <c r="F89" s="22" t="s">
        <v>1009</v>
      </c>
      <c r="G89" s="22" t="s">
        <v>535</v>
      </c>
      <c r="H89" s="33" t="s">
        <v>566</v>
      </c>
      <c r="I89" s="22">
        <v>1</v>
      </c>
      <c r="J89" s="22">
        <v>4</v>
      </c>
      <c r="K89" s="22"/>
      <c r="L89" s="22"/>
      <c r="M89" s="22">
        <v>1</v>
      </c>
      <c r="N89" s="22"/>
      <c r="O89" s="22"/>
      <c r="P89" s="22"/>
      <c r="Q89" s="22"/>
      <c r="R89" s="22"/>
      <c r="S89" s="22">
        <v>210</v>
      </c>
      <c r="T89" s="22">
        <v>709</v>
      </c>
      <c r="U89" s="22" t="s">
        <v>206</v>
      </c>
      <c r="V89" s="22" t="s">
        <v>902</v>
      </c>
      <c r="W89" s="22" t="s">
        <v>207</v>
      </c>
      <c r="X89" s="22" t="s">
        <v>715</v>
      </c>
      <c r="Y89" s="22" t="s">
        <v>1093</v>
      </c>
      <c r="Z89" s="22">
        <v>210</v>
      </c>
      <c r="AA89" s="22">
        <v>210</v>
      </c>
      <c r="AB89" s="60">
        <v>210</v>
      </c>
      <c r="AC89" s="60"/>
      <c r="AD89" s="60"/>
      <c r="AE89" s="60"/>
      <c r="AF89" s="22"/>
      <c r="AG89" s="22"/>
      <c r="AH89" s="22"/>
      <c r="AI89" s="22"/>
      <c r="AJ89" s="22"/>
      <c r="AK89" s="22"/>
      <c r="AL89" s="22"/>
      <c r="AM89" s="33" t="s">
        <v>1233</v>
      </c>
      <c r="AN89" s="33" t="s">
        <v>1234</v>
      </c>
    </row>
    <row r="90" s="8" customFormat="1" ht="251" customHeight="1" spans="1:40">
      <c r="A90" s="22">
        <v>19</v>
      </c>
      <c r="B90" s="22" t="s">
        <v>1236</v>
      </c>
      <c r="C90" s="22">
        <v>2024</v>
      </c>
      <c r="D90" s="33" t="s">
        <v>1237</v>
      </c>
      <c r="E90" s="22" t="s">
        <v>178</v>
      </c>
      <c r="F90" s="24" t="s">
        <v>1013</v>
      </c>
      <c r="G90" s="22" t="s">
        <v>1238</v>
      </c>
      <c r="H90" s="33" t="s">
        <v>1239</v>
      </c>
      <c r="I90" s="39">
        <v>1</v>
      </c>
      <c r="J90" s="39"/>
      <c r="K90" s="39"/>
      <c r="L90" s="39"/>
      <c r="M90" s="39">
        <v>1</v>
      </c>
      <c r="N90" s="39"/>
      <c r="O90" s="39"/>
      <c r="P90" s="39"/>
      <c r="Q90" s="39"/>
      <c r="R90" s="39"/>
      <c r="S90" s="39">
        <v>694</v>
      </c>
      <c r="T90" s="39">
        <v>2838</v>
      </c>
      <c r="U90" s="22" t="s">
        <v>227</v>
      </c>
      <c r="V90" s="22" t="s">
        <v>656</v>
      </c>
      <c r="W90" s="22" t="s">
        <v>207</v>
      </c>
      <c r="X90" s="22" t="s">
        <v>715</v>
      </c>
      <c r="Y90" s="22" t="s">
        <v>1093</v>
      </c>
      <c r="Z90" s="39">
        <v>150</v>
      </c>
      <c r="AA90" s="39">
        <v>150</v>
      </c>
      <c r="AB90" s="39">
        <v>150</v>
      </c>
      <c r="AC90" s="39"/>
      <c r="AD90" s="39"/>
      <c r="AE90" s="39"/>
      <c r="AF90" s="39"/>
      <c r="AG90" s="39"/>
      <c r="AH90" s="39"/>
      <c r="AI90" s="39"/>
      <c r="AJ90" s="39"/>
      <c r="AK90" s="39"/>
      <c r="AL90" s="39"/>
      <c r="AM90" s="71" t="s">
        <v>1240</v>
      </c>
      <c r="AN90" s="71" t="s">
        <v>1241</v>
      </c>
    </row>
    <row r="91" s="12" customFormat="1" ht="70" customHeight="1" spans="1:40">
      <c r="A91" s="183" t="s">
        <v>54</v>
      </c>
      <c r="B91" s="188" t="s">
        <v>118</v>
      </c>
      <c r="C91" s="188"/>
      <c r="D91" s="188"/>
      <c r="E91" s="185"/>
      <c r="F91" s="185"/>
      <c r="G91" s="185"/>
      <c r="H91" s="185"/>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6"/>
      <c r="AN91" s="196"/>
    </row>
    <row r="92" s="12" customFormat="1" ht="77" customHeight="1" spans="1:40">
      <c r="A92" s="183" t="s">
        <v>54</v>
      </c>
      <c r="B92" s="188" t="s">
        <v>119</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row>
    <row r="93" s="12" customFormat="1" ht="77" customHeight="1" spans="1:40">
      <c r="A93" s="183" t="s">
        <v>54</v>
      </c>
      <c r="B93" s="188" t="s">
        <v>120</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row>
    <row r="94" s="12" customFormat="1" ht="50" customHeight="1" spans="1:40">
      <c r="A94" s="183" t="s">
        <v>54</v>
      </c>
      <c r="B94" s="188" t="s">
        <v>121</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row>
    <row r="95" s="12" customFormat="1" ht="30" customHeight="1" spans="1:40">
      <c r="A95" s="183" t="s">
        <v>54</v>
      </c>
      <c r="B95" s="188" t="s">
        <v>96</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row>
    <row r="96" s="12" customFormat="1" ht="30" customHeight="1" spans="1:40">
      <c r="A96" s="203" t="s">
        <v>52</v>
      </c>
      <c r="B96" s="188" t="s">
        <v>122</v>
      </c>
      <c r="C96" s="188"/>
      <c r="D96" s="188"/>
      <c r="E96" s="185"/>
      <c r="F96" s="185"/>
      <c r="G96" s="185"/>
      <c r="H96" s="185"/>
      <c r="I96" s="191">
        <f t="shared" ref="I96:AL96" si="25">I97+I98+I102+I104</f>
        <v>4</v>
      </c>
      <c r="J96" s="191">
        <f t="shared" si="25"/>
        <v>5.13</v>
      </c>
      <c r="K96" s="191">
        <f t="shared" si="25"/>
        <v>0</v>
      </c>
      <c r="L96" s="191">
        <f t="shared" si="25"/>
        <v>0</v>
      </c>
      <c r="M96" s="191">
        <f t="shared" si="25"/>
        <v>4</v>
      </c>
      <c r="N96" s="191">
        <f t="shared" si="25"/>
        <v>0</v>
      </c>
      <c r="O96" s="191">
        <f t="shared" si="25"/>
        <v>0</v>
      </c>
      <c r="P96" s="191">
        <f t="shared" si="25"/>
        <v>0</v>
      </c>
      <c r="Q96" s="191">
        <f t="shared" si="25"/>
        <v>0</v>
      </c>
      <c r="R96" s="191">
        <f t="shared" si="25"/>
        <v>0</v>
      </c>
      <c r="S96" s="191">
        <f t="shared" si="25"/>
        <v>2327</v>
      </c>
      <c r="T96" s="191">
        <f t="shared" si="25"/>
        <v>8779</v>
      </c>
      <c r="U96" s="191">
        <f t="shared" si="25"/>
        <v>0</v>
      </c>
      <c r="V96" s="191">
        <f t="shared" si="25"/>
        <v>0</v>
      </c>
      <c r="W96" s="191">
        <f t="shared" si="25"/>
        <v>0</v>
      </c>
      <c r="X96" s="191">
        <f t="shared" si="25"/>
        <v>0</v>
      </c>
      <c r="Y96" s="191">
        <f t="shared" si="25"/>
        <v>0</v>
      </c>
      <c r="Z96" s="191">
        <f t="shared" si="25"/>
        <v>3680</v>
      </c>
      <c r="AA96" s="191">
        <f t="shared" si="25"/>
        <v>0</v>
      </c>
      <c r="AB96" s="191">
        <f t="shared" si="25"/>
        <v>0</v>
      </c>
      <c r="AC96" s="191">
        <f t="shared" si="25"/>
        <v>0</v>
      </c>
      <c r="AD96" s="191">
        <f t="shared" si="25"/>
        <v>0</v>
      </c>
      <c r="AE96" s="191">
        <f t="shared" si="25"/>
        <v>0</v>
      </c>
      <c r="AF96" s="191">
        <f t="shared" si="25"/>
        <v>0</v>
      </c>
      <c r="AG96" s="191">
        <f t="shared" si="25"/>
        <v>3680</v>
      </c>
      <c r="AH96" s="191">
        <f t="shared" si="25"/>
        <v>0</v>
      </c>
      <c r="AI96" s="191">
        <f t="shared" si="25"/>
        <v>0</v>
      </c>
      <c r="AJ96" s="191">
        <f t="shared" si="25"/>
        <v>0</v>
      </c>
      <c r="AK96" s="191">
        <f t="shared" si="25"/>
        <v>0</v>
      </c>
      <c r="AL96" s="191">
        <f t="shared" si="25"/>
        <v>0</v>
      </c>
      <c r="AM96" s="196"/>
      <c r="AN96" s="196"/>
    </row>
    <row r="97" s="12" customFormat="1" ht="30" customHeight="1" spans="1:40">
      <c r="A97" s="183" t="s">
        <v>54</v>
      </c>
      <c r="B97" s="188" t="s">
        <v>123</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row>
    <row r="98" s="12" customFormat="1" ht="30" customHeight="1" spans="1:40">
      <c r="A98" s="183" t="s">
        <v>54</v>
      </c>
      <c r="B98" s="188" t="s">
        <v>124</v>
      </c>
      <c r="C98" s="188"/>
      <c r="D98" s="188"/>
      <c r="E98" s="185"/>
      <c r="F98" s="185"/>
      <c r="G98" s="185"/>
      <c r="H98" s="185"/>
      <c r="I98" s="191">
        <f t="shared" ref="I98:AL98" si="26">SUM(I99:I101)</f>
        <v>3</v>
      </c>
      <c r="J98" s="191">
        <f t="shared" si="26"/>
        <v>4.13</v>
      </c>
      <c r="K98" s="191">
        <f t="shared" si="26"/>
        <v>0</v>
      </c>
      <c r="L98" s="191">
        <f t="shared" si="26"/>
        <v>0</v>
      </c>
      <c r="M98" s="191">
        <f t="shared" si="26"/>
        <v>3</v>
      </c>
      <c r="N98" s="191">
        <f t="shared" si="26"/>
        <v>0</v>
      </c>
      <c r="O98" s="191">
        <f t="shared" si="26"/>
        <v>0</v>
      </c>
      <c r="P98" s="191">
        <f t="shared" si="26"/>
        <v>0</v>
      </c>
      <c r="Q98" s="191">
        <f t="shared" si="26"/>
        <v>0</v>
      </c>
      <c r="R98" s="191">
        <f t="shared" si="26"/>
        <v>0</v>
      </c>
      <c r="S98" s="191">
        <f t="shared" si="26"/>
        <v>1865</v>
      </c>
      <c r="T98" s="191">
        <f t="shared" si="26"/>
        <v>6911</v>
      </c>
      <c r="U98" s="191">
        <f t="shared" si="26"/>
        <v>0</v>
      </c>
      <c r="V98" s="191">
        <f t="shared" si="26"/>
        <v>0</v>
      </c>
      <c r="W98" s="191">
        <f t="shared" si="26"/>
        <v>0</v>
      </c>
      <c r="X98" s="191">
        <f t="shared" si="26"/>
        <v>0</v>
      </c>
      <c r="Y98" s="191">
        <f t="shared" si="26"/>
        <v>0</v>
      </c>
      <c r="Z98" s="191">
        <f t="shared" si="26"/>
        <v>3600</v>
      </c>
      <c r="AA98" s="191">
        <f t="shared" si="26"/>
        <v>0</v>
      </c>
      <c r="AB98" s="191">
        <f t="shared" si="26"/>
        <v>0</v>
      </c>
      <c r="AC98" s="191">
        <f t="shared" si="26"/>
        <v>0</v>
      </c>
      <c r="AD98" s="191">
        <f t="shared" si="26"/>
        <v>0</v>
      </c>
      <c r="AE98" s="191">
        <f t="shared" si="26"/>
        <v>0</v>
      </c>
      <c r="AF98" s="191">
        <f t="shared" si="26"/>
        <v>0</v>
      </c>
      <c r="AG98" s="191">
        <f t="shared" si="26"/>
        <v>3600</v>
      </c>
      <c r="AH98" s="191">
        <f t="shared" si="26"/>
        <v>0</v>
      </c>
      <c r="AI98" s="191">
        <f t="shared" si="26"/>
        <v>0</v>
      </c>
      <c r="AJ98" s="191">
        <f t="shared" si="26"/>
        <v>0</v>
      </c>
      <c r="AK98" s="191">
        <f t="shared" si="26"/>
        <v>0</v>
      </c>
      <c r="AL98" s="191">
        <f t="shared" si="26"/>
        <v>0</v>
      </c>
      <c r="AM98" s="196"/>
      <c r="AN98" s="196"/>
    </row>
    <row r="99" s="7" customFormat="1" ht="409" customHeight="1" spans="1:40">
      <c r="A99" s="22">
        <v>20</v>
      </c>
      <c r="B99" s="22" t="s">
        <v>1152</v>
      </c>
      <c r="C99" s="22">
        <v>2024</v>
      </c>
      <c r="D99" s="35" t="s">
        <v>193</v>
      </c>
      <c r="E99" s="24" t="s">
        <v>178</v>
      </c>
      <c r="F99" s="24" t="s">
        <v>984</v>
      </c>
      <c r="G99" s="24" t="s">
        <v>194</v>
      </c>
      <c r="H99" s="35" t="s">
        <v>195</v>
      </c>
      <c r="I99" s="22">
        <v>1</v>
      </c>
      <c r="J99" s="22">
        <v>2</v>
      </c>
      <c r="K99" s="22"/>
      <c r="L99" s="22"/>
      <c r="M99" s="22">
        <v>1</v>
      </c>
      <c r="N99" s="22"/>
      <c r="O99" s="22"/>
      <c r="P99" s="22"/>
      <c r="Q99" s="22"/>
      <c r="R99" s="22"/>
      <c r="S99" s="22">
        <v>1200</v>
      </c>
      <c r="T99" s="22">
        <v>4337</v>
      </c>
      <c r="U99" s="49" t="s">
        <v>183</v>
      </c>
      <c r="V99" s="22" t="s">
        <v>1144</v>
      </c>
      <c r="W99" s="49" t="s">
        <v>183</v>
      </c>
      <c r="X99" s="22" t="s">
        <v>1144</v>
      </c>
      <c r="Y99" s="22" t="s">
        <v>1093</v>
      </c>
      <c r="Z99" s="62">
        <v>2000</v>
      </c>
      <c r="AA99" s="22"/>
      <c r="AB99" s="60"/>
      <c r="AC99" s="60"/>
      <c r="AD99" s="60"/>
      <c r="AE99" s="60"/>
      <c r="AF99" s="22"/>
      <c r="AG99" s="22">
        <v>2000</v>
      </c>
      <c r="AH99" s="22"/>
      <c r="AI99" s="22"/>
      <c r="AJ99" s="22"/>
      <c r="AK99" s="22"/>
      <c r="AL99" s="22"/>
      <c r="AM99" s="33" t="s">
        <v>1153</v>
      </c>
      <c r="AN99" s="33" t="s">
        <v>1154</v>
      </c>
    </row>
    <row r="100" s="12" customFormat="1" ht="271" customHeight="1" spans="1:40">
      <c r="A100" s="22">
        <v>21</v>
      </c>
      <c r="B100" s="22" t="s">
        <v>1167</v>
      </c>
      <c r="C100" s="22">
        <v>2024</v>
      </c>
      <c r="D100" s="33" t="s">
        <v>1077</v>
      </c>
      <c r="E100" s="22" t="s">
        <v>178</v>
      </c>
      <c r="F100" s="24" t="s">
        <v>1013</v>
      </c>
      <c r="G100" s="22" t="s">
        <v>590</v>
      </c>
      <c r="H100" s="33" t="s">
        <v>1100</v>
      </c>
      <c r="I100" s="22">
        <v>1</v>
      </c>
      <c r="J100" s="39">
        <v>1.13</v>
      </c>
      <c r="K100" s="39"/>
      <c r="L100" s="39"/>
      <c r="M100" s="39">
        <v>1</v>
      </c>
      <c r="N100" s="39"/>
      <c r="O100" s="39"/>
      <c r="P100" s="39"/>
      <c r="Q100" s="39"/>
      <c r="R100" s="39"/>
      <c r="S100" s="39">
        <v>298</v>
      </c>
      <c r="T100" s="39">
        <v>1188</v>
      </c>
      <c r="U100" s="22" t="s">
        <v>985</v>
      </c>
      <c r="V100" s="22"/>
      <c r="W100" s="22" t="s">
        <v>183</v>
      </c>
      <c r="X100" s="22" t="s">
        <v>811</v>
      </c>
      <c r="Y100" s="22" t="s">
        <v>1093</v>
      </c>
      <c r="Z100" s="39">
        <v>950</v>
      </c>
      <c r="AA100" s="39"/>
      <c r="AB100" s="39"/>
      <c r="AC100" s="39"/>
      <c r="AD100" s="39"/>
      <c r="AE100" s="39"/>
      <c r="AF100" s="39"/>
      <c r="AG100" s="39">
        <v>950</v>
      </c>
      <c r="AH100" s="39"/>
      <c r="AI100" s="39"/>
      <c r="AJ100" s="39"/>
      <c r="AK100" s="39"/>
      <c r="AL100" s="39"/>
      <c r="AM100" s="71" t="s">
        <v>1168</v>
      </c>
      <c r="AN100" s="71" t="s">
        <v>1169</v>
      </c>
    </row>
    <row r="101" s="12" customFormat="1" ht="279" customHeight="1" spans="1:40">
      <c r="A101" s="22">
        <v>22</v>
      </c>
      <c r="B101" s="22" t="s">
        <v>1198</v>
      </c>
      <c r="C101" s="22">
        <v>2024</v>
      </c>
      <c r="D101" s="33" t="s">
        <v>282</v>
      </c>
      <c r="E101" s="22" t="s">
        <v>178</v>
      </c>
      <c r="F101" s="24" t="s">
        <v>1013</v>
      </c>
      <c r="G101" s="22" t="s">
        <v>252</v>
      </c>
      <c r="H101" s="33" t="s">
        <v>1058</v>
      </c>
      <c r="I101" s="22">
        <v>1</v>
      </c>
      <c r="J101" s="39">
        <v>1</v>
      </c>
      <c r="K101" s="39"/>
      <c r="L101" s="39"/>
      <c r="M101" s="39">
        <v>1</v>
      </c>
      <c r="N101" s="39"/>
      <c r="O101" s="39"/>
      <c r="P101" s="39"/>
      <c r="Q101" s="39"/>
      <c r="R101" s="39"/>
      <c r="S101" s="39">
        <v>367</v>
      </c>
      <c r="T101" s="39">
        <v>1386</v>
      </c>
      <c r="U101" s="22" t="s">
        <v>227</v>
      </c>
      <c r="V101" s="22" t="s">
        <v>656</v>
      </c>
      <c r="W101" s="22" t="s">
        <v>183</v>
      </c>
      <c r="X101" s="22" t="s">
        <v>811</v>
      </c>
      <c r="Y101" s="22" t="s">
        <v>1093</v>
      </c>
      <c r="Z101" s="39">
        <v>650</v>
      </c>
      <c r="AA101" s="39"/>
      <c r="AB101" s="39"/>
      <c r="AC101" s="39"/>
      <c r="AD101" s="39"/>
      <c r="AE101" s="39"/>
      <c r="AF101" s="39"/>
      <c r="AG101" s="39">
        <v>650</v>
      </c>
      <c r="AH101" s="39"/>
      <c r="AI101" s="39"/>
      <c r="AJ101" s="39"/>
      <c r="AK101" s="39"/>
      <c r="AL101" s="39"/>
      <c r="AM101" s="71" t="s">
        <v>1199</v>
      </c>
      <c r="AN101" s="71" t="s">
        <v>1200</v>
      </c>
    </row>
    <row r="102" s="12" customFormat="1" ht="30" customHeight="1" spans="1:40">
      <c r="A102" s="183" t="s">
        <v>54</v>
      </c>
      <c r="B102" s="188" t="s">
        <v>125</v>
      </c>
      <c r="C102" s="188"/>
      <c r="D102" s="188"/>
      <c r="E102" s="185"/>
      <c r="F102" s="185"/>
      <c r="G102" s="185"/>
      <c r="H102" s="185"/>
      <c r="I102" s="191">
        <f t="shared" ref="I102:AL102" si="27">SUM(I103)</f>
        <v>1</v>
      </c>
      <c r="J102" s="191">
        <f t="shared" si="27"/>
        <v>1</v>
      </c>
      <c r="K102" s="191">
        <f t="shared" si="27"/>
        <v>0</v>
      </c>
      <c r="L102" s="191">
        <f t="shared" si="27"/>
        <v>0</v>
      </c>
      <c r="M102" s="191">
        <f t="shared" si="27"/>
        <v>1</v>
      </c>
      <c r="N102" s="191">
        <f t="shared" si="27"/>
        <v>0</v>
      </c>
      <c r="O102" s="191">
        <f t="shared" si="27"/>
        <v>0</v>
      </c>
      <c r="P102" s="191">
        <f t="shared" si="27"/>
        <v>0</v>
      </c>
      <c r="Q102" s="191">
        <f t="shared" si="27"/>
        <v>0</v>
      </c>
      <c r="R102" s="191">
        <f t="shared" si="27"/>
        <v>0</v>
      </c>
      <c r="S102" s="191">
        <f t="shared" si="27"/>
        <v>462</v>
      </c>
      <c r="T102" s="191">
        <f t="shared" si="27"/>
        <v>1868</v>
      </c>
      <c r="U102" s="191">
        <f t="shared" si="27"/>
        <v>0</v>
      </c>
      <c r="V102" s="191">
        <f t="shared" si="27"/>
        <v>0</v>
      </c>
      <c r="W102" s="191">
        <f t="shared" si="27"/>
        <v>0</v>
      </c>
      <c r="X102" s="191">
        <f t="shared" si="27"/>
        <v>0</v>
      </c>
      <c r="Y102" s="191">
        <f t="shared" si="27"/>
        <v>0</v>
      </c>
      <c r="Z102" s="191">
        <f t="shared" si="27"/>
        <v>80</v>
      </c>
      <c r="AA102" s="191">
        <f t="shared" si="27"/>
        <v>0</v>
      </c>
      <c r="AB102" s="191">
        <f t="shared" si="27"/>
        <v>0</v>
      </c>
      <c r="AC102" s="191">
        <f t="shared" si="27"/>
        <v>0</v>
      </c>
      <c r="AD102" s="191">
        <f t="shared" si="27"/>
        <v>0</v>
      </c>
      <c r="AE102" s="191">
        <f t="shared" si="27"/>
        <v>0</v>
      </c>
      <c r="AF102" s="191">
        <f t="shared" si="27"/>
        <v>0</v>
      </c>
      <c r="AG102" s="191">
        <f t="shared" si="27"/>
        <v>80</v>
      </c>
      <c r="AH102" s="191">
        <f t="shared" si="27"/>
        <v>0</v>
      </c>
      <c r="AI102" s="191">
        <f t="shared" si="27"/>
        <v>0</v>
      </c>
      <c r="AJ102" s="191">
        <f t="shared" si="27"/>
        <v>0</v>
      </c>
      <c r="AK102" s="191">
        <f t="shared" si="27"/>
        <v>0</v>
      </c>
      <c r="AL102" s="191">
        <f t="shared" si="27"/>
        <v>0</v>
      </c>
      <c r="AM102" s="196"/>
      <c r="AN102" s="196"/>
    </row>
    <row r="103" s="12" customFormat="1" ht="305" customHeight="1" spans="1:40">
      <c r="A103" s="22">
        <v>23</v>
      </c>
      <c r="B103" s="22" t="s">
        <v>1223</v>
      </c>
      <c r="C103" s="22">
        <v>2024</v>
      </c>
      <c r="D103" s="33" t="s">
        <v>285</v>
      </c>
      <c r="E103" s="22" t="s">
        <v>178</v>
      </c>
      <c r="F103" s="24" t="s">
        <v>1013</v>
      </c>
      <c r="G103" s="22" t="s">
        <v>252</v>
      </c>
      <c r="H103" s="33" t="s">
        <v>1116</v>
      </c>
      <c r="I103" s="22">
        <v>1</v>
      </c>
      <c r="J103" s="39">
        <v>1</v>
      </c>
      <c r="K103" s="39"/>
      <c r="L103" s="39"/>
      <c r="M103" s="39">
        <v>1</v>
      </c>
      <c r="N103" s="39"/>
      <c r="O103" s="39"/>
      <c r="P103" s="39"/>
      <c r="Q103" s="39"/>
      <c r="R103" s="39"/>
      <c r="S103" s="39">
        <v>462</v>
      </c>
      <c r="T103" s="39">
        <v>1868</v>
      </c>
      <c r="U103" s="22" t="s">
        <v>227</v>
      </c>
      <c r="V103" s="22" t="s">
        <v>656</v>
      </c>
      <c r="W103" s="22" t="s">
        <v>183</v>
      </c>
      <c r="X103" s="22" t="s">
        <v>811</v>
      </c>
      <c r="Y103" s="22" t="s">
        <v>1093</v>
      </c>
      <c r="Z103" s="39">
        <v>80</v>
      </c>
      <c r="AA103" s="39"/>
      <c r="AB103" s="39"/>
      <c r="AC103" s="39"/>
      <c r="AD103" s="39"/>
      <c r="AE103" s="39"/>
      <c r="AF103" s="39"/>
      <c r="AG103" s="39">
        <v>80</v>
      </c>
      <c r="AH103" s="39"/>
      <c r="AI103" s="39"/>
      <c r="AJ103" s="39"/>
      <c r="AK103" s="39"/>
      <c r="AL103" s="39"/>
      <c r="AM103" s="71" t="s">
        <v>1224</v>
      </c>
      <c r="AN103" s="71" t="s">
        <v>1225</v>
      </c>
    </row>
    <row r="104" s="12" customFormat="1" ht="30" customHeight="1" spans="1:40">
      <c r="A104" s="183" t="s">
        <v>54</v>
      </c>
      <c r="B104" s="188" t="s">
        <v>126</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row>
    <row r="105" s="12" customFormat="1" ht="30" customHeight="1" spans="1:40">
      <c r="A105" s="203" t="s">
        <v>52</v>
      </c>
      <c r="B105" s="188" t="s">
        <v>127</v>
      </c>
      <c r="C105" s="188"/>
      <c r="D105" s="188"/>
      <c r="E105" s="185"/>
      <c r="F105" s="185"/>
      <c r="G105" s="185"/>
      <c r="H105" s="185"/>
      <c r="I105" s="191">
        <f t="shared" ref="I105:AL105" si="28">I106+I107+I108+I109+I110+I111</f>
        <v>0</v>
      </c>
      <c r="J105" s="191">
        <f t="shared" si="28"/>
        <v>0</v>
      </c>
      <c r="K105" s="191">
        <f t="shared" si="28"/>
        <v>0</v>
      </c>
      <c r="L105" s="191">
        <f t="shared" si="28"/>
        <v>0</v>
      </c>
      <c r="M105" s="191">
        <f t="shared" si="28"/>
        <v>0</v>
      </c>
      <c r="N105" s="191">
        <f t="shared" si="28"/>
        <v>0</v>
      </c>
      <c r="O105" s="191">
        <f t="shared" si="28"/>
        <v>0</v>
      </c>
      <c r="P105" s="191">
        <f t="shared" si="28"/>
        <v>0</v>
      </c>
      <c r="Q105" s="191">
        <f t="shared" si="28"/>
        <v>0</v>
      </c>
      <c r="R105" s="191">
        <f t="shared" si="28"/>
        <v>0</v>
      </c>
      <c r="S105" s="191">
        <f t="shared" si="28"/>
        <v>0</v>
      </c>
      <c r="T105" s="191">
        <f t="shared" si="28"/>
        <v>0</v>
      </c>
      <c r="U105" s="191">
        <f t="shared" si="28"/>
        <v>0</v>
      </c>
      <c r="V105" s="191">
        <f t="shared" si="28"/>
        <v>0</v>
      </c>
      <c r="W105" s="191">
        <f t="shared" si="28"/>
        <v>0</v>
      </c>
      <c r="X105" s="191">
        <f t="shared" si="28"/>
        <v>0</v>
      </c>
      <c r="Y105" s="191">
        <f t="shared" si="28"/>
        <v>0</v>
      </c>
      <c r="Z105" s="191">
        <f t="shared" si="28"/>
        <v>0</v>
      </c>
      <c r="AA105" s="191">
        <f t="shared" si="28"/>
        <v>0</v>
      </c>
      <c r="AB105" s="191">
        <f t="shared" si="28"/>
        <v>0</v>
      </c>
      <c r="AC105" s="191">
        <f t="shared" si="28"/>
        <v>0</v>
      </c>
      <c r="AD105" s="191">
        <f t="shared" si="28"/>
        <v>0</v>
      </c>
      <c r="AE105" s="191">
        <f t="shared" si="28"/>
        <v>0</v>
      </c>
      <c r="AF105" s="191">
        <f t="shared" si="28"/>
        <v>0</v>
      </c>
      <c r="AG105" s="191">
        <f t="shared" si="28"/>
        <v>0</v>
      </c>
      <c r="AH105" s="191">
        <f t="shared" si="28"/>
        <v>0</v>
      </c>
      <c r="AI105" s="191">
        <f t="shared" si="28"/>
        <v>0</v>
      </c>
      <c r="AJ105" s="191">
        <f t="shared" si="28"/>
        <v>0</v>
      </c>
      <c r="AK105" s="191">
        <f t="shared" si="28"/>
        <v>0</v>
      </c>
      <c r="AL105" s="191">
        <f t="shared" si="28"/>
        <v>0</v>
      </c>
      <c r="AM105" s="196"/>
      <c r="AN105" s="196"/>
    </row>
    <row r="106" s="12" customFormat="1" ht="30" customHeight="1" spans="1:40">
      <c r="A106" s="183" t="s">
        <v>54</v>
      </c>
      <c r="B106" s="188" t="s">
        <v>128</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row>
    <row r="107" s="12" customFormat="1" ht="58" customHeight="1" spans="1:40">
      <c r="A107" s="183" t="s">
        <v>54</v>
      </c>
      <c r="B107" s="188" t="s">
        <v>129</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row>
    <row r="108" s="12" customFormat="1" ht="68" customHeight="1" spans="1:40">
      <c r="A108" s="183" t="s">
        <v>54</v>
      </c>
      <c r="B108" s="188" t="s">
        <v>130</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row>
    <row r="109" s="12" customFormat="1" ht="30" customHeight="1" spans="1:40">
      <c r="A109" s="183" t="s">
        <v>54</v>
      </c>
      <c r="B109" s="188" t="s">
        <v>131</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row>
    <row r="110" s="12" customFormat="1" ht="30" customHeight="1" spans="1:40">
      <c r="A110" s="183" t="s">
        <v>54</v>
      </c>
      <c r="B110" s="188" t="s">
        <v>132</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row>
    <row r="111" s="12" customFormat="1" ht="30" customHeight="1" spans="1:40">
      <c r="A111" s="183" t="s">
        <v>54</v>
      </c>
      <c r="B111" s="188" t="s">
        <v>133</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row>
    <row r="112" s="12" customFormat="1" ht="30" customHeight="1" spans="1:40">
      <c r="A112" s="180" t="s">
        <v>50</v>
      </c>
      <c r="B112" s="188" t="s">
        <v>134</v>
      </c>
      <c r="C112" s="188"/>
      <c r="D112" s="188"/>
      <c r="E112" s="185"/>
      <c r="F112" s="185"/>
      <c r="G112" s="185"/>
      <c r="H112" s="185"/>
      <c r="I112" s="192">
        <f t="shared" ref="I112:AL112" si="29">I113</f>
        <v>0</v>
      </c>
      <c r="J112" s="192">
        <f t="shared" si="29"/>
        <v>0</v>
      </c>
      <c r="K112" s="192">
        <f t="shared" si="29"/>
        <v>0</v>
      </c>
      <c r="L112" s="192">
        <f t="shared" si="29"/>
        <v>0</v>
      </c>
      <c r="M112" s="192">
        <f t="shared" si="29"/>
        <v>0</v>
      </c>
      <c r="N112" s="192">
        <f t="shared" si="29"/>
        <v>0</v>
      </c>
      <c r="O112" s="192">
        <f t="shared" si="29"/>
        <v>0</v>
      </c>
      <c r="P112" s="192">
        <f t="shared" si="29"/>
        <v>0</v>
      </c>
      <c r="Q112" s="192">
        <f t="shared" si="29"/>
        <v>0</v>
      </c>
      <c r="R112" s="192">
        <f t="shared" si="29"/>
        <v>0</v>
      </c>
      <c r="S112" s="192">
        <f t="shared" si="29"/>
        <v>0</v>
      </c>
      <c r="T112" s="192">
        <f t="shared" si="29"/>
        <v>0</v>
      </c>
      <c r="U112" s="192">
        <f t="shared" si="29"/>
        <v>0</v>
      </c>
      <c r="V112" s="192">
        <f t="shared" si="29"/>
        <v>0</v>
      </c>
      <c r="W112" s="192">
        <f t="shared" si="29"/>
        <v>0</v>
      </c>
      <c r="X112" s="192">
        <f t="shared" si="29"/>
        <v>0</v>
      </c>
      <c r="Y112" s="192">
        <f t="shared" si="29"/>
        <v>0</v>
      </c>
      <c r="Z112" s="192">
        <f t="shared" si="29"/>
        <v>0</v>
      </c>
      <c r="AA112" s="192">
        <f t="shared" si="29"/>
        <v>0</v>
      </c>
      <c r="AB112" s="192">
        <f t="shared" si="29"/>
        <v>0</v>
      </c>
      <c r="AC112" s="192">
        <f t="shared" si="29"/>
        <v>0</v>
      </c>
      <c r="AD112" s="192">
        <f t="shared" si="29"/>
        <v>0</v>
      </c>
      <c r="AE112" s="192">
        <f t="shared" si="29"/>
        <v>0</v>
      </c>
      <c r="AF112" s="192">
        <f t="shared" si="29"/>
        <v>0</v>
      </c>
      <c r="AG112" s="192">
        <f t="shared" si="29"/>
        <v>0</v>
      </c>
      <c r="AH112" s="192">
        <f t="shared" si="29"/>
        <v>0</v>
      </c>
      <c r="AI112" s="192">
        <f t="shared" si="29"/>
        <v>0</v>
      </c>
      <c r="AJ112" s="192">
        <f t="shared" si="29"/>
        <v>0</v>
      </c>
      <c r="AK112" s="192">
        <f t="shared" si="29"/>
        <v>0</v>
      </c>
      <c r="AL112" s="192">
        <f t="shared" si="29"/>
        <v>0</v>
      </c>
      <c r="AM112" s="196"/>
      <c r="AN112" s="196"/>
    </row>
    <row r="113" s="12" customFormat="1" ht="30" customHeight="1" spans="1:40">
      <c r="A113" s="180" t="s">
        <v>52</v>
      </c>
      <c r="B113" s="188" t="s">
        <v>134</v>
      </c>
      <c r="C113" s="188"/>
      <c r="D113" s="188"/>
      <c r="E113" s="185"/>
      <c r="F113" s="185"/>
      <c r="G113" s="185"/>
      <c r="H113" s="185"/>
      <c r="I113" s="191">
        <f t="shared" ref="I113:AL113" si="30">I114+I115+I116</f>
        <v>0</v>
      </c>
      <c r="J113" s="191">
        <f t="shared" si="30"/>
        <v>0</v>
      </c>
      <c r="K113" s="191">
        <f t="shared" si="30"/>
        <v>0</v>
      </c>
      <c r="L113" s="191">
        <f t="shared" si="30"/>
        <v>0</v>
      </c>
      <c r="M113" s="191">
        <f t="shared" si="30"/>
        <v>0</v>
      </c>
      <c r="N113" s="191">
        <f t="shared" si="30"/>
        <v>0</v>
      </c>
      <c r="O113" s="191">
        <f t="shared" si="30"/>
        <v>0</v>
      </c>
      <c r="P113" s="191">
        <f t="shared" si="30"/>
        <v>0</v>
      </c>
      <c r="Q113" s="191">
        <f t="shared" si="30"/>
        <v>0</v>
      </c>
      <c r="R113" s="191">
        <f t="shared" si="30"/>
        <v>0</v>
      </c>
      <c r="S113" s="191">
        <f t="shared" si="30"/>
        <v>0</v>
      </c>
      <c r="T113" s="191">
        <f t="shared" si="30"/>
        <v>0</v>
      </c>
      <c r="U113" s="191">
        <f t="shared" si="30"/>
        <v>0</v>
      </c>
      <c r="V113" s="191">
        <f t="shared" si="30"/>
        <v>0</v>
      </c>
      <c r="W113" s="191">
        <f t="shared" si="30"/>
        <v>0</v>
      </c>
      <c r="X113" s="191">
        <f t="shared" si="30"/>
        <v>0</v>
      </c>
      <c r="Y113" s="191">
        <f t="shared" si="30"/>
        <v>0</v>
      </c>
      <c r="Z113" s="191">
        <f t="shared" si="30"/>
        <v>0</v>
      </c>
      <c r="AA113" s="191">
        <f t="shared" si="30"/>
        <v>0</v>
      </c>
      <c r="AB113" s="191">
        <f t="shared" si="30"/>
        <v>0</v>
      </c>
      <c r="AC113" s="191">
        <f t="shared" si="30"/>
        <v>0</v>
      </c>
      <c r="AD113" s="191">
        <f t="shared" si="30"/>
        <v>0</v>
      </c>
      <c r="AE113" s="191">
        <f t="shared" si="30"/>
        <v>0</v>
      </c>
      <c r="AF113" s="191">
        <f t="shared" si="30"/>
        <v>0</v>
      </c>
      <c r="AG113" s="191">
        <f t="shared" si="30"/>
        <v>0</v>
      </c>
      <c r="AH113" s="191">
        <f t="shared" si="30"/>
        <v>0</v>
      </c>
      <c r="AI113" s="191">
        <f t="shared" si="30"/>
        <v>0</v>
      </c>
      <c r="AJ113" s="191">
        <f t="shared" si="30"/>
        <v>0</v>
      </c>
      <c r="AK113" s="191">
        <f t="shared" si="30"/>
        <v>0</v>
      </c>
      <c r="AL113" s="191">
        <f t="shared" si="30"/>
        <v>0</v>
      </c>
      <c r="AM113" s="196"/>
      <c r="AN113" s="196"/>
    </row>
    <row r="114" s="12" customFormat="1" ht="30" customHeight="1" spans="1:40">
      <c r="A114" s="183" t="s">
        <v>54</v>
      </c>
      <c r="B114" s="188" t="s">
        <v>135</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row>
    <row r="115" s="12" customFormat="1" ht="30" customHeight="1" spans="1:40">
      <c r="A115" s="183" t="s">
        <v>54</v>
      </c>
      <c r="B115" s="188" t="s">
        <v>136</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row>
    <row r="116" s="12" customFormat="1" ht="30" customHeight="1" spans="1:40">
      <c r="A116" s="183" t="s">
        <v>54</v>
      </c>
      <c r="B116" s="188" t="s">
        <v>137</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row>
    <row r="117" s="12" customFormat="1" ht="30" customHeight="1" spans="1:40">
      <c r="A117" s="180" t="s">
        <v>50</v>
      </c>
      <c r="B117" s="188" t="s">
        <v>138</v>
      </c>
      <c r="C117" s="188"/>
      <c r="D117" s="188"/>
      <c r="E117" s="185"/>
      <c r="F117" s="185"/>
      <c r="G117" s="185"/>
      <c r="H117" s="185"/>
      <c r="I117" s="192">
        <f t="shared" ref="I117:AL117" si="31">I118+I120+I125+I132</f>
        <v>1</v>
      </c>
      <c r="J117" s="192">
        <f t="shared" si="31"/>
        <v>800</v>
      </c>
      <c r="K117" s="192">
        <f t="shared" si="31"/>
        <v>0</v>
      </c>
      <c r="L117" s="192">
        <f t="shared" si="31"/>
        <v>0</v>
      </c>
      <c r="M117" s="192">
        <f t="shared" si="31"/>
        <v>0</v>
      </c>
      <c r="N117" s="192">
        <f t="shared" si="31"/>
        <v>0</v>
      </c>
      <c r="O117" s="192">
        <f t="shared" si="31"/>
        <v>1</v>
      </c>
      <c r="P117" s="192">
        <f t="shared" si="31"/>
        <v>0</v>
      </c>
      <c r="Q117" s="192">
        <f t="shared" si="31"/>
        <v>0</v>
      </c>
      <c r="R117" s="192">
        <f t="shared" si="31"/>
        <v>0</v>
      </c>
      <c r="S117" s="192">
        <f t="shared" si="31"/>
        <v>800</v>
      </c>
      <c r="T117" s="192">
        <f t="shared" si="31"/>
        <v>800</v>
      </c>
      <c r="U117" s="192">
        <f t="shared" si="31"/>
        <v>0</v>
      </c>
      <c r="V117" s="192">
        <f t="shared" si="31"/>
        <v>0</v>
      </c>
      <c r="W117" s="192">
        <f t="shared" si="31"/>
        <v>0</v>
      </c>
      <c r="X117" s="192">
        <f t="shared" si="31"/>
        <v>0</v>
      </c>
      <c r="Y117" s="192">
        <f t="shared" si="31"/>
        <v>0</v>
      </c>
      <c r="Z117" s="192">
        <f t="shared" si="31"/>
        <v>240</v>
      </c>
      <c r="AA117" s="192">
        <f t="shared" si="31"/>
        <v>240</v>
      </c>
      <c r="AB117" s="192">
        <f t="shared" si="31"/>
        <v>240</v>
      </c>
      <c r="AC117" s="192">
        <f t="shared" si="31"/>
        <v>0</v>
      </c>
      <c r="AD117" s="192">
        <f t="shared" si="31"/>
        <v>0</v>
      </c>
      <c r="AE117" s="192">
        <f t="shared" si="31"/>
        <v>0</v>
      </c>
      <c r="AF117" s="192">
        <f t="shared" si="31"/>
        <v>0</v>
      </c>
      <c r="AG117" s="192">
        <f t="shared" si="31"/>
        <v>0</v>
      </c>
      <c r="AH117" s="192">
        <f t="shared" si="31"/>
        <v>0</v>
      </c>
      <c r="AI117" s="192">
        <f t="shared" si="31"/>
        <v>0</v>
      </c>
      <c r="AJ117" s="192">
        <f t="shared" si="31"/>
        <v>0</v>
      </c>
      <c r="AK117" s="192">
        <f t="shared" si="31"/>
        <v>0</v>
      </c>
      <c r="AL117" s="192">
        <f t="shared" si="31"/>
        <v>0</v>
      </c>
      <c r="AM117" s="196"/>
      <c r="AN117" s="196"/>
    </row>
    <row r="118" s="12" customFormat="1" ht="30" customHeight="1" spans="1:40">
      <c r="A118" s="203" t="s">
        <v>52</v>
      </c>
      <c r="B118" s="188" t="s">
        <v>139</v>
      </c>
      <c r="C118" s="188"/>
      <c r="D118" s="188"/>
      <c r="E118" s="185"/>
      <c r="F118" s="185"/>
      <c r="G118" s="185"/>
      <c r="H118" s="185"/>
      <c r="I118" s="191">
        <f t="shared" ref="I118:AL118" si="32">I119</f>
        <v>0</v>
      </c>
      <c r="J118" s="191">
        <f t="shared" si="32"/>
        <v>0</v>
      </c>
      <c r="K118" s="191">
        <f t="shared" si="32"/>
        <v>0</v>
      </c>
      <c r="L118" s="191">
        <f t="shared" si="32"/>
        <v>0</v>
      </c>
      <c r="M118" s="191">
        <f t="shared" si="32"/>
        <v>0</v>
      </c>
      <c r="N118" s="191">
        <f t="shared" si="32"/>
        <v>0</v>
      </c>
      <c r="O118" s="191">
        <f t="shared" si="32"/>
        <v>0</v>
      </c>
      <c r="P118" s="191">
        <f t="shared" si="32"/>
        <v>0</v>
      </c>
      <c r="Q118" s="191">
        <f t="shared" si="32"/>
        <v>0</v>
      </c>
      <c r="R118" s="191">
        <f t="shared" si="32"/>
        <v>0</v>
      </c>
      <c r="S118" s="191">
        <f t="shared" si="32"/>
        <v>0</v>
      </c>
      <c r="T118" s="191">
        <f t="shared" si="32"/>
        <v>0</v>
      </c>
      <c r="U118" s="191">
        <f t="shared" si="32"/>
        <v>0</v>
      </c>
      <c r="V118" s="191">
        <f t="shared" si="32"/>
        <v>0</v>
      </c>
      <c r="W118" s="191">
        <f t="shared" si="32"/>
        <v>0</v>
      </c>
      <c r="X118" s="191">
        <f t="shared" si="32"/>
        <v>0</v>
      </c>
      <c r="Y118" s="191">
        <f t="shared" si="32"/>
        <v>0</v>
      </c>
      <c r="Z118" s="191">
        <f t="shared" si="32"/>
        <v>0</v>
      </c>
      <c r="AA118" s="191">
        <f t="shared" si="32"/>
        <v>0</v>
      </c>
      <c r="AB118" s="191">
        <f t="shared" si="32"/>
        <v>0</v>
      </c>
      <c r="AC118" s="191">
        <f t="shared" si="32"/>
        <v>0</v>
      </c>
      <c r="AD118" s="191">
        <f t="shared" si="32"/>
        <v>0</v>
      </c>
      <c r="AE118" s="191">
        <f t="shared" si="32"/>
        <v>0</v>
      </c>
      <c r="AF118" s="191">
        <f t="shared" si="32"/>
        <v>0</v>
      </c>
      <c r="AG118" s="191">
        <f t="shared" si="32"/>
        <v>0</v>
      </c>
      <c r="AH118" s="191">
        <f t="shared" si="32"/>
        <v>0</v>
      </c>
      <c r="AI118" s="191">
        <f t="shared" si="32"/>
        <v>0</v>
      </c>
      <c r="AJ118" s="191">
        <f t="shared" si="32"/>
        <v>0</v>
      </c>
      <c r="AK118" s="191">
        <f t="shared" si="32"/>
        <v>0</v>
      </c>
      <c r="AL118" s="191">
        <f t="shared" si="32"/>
        <v>0</v>
      </c>
      <c r="AM118" s="196"/>
      <c r="AN118" s="196"/>
    </row>
    <row r="119" s="12" customFormat="1" ht="30" customHeight="1" spans="1:40">
      <c r="A119" s="183" t="s">
        <v>54</v>
      </c>
      <c r="B119" s="188" t="s">
        <v>140</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row>
    <row r="120" s="12" customFormat="1" ht="30" customHeight="1" spans="1:40">
      <c r="A120" s="203" t="s">
        <v>52</v>
      </c>
      <c r="B120" s="188" t="s">
        <v>141</v>
      </c>
      <c r="C120" s="188"/>
      <c r="D120" s="188"/>
      <c r="E120" s="185"/>
      <c r="F120" s="185"/>
      <c r="G120" s="185"/>
      <c r="H120" s="185"/>
      <c r="I120" s="191">
        <f t="shared" ref="I120:AL120" si="33">I121+I123+I124</f>
        <v>1</v>
      </c>
      <c r="J120" s="191">
        <f t="shared" si="33"/>
        <v>800</v>
      </c>
      <c r="K120" s="191">
        <f t="shared" si="33"/>
        <v>0</v>
      </c>
      <c r="L120" s="191">
        <f t="shared" si="33"/>
        <v>0</v>
      </c>
      <c r="M120" s="191">
        <f t="shared" si="33"/>
        <v>0</v>
      </c>
      <c r="N120" s="191">
        <f t="shared" si="33"/>
        <v>0</v>
      </c>
      <c r="O120" s="191">
        <f t="shared" si="33"/>
        <v>1</v>
      </c>
      <c r="P120" s="191">
        <f t="shared" si="33"/>
        <v>0</v>
      </c>
      <c r="Q120" s="191">
        <f t="shared" si="33"/>
        <v>0</v>
      </c>
      <c r="R120" s="191">
        <f t="shared" si="33"/>
        <v>0</v>
      </c>
      <c r="S120" s="191">
        <f t="shared" si="33"/>
        <v>800</v>
      </c>
      <c r="T120" s="191">
        <f t="shared" si="33"/>
        <v>800</v>
      </c>
      <c r="U120" s="191">
        <f t="shared" si="33"/>
        <v>0</v>
      </c>
      <c r="V120" s="191">
        <f t="shared" si="33"/>
        <v>0</v>
      </c>
      <c r="W120" s="191">
        <f t="shared" si="33"/>
        <v>0</v>
      </c>
      <c r="X120" s="191">
        <f t="shared" si="33"/>
        <v>0</v>
      </c>
      <c r="Y120" s="191">
        <f t="shared" si="33"/>
        <v>0</v>
      </c>
      <c r="Z120" s="191">
        <f t="shared" si="33"/>
        <v>240</v>
      </c>
      <c r="AA120" s="191">
        <f t="shared" si="33"/>
        <v>240</v>
      </c>
      <c r="AB120" s="191">
        <f t="shared" si="33"/>
        <v>240</v>
      </c>
      <c r="AC120" s="191">
        <f t="shared" si="33"/>
        <v>0</v>
      </c>
      <c r="AD120" s="191">
        <f t="shared" si="33"/>
        <v>0</v>
      </c>
      <c r="AE120" s="191">
        <f t="shared" si="33"/>
        <v>0</v>
      </c>
      <c r="AF120" s="191">
        <f t="shared" si="33"/>
        <v>0</v>
      </c>
      <c r="AG120" s="191">
        <f t="shared" si="33"/>
        <v>0</v>
      </c>
      <c r="AH120" s="191">
        <f t="shared" si="33"/>
        <v>0</v>
      </c>
      <c r="AI120" s="191">
        <f t="shared" si="33"/>
        <v>0</v>
      </c>
      <c r="AJ120" s="191">
        <f t="shared" si="33"/>
        <v>0</v>
      </c>
      <c r="AK120" s="191">
        <f t="shared" si="33"/>
        <v>0</v>
      </c>
      <c r="AL120" s="191">
        <f t="shared" si="33"/>
        <v>0</v>
      </c>
      <c r="AM120" s="196"/>
      <c r="AN120" s="196"/>
    </row>
    <row r="121" s="12" customFormat="1" ht="30" customHeight="1" spans="1:40">
      <c r="A121" s="183" t="s">
        <v>54</v>
      </c>
      <c r="B121" s="188" t="s">
        <v>142</v>
      </c>
      <c r="C121" s="188"/>
      <c r="D121" s="188"/>
      <c r="E121" s="185"/>
      <c r="F121" s="185"/>
      <c r="G121" s="185"/>
      <c r="H121" s="185"/>
      <c r="I121" s="191">
        <f t="shared" ref="I121:AL121" si="34">SUM(I122)</f>
        <v>1</v>
      </c>
      <c r="J121" s="191">
        <f t="shared" si="34"/>
        <v>800</v>
      </c>
      <c r="K121" s="191">
        <f t="shared" si="34"/>
        <v>0</v>
      </c>
      <c r="L121" s="191">
        <f t="shared" si="34"/>
        <v>0</v>
      </c>
      <c r="M121" s="191">
        <f t="shared" si="34"/>
        <v>0</v>
      </c>
      <c r="N121" s="191">
        <f t="shared" si="34"/>
        <v>0</v>
      </c>
      <c r="O121" s="191">
        <f t="shared" si="34"/>
        <v>1</v>
      </c>
      <c r="P121" s="191">
        <f t="shared" si="34"/>
        <v>0</v>
      </c>
      <c r="Q121" s="191">
        <f t="shared" si="34"/>
        <v>0</v>
      </c>
      <c r="R121" s="191">
        <f t="shared" si="34"/>
        <v>0</v>
      </c>
      <c r="S121" s="191">
        <f t="shared" si="34"/>
        <v>800</v>
      </c>
      <c r="T121" s="191">
        <f t="shared" si="34"/>
        <v>800</v>
      </c>
      <c r="U121" s="191">
        <f t="shared" si="34"/>
        <v>0</v>
      </c>
      <c r="V121" s="191">
        <f t="shared" si="34"/>
        <v>0</v>
      </c>
      <c r="W121" s="191">
        <f t="shared" si="34"/>
        <v>0</v>
      </c>
      <c r="X121" s="191">
        <f t="shared" si="34"/>
        <v>0</v>
      </c>
      <c r="Y121" s="191">
        <f t="shared" si="34"/>
        <v>0</v>
      </c>
      <c r="Z121" s="191">
        <f t="shared" si="34"/>
        <v>240</v>
      </c>
      <c r="AA121" s="191">
        <f t="shared" si="34"/>
        <v>240</v>
      </c>
      <c r="AB121" s="191">
        <f t="shared" si="34"/>
        <v>240</v>
      </c>
      <c r="AC121" s="191">
        <f t="shared" si="34"/>
        <v>0</v>
      </c>
      <c r="AD121" s="191">
        <f t="shared" si="34"/>
        <v>0</v>
      </c>
      <c r="AE121" s="191">
        <f t="shared" si="34"/>
        <v>0</v>
      </c>
      <c r="AF121" s="191">
        <f t="shared" si="34"/>
        <v>0</v>
      </c>
      <c r="AG121" s="191">
        <f t="shared" si="34"/>
        <v>0</v>
      </c>
      <c r="AH121" s="191">
        <f t="shared" si="34"/>
        <v>0</v>
      </c>
      <c r="AI121" s="191">
        <f t="shared" si="34"/>
        <v>0</v>
      </c>
      <c r="AJ121" s="191">
        <f t="shared" si="34"/>
        <v>0</v>
      </c>
      <c r="AK121" s="191">
        <f t="shared" si="34"/>
        <v>0</v>
      </c>
      <c r="AL121" s="191">
        <f t="shared" si="34"/>
        <v>0</v>
      </c>
      <c r="AM121" s="196"/>
      <c r="AN121" s="196"/>
    </row>
    <row r="122" s="7" customFormat="1" ht="198" customHeight="1" spans="1:40">
      <c r="A122" s="22">
        <v>26</v>
      </c>
      <c r="B122" s="22" t="s">
        <v>1174</v>
      </c>
      <c r="C122" s="22">
        <v>2024</v>
      </c>
      <c r="D122" s="33" t="s">
        <v>993</v>
      </c>
      <c r="E122" s="22" t="s">
        <v>178</v>
      </c>
      <c r="F122" s="22" t="s">
        <v>1175</v>
      </c>
      <c r="G122" s="22" t="s">
        <v>995</v>
      </c>
      <c r="H122" s="33" t="s">
        <v>1103</v>
      </c>
      <c r="I122" s="22">
        <v>1</v>
      </c>
      <c r="J122" s="22">
        <v>800</v>
      </c>
      <c r="K122" s="22"/>
      <c r="L122" s="22"/>
      <c r="M122" s="22"/>
      <c r="N122" s="22"/>
      <c r="O122" s="22">
        <v>1</v>
      </c>
      <c r="P122" s="22"/>
      <c r="Q122" s="22"/>
      <c r="R122" s="22"/>
      <c r="S122" s="22">
        <v>800</v>
      </c>
      <c r="T122" s="22">
        <v>800</v>
      </c>
      <c r="U122" s="36" t="s">
        <v>997</v>
      </c>
      <c r="V122" s="22" t="s">
        <v>1176</v>
      </c>
      <c r="W122" s="22" t="s">
        <v>997</v>
      </c>
      <c r="X122" s="22" t="s">
        <v>1176</v>
      </c>
      <c r="Y122" s="22" t="s">
        <v>1177</v>
      </c>
      <c r="Z122" s="22">
        <v>240</v>
      </c>
      <c r="AA122" s="22">
        <v>240</v>
      </c>
      <c r="AB122" s="60">
        <v>240</v>
      </c>
      <c r="AC122" s="60"/>
      <c r="AD122" s="60"/>
      <c r="AE122" s="60"/>
      <c r="AF122" s="22"/>
      <c r="AG122" s="22"/>
      <c r="AH122" s="22"/>
      <c r="AI122" s="22"/>
      <c r="AJ122" s="22"/>
      <c r="AK122" s="22"/>
      <c r="AL122" s="22"/>
      <c r="AM122" s="33" t="s">
        <v>1178</v>
      </c>
      <c r="AN122" s="33" t="s">
        <v>1179</v>
      </c>
    </row>
    <row r="123" s="12" customFormat="1" ht="30" customHeight="1" spans="1:40">
      <c r="A123" s="183" t="s">
        <v>54</v>
      </c>
      <c r="B123" s="188" t="s">
        <v>143</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row>
    <row r="124" s="12" customFormat="1" ht="30" customHeight="1" spans="1:40">
      <c r="A124" s="183" t="s">
        <v>54</v>
      </c>
      <c r="B124" s="188" t="s">
        <v>144</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row>
    <row r="125" s="12" customFormat="1" ht="30" customHeight="1" spans="1:40">
      <c r="A125" s="203" t="s">
        <v>52</v>
      </c>
      <c r="B125" s="188" t="s">
        <v>145</v>
      </c>
      <c r="C125" s="188"/>
      <c r="D125" s="188"/>
      <c r="E125" s="185"/>
      <c r="F125" s="185"/>
      <c r="G125" s="185"/>
      <c r="H125" s="185"/>
      <c r="I125" s="191">
        <f t="shared" ref="I125:AL125" si="35">I126+I127+I128+I129+I130+I131</f>
        <v>0</v>
      </c>
      <c r="J125" s="191">
        <f t="shared" si="35"/>
        <v>0</v>
      </c>
      <c r="K125" s="191">
        <f t="shared" si="35"/>
        <v>0</v>
      </c>
      <c r="L125" s="191">
        <f t="shared" si="35"/>
        <v>0</v>
      </c>
      <c r="M125" s="191">
        <f t="shared" si="35"/>
        <v>0</v>
      </c>
      <c r="N125" s="191">
        <f t="shared" si="35"/>
        <v>0</v>
      </c>
      <c r="O125" s="191">
        <f t="shared" si="35"/>
        <v>0</v>
      </c>
      <c r="P125" s="191">
        <f t="shared" si="35"/>
        <v>0</v>
      </c>
      <c r="Q125" s="191">
        <f t="shared" si="35"/>
        <v>0</v>
      </c>
      <c r="R125" s="191">
        <f t="shared" si="35"/>
        <v>0</v>
      </c>
      <c r="S125" s="191">
        <f t="shared" si="35"/>
        <v>0</v>
      </c>
      <c r="T125" s="191">
        <f t="shared" si="35"/>
        <v>0</v>
      </c>
      <c r="U125" s="191">
        <f t="shared" si="35"/>
        <v>0</v>
      </c>
      <c r="V125" s="191">
        <f t="shared" si="35"/>
        <v>0</v>
      </c>
      <c r="W125" s="191">
        <f t="shared" si="35"/>
        <v>0</v>
      </c>
      <c r="X125" s="191">
        <f t="shared" si="35"/>
        <v>0</v>
      </c>
      <c r="Y125" s="191">
        <f t="shared" si="35"/>
        <v>0</v>
      </c>
      <c r="Z125" s="191">
        <f t="shared" si="35"/>
        <v>0</v>
      </c>
      <c r="AA125" s="191">
        <f t="shared" si="35"/>
        <v>0</v>
      </c>
      <c r="AB125" s="191">
        <f t="shared" si="35"/>
        <v>0</v>
      </c>
      <c r="AC125" s="191">
        <f t="shared" si="35"/>
        <v>0</v>
      </c>
      <c r="AD125" s="191">
        <f t="shared" si="35"/>
        <v>0</v>
      </c>
      <c r="AE125" s="191">
        <f t="shared" si="35"/>
        <v>0</v>
      </c>
      <c r="AF125" s="191">
        <f t="shared" si="35"/>
        <v>0</v>
      </c>
      <c r="AG125" s="191">
        <f t="shared" si="35"/>
        <v>0</v>
      </c>
      <c r="AH125" s="191">
        <f t="shared" si="35"/>
        <v>0</v>
      </c>
      <c r="AI125" s="191">
        <f t="shared" si="35"/>
        <v>0</v>
      </c>
      <c r="AJ125" s="191">
        <f t="shared" si="35"/>
        <v>0</v>
      </c>
      <c r="AK125" s="191">
        <f t="shared" si="35"/>
        <v>0</v>
      </c>
      <c r="AL125" s="191">
        <f t="shared" si="35"/>
        <v>0</v>
      </c>
      <c r="AM125" s="196"/>
      <c r="AN125" s="196"/>
    </row>
    <row r="126" s="12" customFormat="1" ht="30" customHeight="1" spans="1:40">
      <c r="A126" s="183" t="s">
        <v>54</v>
      </c>
      <c r="B126" s="188" t="s">
        <v>146</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row>
    <row r="127" s="12" customFormat="1" ht="30" customHeight="1" spans="1:40">
      <c r="A127" s="183" t="s">
        <v>54</v>
      </c>
      <c r="B127" s="188" t="s">
        <v>147</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row>
    <row r="128" s="12" customFormat="1" ht="30" customHeight="1" spans="1:40">
      <c r="A128" s="183" t="s">
        <v>54</v>
      </c>
      <c r="B128" s="188" t="s">
        <v>148</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row>
    <row r="129" s="12" customFormat="1" ht="30" customHeight="1" spans="1:40">
      <c r="A129" s="183" t="s">
        <v>54</v>
      </c>
      <c r="B129" s="188" t="s">
        <v>149</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row>
    <row r="130" s="12" customFormat="1" ht="30" customHeight="1" spans="1:40">
      <c r="A130" s="183" t="s">
        <v>54</v>
      </c>
      <c r="B130" s="188" t="s">
        <v>150</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row>
    <row r="131" s="12" customFormat="1" ht="30" customHeight="1" spans="1:40">
      <c r="A131" s="183" t="s">
        <v>54</v>
      </c>
      <c r="B131" s="188" t="s">
        <v>151</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row>
    <row r="132" s="12" customFormat="1" ht="30" customHeight="1" spans="1:40">
      <c r="A132" s="203" t="s">
        <v>52</v>
      </c>
      <c r="B132" s="188" t="s">
        <v>152</v>
      </c>
      <c r="C132" s="188"/>
      <c r="D132" s="188"/>
      <c r="E132" s="185"/>
      <c r="F132" s="185"/>
      <c r="G132" s="185"/>
      <c r="H132" s="185"/>
      <c r="I132" s="191">
        <f t="shared" ref="I132:AL132" si="36">I133+I134+I135+I136+I137</f>
        <v>0</v>
      </c>
      <c r="J132" s="191">
        <f t="shared" si="36"/>
        <v>0</v>
      </c>
      <c r="K132" s="191">
        <f t="shared" si="36"/>
        <v>0</v>
      </c>
      <c r="L132" s="191">
        <f t="shared" si="36"/>
        <v>0</v>
      </c>
      <c r="M132" s="191">
        <f t="shared" si="36"/>
        <v>0</v>
      </c>
      <c r="N132" s="191">
        <f t="shared" si="36"/>
        <v>0</v>
      </c>
      <c r="O132" s="191">
        <f t="shared" si="36"/>
        <v>0</v>
      </c>
      <c r="P132" s="191">
        <f t="shared" si="36"/>
        <v>0</v>
      </c>
      <c r="Q132" s="191">
        <f t="shared" si="36"/>
        <v>0</v>
      </c>
      <c r="R132" s="191">
        <f t="shared" si="36"/>
        <v>0</v>
      </c>
      <c r="S132" s="191">
        <f t="shared" si="36"/>
        <v>0</v>
      </c>
      <c r="T132" s="191">
        <f t="shared" si="36"/>
        <v>0</v>
      </c>
      <c r="U132" s="191">
        <f t="shared" si="36"/>
        <v>0</v>
      </c>
      <c r="V132" s="191">
        <f t="shared" si="36"/>
        <v>0</v>
      </c>
      <c r="W132" s="191">
        <f t="shared" si="36"/>
        <v>0</v>
      </c>
      <c r="X132" s="191">
        <f t="shared" si="36"/>
        <v>0</v>
      </c>
      <c r="Y132" s="191">
        <f t="shared" si="36"/>
        <v>0</v>
      </c>
      <c r="Z132" s="191">
        <f t="shared" si="36"/>
        <v>0</v>
      </c>
      <c r="AA132" s="191">
        <f t="shared" si="36"/>
        <v>0</v>
      </c>
      <c r="AB132" s="191">
        <f t="shared" si="36"/>
        <v>0</v>
      </c>
      <c r="AC132" s="191">
        <f t="shared" si="36"/>
        <v>0</v>
      </c>
      <c r="AD132" s="191">
        <f t="shared" si="36"/>
        <v>0</v>
      </c>
      <c r="AE132" s="191">
        <f t="shared" si="36"/>
        <v>0</v>
      </c>
      <c r="AF132" s="191">
        <f t="shared" si="36"/>
        <v>0</v>
      </c>
      <c r="AG132" s="191">
        <f t="shared" si="36"/>
        <v>0</v>
      </c>
      <c r="AH132" s="191">
        <f t="shared" si="36"/>
        <v>0</v>
      </c>
      <c r="AI132" s="191">
        <f t="shared" si="36"/>
        <v>0</v>
      </c>
      <c r="AJ132" s="191">
        <f t="shared" si="36"/>
        <v>0</v>
      </c>
      <c r="AK132" s="191">
        <f t="shared" si="36"/>
        <v>0</v>
      </c>
      <c r="AL132" s="191">
        <f t="shared" si="36"/>
        <v>0</v>
      </c>
      <c r="AM132" s="196"/>
      <c r="AN132" s="196"/>
    </row>
    <row r="133" s="12" customFormat="1" ht="30" customHeight="1" spans="1:40">
      <c r="A133" s="183" t="s">
        <v>54</v>
      </c>
      <c r="B133" s="188" t="s">
        <v>153</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row>
    <row r="134" s="12" customFormat="1" ht="30" customHeight="1" spans="1:40">
      <c r="A134" s="183" t="s">
        <v>54</v>
      </c>
      <c r="B134" s="188" t="s">
        <v>154</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row>
    <row r="135" s="12" customFormat="1" ht="30" customHeight="1" spans="1:40">
      <c r="A135" s="183" t="s">
        <v>54</v>
      </c>
      <c r="B135" s="188" t="s">
        <v>155</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row>
    <row r="136" s="12" customFormat="1" ht="30" customHeight="1" spans="1:40">
      <c r="A136" s="183" t="s">
        <v>54</v>
      </c>
      <c r="B136" s="188" t="s">
        <v>156</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row>
    <row r="137" s="12" customFormat="1" ht="30" customHeight="1" spans="1:40">
      <c r="A137" s="183" t="s">
        <v>54</v>
      </c>
      <c r="B137" s="188" t="s">
        <v>157</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row>
    <row r="138" s="12" customFormat="1" ht="30" customHeight="1" spans="1:40">
      <c r="A138" s="180" t="s">
        <v>50</v>
      </c>
      <c r="B138" s="188" t="s">
        <v>158</v>
      </c>
      <c r="C138" s="188"/>
      <c r="D138" s="188"/>
      <c r="E138" s="185"/>
      <c r="F138" s="185"/>
      <c r="G138" s="185"/>
      <c r="H138" s="185"/>
      <c r="I138" s="192">
        <f t="shared" ref="I138:AL138" si="37">I139+I142</f>
        <v>0</v>
      </c>
      <c r="J138" s="192">
        <f t="shared" si="37"/>
        <v>0</v>
      </c>
      <c r="K138" s="192">
        <f t="shared" si="37"/>
        <v>0</v>
      </c>
      <c r="L138" s="192">
        <f t="shared" si="37"/>
        <v>0</v>
      </c>
      <c r="M138" s="192">
        <f t="shared" si="37"/>
        <v>0</v>
      </c>
      <c r="N138" s="192">
        <f t="shared" si="37"/>
        <v>0</v>
      </c>
      <c r="O138" s="192">
        <f t="shared" si="37"/>
        <v>0</v>
      </c>
      <c r="P138" s="192">
        <f t="shared" si="37"/>
        <v>0</v>
      </c>
      <c r="Q138" s="192">
        <f t="shared" si="37"/>
        <v>0</v>
      </c>
      <c r="R138" s="192">
        <f t="shared" si="37"/>
        <v>0</v>
      </c>
      <c r="S138" s="192">
        <f t="shared" si="37"/>
        <v>0</v>
      </c>
      <c r="T138" s="192">
        <f t="shared" si="37"/>
        <v>0</v>
      </c>
      <c r="U138" s="192">
        <f t="shared" si="37"/>
        <v>0</v>
      </c>
      <c r="V138" s="192">
        <f t="shared" si="37"/>
        <v>0</v>
      </c>
      <c r="W138" s="192">
        <f t="shared" si="37"/>
        <v>0</v>
      </c>
      <c r="X138" s="192">
        <f t="shared" si="37"/>
        <v>0</v>
      </c>
      <c r="Y138" s="192">
        <f t="shared" si="37"/>
        <v>0</v>
      </c>
      <c r="Z138" s="192">
        <f t="shared" si="37"/>
        <v>0</v>
      </c>
      <c r="AA138" s="192">
        <f t="shared" si="37"/>
        <v>0</v>
      </c>
      <c r="AB138" s="192">
        <f t="shared" si="37"/>
        <v>0</v>
      </c>
      <c r="AC138" s="192">
        <f t="shared" si="37"/>
        <v>0</v>
      </c>
      <c r="AD138" s="192">
        <f t="shared" si="37"/>
        <v>0</v>
      </c>
      <c r="AE138" s="192">
        <f t="shared" si="37"/>
        <v>0</v>
      </c>
      <c r="AF138" s="192">
        <f t="shared" si="37"/>
        <v>0</v>
      </c>
      <c r="AG138" s="192">
        <f t="shared" si="37"/>
        <v>0</v>
      </c>
      <c r="AH138" s="192">
        <f t="shared" si="37"/>
        <v>0</v>
      </c>
      <c r="AI138" s="192">
        <f t="shared" si="37"/>
        <v>0</v>
      </c>
      <c r="AJ138" s="192">
        <f t="shared" si="37"/>
        <v>0</v>
      </c>
      <c r="AK138" s="192">
        <f t="shared" si="37"/>
        <v>0</v>
      </c>
      <c r="AL138" s="192">
        <f t="shared" si="37"/>
        <v>0</v>
      </c>
      <c r="AM138" s="196"/>
      <c r="AN138" s="196"/>
    </row>
    <row r="139" s="12" customFormat="1" ht="30" customHeight="1" spans="1:40">
      <c r="A139" s="203" t="s">
        <v>52</v>
      </c>
      <c r="B139" s="188" t="s">
        <v>159</v>
      </c>
      <c r="C139" s="188"/>
      <c r="D139" s="188"/>
      <c r="E139" s="185"/>
      <c r="F139" s="185"/>
      <c r="G139" s="185"/>
      <c r="H139" s="185"/>
      <c r="I139" s="191">
        <f t="shared" ref="I139:AL139" si="38">I140+I141</f>
        <v>0</v>
      </c>
      <c r="J139" s="191">
        <f t="shared" si="38"/>
        <v>0</v>
      </c>
      <c r="K139" s="191">
        <f t="shared" si="38"/>
        <v>0</v>
      </c>
      <c r="L139" s="191">
        <f t="shared" si="38"/>
        <v>0</v>
      </c>
      <c r="M139" s="191">
        <f t="shared" si="38"/>
        <v>0</v>
      </c>
      <c r="N139" s="191">
        <f t="shared" si="38"/>
        <v>0</v>
      </c>
      <c r="O139" s="191">
        <f t="shared" si="38"/>
        <v>0</v>
      </c>
      <c r="P139" s="191">
        <f t="shared" si="38"/>
        <v>0</v>
      </c>
      <c r="Q139" s="191">
        <f t="shared" si="38"/>
        <v>0</v>
      </c>
      <c r="R139" s="191">
        <f t="shared" si="38"/>
        <v>0</v>
      </c>
      <c r="S139" s="191">
        <f t="shared" si="38"/>
        <v>0</v>
      </c>
      <c r="T139" s="191">
        <f t="shared" si="38"/>
        <v>0</v>
      </c>
      <c r="U139" s="191">
        <f t="shared" si="38"/>
        <v>0</v>
      </c>
      <c r="V139" s="191">
        <f t="shared" si="38"/>
        <v>0</v>
      </c>
      <c r="W139" s="191">
        <f t="shared" si="38"/>
        <v>0</v>
      </c>
      <c r="X139" s="191">
        <f t="shared" si="38"/>
        <v>0</v>
      </c>
      <c r="Y139" s="191">
        <f t="shared" si="38"/>
        <v>0</v>
      </c>
      <c r="Z139" s="191">
        <f t="shared" si="38"/>
        <v>0</v>
      </c>
      <c r="AA139" s="191">
        <f t="shared" si="38"/>
        <v>0</v>
      </c>
      <c r="AB139" s="191">
        <f t="shared" si="38"/>
        <v>0</v>
      </c>
      <c r="AC139" s="191">
        <f t="shared" si="38"/>
        <v>0</v>
      </c>
      <c r="AD139" s="191">
        <f t="shared" si="38"/>
        <v>0</v>
      </c>
      <c r="AE139" s="191">
        <f t="shared" si="38"/>
        <v>0</v>
      </c>
      <c r="AF139" s="191">
        <f t="shared" si="38"/>
        <v>0</v>
      </c>
      <c r="AG139" s="191">
        <f t="shared" si="38"/>
        <v>0</v>
      </c>
      <c r="AH139" s="191">
        <f t="shared" si="38"/>
        <v>0</v>
      </c>
      <c r="AI139" s="191">
        <f t="shared" si="38"/>
        <v>0</v>
      </c>
      <c r="AJ139" s="191">
        <f t="shared" si="38"/>
        <v>0</v>
      </c>
      <c r="AK139" s="191">
        <f t="shared" si="38"/>
        <v>0</v>
      </c>
      <c r="AL139" s="191">
        <f t="shared" si="38"/>
        <v>0</v>
      </c>
      <c r="AM139" s="196"/>
      <c r="AN139" s="196"/>
    </row>
    <row r="140" s="12" customFormat="1" ht="30" customHeight="1" spans="1:40">
      <c r="A140" s="183" t="s">
        <v>54</v>
      </c>
      <c r="B140" s="188" t="s">
        <v>160</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row>
    <row r="141" s="12" customFormat="1" ht="30" customHeight="1" spans="1:40">
      <c r="A141" s="183" t="s">
        <v>54</v>
      </c>
      <c r="B141" s="188" t="s">
        <v>161</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row>
    <row r="142" s="12" customFormat="1" ht="30" customHeight="1" spans="1:40">
      <c r="A142" s="203" t="s">
        <v>52</v>
      </c>
      <c r="B142" s="188" t="s">
        <v>162</v>
      </c>
      <c r="C142" s="188"/>
      <c r="D142" s="188"/>
      <c r="E142" s="185"/>
      <c r="F142" s="185"/>
      <c r="G142" s="185"/>
      <c r="H142" s="185"/>
      <c r="I142" s="191">
        <f t="shared" ref="I142:AL142" si="39">I143+I144+I145+I146</f>
        <v>0</v>
      </c>
      <c r="J142" s="191">
        <f t="shared" si="39"/>
        <v>0</v>
      </c>
      <c r="K142" s="191">
        <f t="shared" si="39"/>
        <v>0</v>
      </c>
      <c r="L142" s="191">
        <f t="shared" si="39"/>
        <v>0</v>
      </c>
      <c r="M142" s="191">
        <f t="shared" si="39"/>
        <v>0</v>
      </c>
      <c r="N142" s="191">
        <f t="shared" si="39"/>
        <v>0</v>
      </c>
      <c r="O142" s="191">
        <f t="shared" si="39"/>
        <v>0</v>
      </c>
      <c r="P142" s="191">
        <f t="shared" si="39"/>
        <v>0</v>
      </c>
      <c r="Q142" s="191">
        <f t="shared" si="39"/>
        <v>0</v>
      </c>
      <c r="R142" s="191">
        <f t="shared" si="39"/>
        <v>0</v>
      </c>
      <c r="S142" s="191">
        <f t="shared" si="39"/>
        <v>0</v>
      </c>
      <c r="T142" s="191">
        <f t="shared" si="39"/>
        <v>0</v>
      </c>
      <c r="U142" s="191">
        <f t="shared" si="39"/>
        <v>0</v>
      </c>
      <c r="V142" s="191">
        <f t="shared" si="39"/>
        <v>0</v>
      </c>
      <c r="W142" s="191">
        <f t="shared" si="39"/>
        <v>0</v>
      </c>
      <c r="X142" s="191">
        <f t="shared" si="39"/>
        <v>0</v>
      </c>
      <c r="Y142" s="191">
        <f t="shared" si="39"/>
        <v>0</v>
      </c>
      <c r="Z142" s="191">
        <f t="shared" si="39"/>
        <v>0</v>
      </c>
      <c r="AA142" s="191">
        <f t="shared" si="39"/>
        <v>0</v>
      </c>
      <c r="AB142" s="191">
        <f t="shared" si="39"/>
        <v>0</v>
      </c>
      <c r="AC142" s="191">
        <f t="shared" si="39"/>
        <v>0</v>
      </c>
      <c r="AD142" s="191">
        <f t="shared" si="39"/>
        <v>0</v>
      </c>
      <c r="AE142" s="191">
        <f t="shared" si="39"/>
        <v>0</v>
      </c>
      <c r="AF142" s="191">
        <f t="shared" si="39"/>
        <v>0</v>
      </c>
      <c r="AG142" s="191">
        <f t="shared" si="39"/>
        <v>0</v>
      </c>
      <c r="AH142" s="191">
        <f t="shared" si="39"/>
        <v>0</v>
      </c>
      <c r="AI142" s="191">
        <f t="shared" si="39"/>
        <v>0</v>
      </c>
      <c r="AJ142" s="191">
        <f t="shared" si="39"/>
        <v>0</v>
      </c>
      <c r="AK142" s="191">
        <f t="shared" si="39"/>
        <v>0</v>
      </c>
      <c r="AL142" s="191">
        <f t="shared" si="39"/>
        <v>0</v>
      </c>
      <c r="AM142" s="196"/>
      <c r="AN142" s="196"/>
    </row>
    <row r="143" s="12" customFormat="1" ht="30" customHeight="1" spans="1:40">
      <c r="A143" s="183" t="s">
        <v>54</v>
      </c>
      <c r="B143" s="188" t="s">
        <v>163</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row>
    <row r="144" s="12" customFormat="1" ht="30" customHeight="1" spans="1:40">
      <c r="A144" s="183" t="s">
        <v>54</v>
      </c>
      <c r="B144" s="188" t="s">
        <v>164</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row>
    <row r="145" s="12" customFormat="1" ht="30" customHeight="1" spans="1:40">
      <c r="A145" s="183" t="s">
        <v>54</v>
      </c>
      <c r="B145" s="188" t="s">
        <v>165</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row>
    <row r="146" s="12" customFormat="1" ht="30" customHeight="1" spans="1:40">
      <c r="A146" s="183" t="s">
        <v>54</v>
      </c>
      <c r="B146" s="188" t="s">
        <v>166</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row>
    <row r="147" s="12" customFormat="1" ht="30" customHeight="1" spans="1:40">
      <c r="A147" s="180" t="s">
        <v>50</v>
      </c>
      <c r="B147" s="188" t="s">
        <v>167</v>
      </c>
      <c r="C147" s="188"/>
      <c r="D147" s="188"/>
      <c r="E147" s="185"/>
      <c r="F147" s="185"/>
      <c r="G147" s="185"/>
      <c r="H147" s="185"/>
      <c r="I147" s="192">
        <f t="shared" ref="I147:AL147" si="40">I148</f>
        <v>0</v>
      </c>
      <c r="J147" s="192">
        <f t="shared" si="40"/>
        <v>0</v>
      </c>
      <c r="K147" s="192">
        <f t="shared" si="40"/>
        <v>0</v>
      </c>
      <c r="L147" s="192">
        <f t="shared" si="40"/>
        <v>0</v>
      </c>
      <c r="M147" s="192">
        <f t="shared" si="40"/>
        <v>0</v>
      </c>
      <c r="N147" s="192">
        <f t="shared" si="40"/>
        <v>0</v>
      </c>
      <c r="O147" s="192">
        <f t="shared" si="40"/>
        <v>0</v>
      </c>
      <c r="P147" s="192">
        <f t="shared" si="40"/>
        <v>0</v>
      </c>
      <c r="Q147" s="192">
        <f t="shared" si="40"/>
        <v>0</v>
      </c>
      <c r="R147" s="192">
        <f t="shared" si="40"/>
        <v>0</v>
      </c>
      <c r="S147" s="192">
        <f t="shared" si="40"/>
        <v>0</v>
      </c>
      <c r="T147" s="192">
        <f t="shared" si="40"/>
        <v>0</v>
      </c>
      <c r="U147" s="192">
        <f t="shared" si="40"/>
        <v>0</v>
      </c>
      <c r="V147" s="192">
        <f t="shared" si="40"/>
        <v>0</v>
      </c>
      <c r="W147" s="192">
        <f t="shared" si="40"/>
        <v>0</v>
      </c>
      <c r="X147" s="192">
        <f t="shared" si="40"/>
        <v>0</v>
      </c>
      <c r="Y147" s="192">
        <f t="shared" si="40"/>
        <v>0</v>
      </c>
      <c r="Z147" s="192">
        <f t="shared" si="40"/>
        <v>0</v>
      </c>
      <c r="AA147" s="192">
        <f t="shared" si="40"/>
        <v>0</v>
      </c>
      <c r="AB147" s="192">
        <f t="shared" si="40"/>
        <v>0</v>
      </c>
      <c r="AC147" s="192">
        <f t="shared" si="40"/>
        <v>0</v>
      </c>
      <c r="AD147" s="192">
        <f t="shared" si="40"/>
        <v>0</v>
      </c>
      <c r="AE147" s="192">
        <f t="shared" si="40"/>
        <v>0</v>
      </c>
      <c r="AF147" s="192">
        <f t="shared" si="40"/>
        <v>0</v>
      </c>
      <c r="AG147" s="192">
        <f t="shared" si="40"/>
        <v>0</v>
      </c>
      <c r="AH147" s="192">
        <f t="shared" si="40"/>
        <v>0</v>
      </c>
      <c r="AI147" s="192">
        <f t="shared" si="40"/>
        <v>0</v>
      </c>
      <c r="AJ147" s="192">
        <f t="shared" si="40"/>
        <v>0</v>
      </c>
      <c r="AK147" s="192">
        <f t="shared" si="40"/>
        <v>0</v>
      </c>
      <c r="AL147" s="192">
        <f t="shared" si="40"/>
        <v>0</v>
      </c>
      <c r="AM147" s="196"/>
      <c r="AN147" s="196"/>
    </row>
    <row r="148" s="12" customFormat="1" ht="30" customHeight="1" spans="1:40">
      <c r="A148" s="180" t="s">
        <v>52</v>
      </c>
      <c r="B148" s="188" t="s">
        <v>167</v>
      </c>
      <c r="C148" s="188"/>
      <c r="D148" s="188"/>
      <c r="E148" s="185"/>
      <c r="F148" s="185"/>
      <c r="G148" s="185"/>
      <c r="H148" s="185"/>
      <c r="I148" s="191">
        <f t="shared" ref="I148:AL148" si="41">I149</f>
        <v>0</v>
      </c>
      <c r="J148" s="191">
        <f t="shared" si="41"/>
        <v>0</v>
      </c>
      <c r="K148" s="191">
        <f t="shared" si="41"/>
        <v>0</v>
      </c>
      <c r="L148" s="191">
        <f t="shared" si="41"/>
        <v>0</v>
      </c>
      <c r="M148" s="191">
        <f t="shared" si="41"/>
        <v>0</v>
      </c>
      <c r="N148" s="191">
        <f t="shared" si="41"/>
        <v>0</v>
      </c>
      <c r="O148" s="191">
        <f t="shared" si="41"/>
        <v>0</v>
      </c>
      <c r="P148" s="191">
        <f t="shared" si="41"/>
        <v>0</v>
      </c>
      <c r="Q148" s="191">
        <f t="shared" si="41"/>
        <v>0</v>
      </c>
      <c r="R148" s="191">
        <f t="shared" si="41"/>
        <v>0</v>
      </c>
      <c r="S148" s="191">
        <f t="shared" si="41"/>
        <v>0</v>
      </c>
      <c r="T148" s="191">
        <f t="shared" si="41"/>
        <v>0</v>
      </c>
      <c r="U148" s="191">
        <f t="shared" si="41"/>
        <v>0</v>
      </c>
      <c r="V148" s="191">
        <f t="shared" si="41"/>
        <v>0</v>
      </c>
      <c r="W148" s="191">
        <f t="shared" si="41"/>
        <v>0</v>
      </c>
      <c r="X148" s="191">
        <f t="shared" si="41"/>
        <v>0</v>
      </c>
      <c r="Y148" s="191">
        <f t="shared" si="41"/>
        <v>0</v>
      </c>
      <c r="Z148" s="191">
        <f t="shared" si="41"/>
        <v>0</v>
      </c>
      <c r="AA148" s="191">
        <f t="shared" si="41"/>
        <v>0</v>
      </c>
      <c r="AB148" s="191">
        <f t="shared" si="41"/>
        <v>0</v>
      </c>
      <c r="AC148" s="191">
        <f t="shared" si="41"/>
        <v>0</v>
      </c>
      <c r="AD148" s="191">
        <f t="shared" si="41"/>
        <v>0</v>
      </c>
      <c r="AE148" s="191">
        <f t="shared" si="41"/>
        <v>0</v>
      </c>
      <c r="AF148" s="191">
        <f t="shared" si="41"/>
        <v>0</v>
      </c>
      <c r="AG148" s="191">
        <f t="shared" si="41"/>
        <v>0</v>
      </c>
      <c r="AH148" s="191">
        <f t="shared" si="41"/>
        <v>0</v>
      </c>
      <c r="AI148" s="191">
        <f t="shared" si="41"/>
        <v>0</v>
      </c>
      <c r="AJ148" s="191">
        <f t="shared" si="41"/>
        <v>0</v>
      </c>
      <c r="AK148" s="191">
        <f t="shared" si="41"/>
        <v>0</v>
      </c>
      <c r="AL148" s="191">
        <f t="shared" si="41"/>
        <v>0</v>
      </c>
      <c r="AM148" s="196"/>
      <c r="AN148" s="196"/>
    </row>
    <row r="149" s="12" customFormat="1" ht="30" customHeight="1" spans="1:40">
      <c r="A149" s="180" t="s">
        <v>54</v>
      </c>
      <c r="B149" s="188" t="s">
        <v>167</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row>
    <row r="150" s="12" customFormat="1" ht="30" customHeight="1" spans="1:40">
      <c r="A150" s="180" t="s">
        <v>50</v>
      </c>
      <c r="B150" s="188" t="s">
        <v>96</v>
      </c>
      <c r="C150" s="188"/>
      <c r="D150" s="188"/>
      <c r="E150" s="185"/>
      <c r="F150" s="185"/>
      <c r="G150" s="185"/>
      <c r="H150" s="185"/>
      <c r="I150" s="192">
        <f t="shared" ref="I150:AL150" si="42">I151</f>
        <v>1</v>
      </c>
      <c r="J150" s="192">
        <f t="shared" si="42"/>
        <v>3800</v>
      </c>
      <c r="K150" s="192">
        <f t="shared" si="42"/>
        <v>0</v>
      </c>
      <c r="L150" s="192">
        <f t="shared" si="42"/>
        <v>0</v>
      </c>
      <c r="M150" s="192">
        <f t="shared" si="42"/>
        <v>0</v>
      </c>
      <c r="N150" s="192">
        <f t="shared" si="42"/>
        <v>0</v>
      </c>
      <c r="O150" s="192">
        <f t="shared" si="42"/>
        <v>0</v>
      </c>
      <c r="P150" s="192">
        <f t="shared" si="42"/>
        <v>0</v>
      </c>
      <c r="Q150" s="192">
        <f t="shared" si="42"/>
        <v>0</v>
      </c>
      <c r="R150" s="192">
        <f t="shared" si="42"/>
        <v>1</v>
      </c>
      <c r="S150" s="192">
        <f t="shared" si="42"/>
        <v>3800</v>
      </c>
      <c r="T150" s="192">
        <f t="shared" si="42"/>
        <v>0</v>
      </c>
      <c r="U150" s="192">
        <f t="shared" si="42"/>
        <v>0</v>
      </c>
      <c r="V150" s="192">
        <f t="shared" si="42"/>
        <v>0</v>
      </c>
      <c r="W150" s="192">
        <f t="shared" si="42"/>
        <v>0</v>
      </c>
      <c r="X150" s="192">
        <f t="shared" si="42"/>
        <v>0</v>
      </c>
      <c r="Y150" s="192">
        <f t="shared" si="42"/>
        <v>0</v>
      </c>
      <c r="Z150" s="192">
        <f t="shared" si="42"/>
        <v>38</v>
      </c>
      <c r="AA150" s="192">
        <f t="shared" si="42"/>
        <v>38</v>
      </c>
      <c r="AB150" s="192">
        <f t="shared" si="42"/>
        <v>0</v>
      </c>
      <c r="AC150" s="192">
        <f t="shared" si="42"/>
        <v>0</v>
      </c>
      <c r="AD150" s="192">
        <f t="shared" si="42"/>
        <v>38</v>
      </c>
      <c r="AE150" s="192">
        <f t="shared" si="42"/>
        <v>0</v>
      </c>
      <c r="AF150" s="192">
        <f t="shared" si="42"/>
        <v>0</v>
      </c>
      <c r="AG150" s="192">
        <f t="shared" si="42"/>
        <v>0</v>
      </c>
      <c r="AH150" s="192">
        <f t="shared" si="42"/>
        <v>0</v>
      </c>
      <c r="AI150" s="192">
        <f t="shared" si="42"/>
        <v>0</v>
      </c>
      <c r="AJ150" s="192">
        <f t="shared" si="42"/>
        <v>0</v>
      </c>
      <c r="AK150" s="192">
        <f t="shared" si="42"/>
        <v>0</v>
      </c>
      <c r="AL150" s="192">
        <f t="shared" si="42"/>
        <v>0</v>
      </c>
      <c r="AM150" s="196"/>
      <c r="AN150" s="196"/>
    </row>
    <row r="151" s="12" customFormat="1" ht="30" customHeight="1" spans="1:40">
      <c r="A151" s="180" t="s">
        <v>52</v>
      </c>
      <c r="B151" s="188" t="s">
        <v>96</v>
      </c>
      <c r="C151" s="188"/>
      <c r="D151" s="188"/>
      <c r="E151" s="185"/>
      <c r="F151" s="185"/>
      <c r="G151" s="185"/>
      <c r="H151" s="185"/>
      <c r="I151" s="191">
        <f t="shared" ref="I151:AL151" si="43">I152+I153+I155</f>
        <v>1</v>
      </c>
      <c r="J151" s="191">
        <f t="shared" si="43"/>
        <v>3800</v>
      </c>
      <c r="K151" s="191">
        <f t="shared" si="43"/>
        <v>0</v>
      </c>
      <c r="L151" s="191">
        <f t="shared" si="43"/>
        <v>0</v>
      </c>
      <c r="M151" s="191">
        <f t="shared" si="43"/>
        <v>0</v>
      </c>
      <c r="N151" s="191">
        <f t="shared" si="43"/>
        <v>0</v>
      </c>
      <c r="O151" s="191">
        <f t="shared" si="43"/>
        <v>0</v>
      </c>
      <c r="P151" s="191">
        <f t="shared" si="43"/>
        <v>0</v>
      </c>
      <c r="Q151" s="191">
        <f t="shared" si="43"/>
        <v>0</v>
      </c>
      <c r="R151" s="191">
        <f t="shared" si="43"/>
        <v>1</v>
      </c>
      <c r="S151" s="191">
        <f t="shared" si="43"/>
        <v>3800</v>
      </c>
      <c r="T151" s="191">
        <f t="shared" si="43"/>
        <v>0</v>
      </c>
      <c r="U151" s="191">
        <f t="shared" si="43"/>
        <v>0</v>
      </c>
      <c r="V151" s="191">
        <f t="shared" si="43"/>
        <v>0</v>
      </c>
      <c r="W151" s="191">
        <f t="shared" si="43"/>
        <v>0</v>
      </c>
      <c r="X151" s="191">
        <f t="shared" si="43"/>
        <v>0</v>
      </c>
      <c r="Y151" s="191">
        <f t="shared" si="43"/>
        <v>0</v>
      </c>
      <c r="Z151" s="191">
        <f t="shared" si="43"/>
        <v>38</v>
      </c>
      <c r="AA151" s="191">
        <f t="shared" si="43"/>
        <v>38</v>
      </c>
      <c r="AB151" s="191">
        <f t="shared" si="43"/>
        <v>0</v>
      </c>
      <c r="AC151" s="191">
        <f t="shared" si="43"/>
        <v>0</v>
      </c>
      <c r="AD151" s="191">
        <f t="shared" si="43"/>
        <v>38</v>
      </c>
      <c r="AE151" s="191">
        <f t="shared" si="43"/>
        <v>0</v>
      </c>
      <c r="AF151" s="191">
        <f t="shared" si="43"/>
        <v>0</v>
      </c>
      <c r="AG151" s="191">
        <f t="shared" si="43"/>
        <v>0</v>
      </c>
      <c r="AH151" s="191">
        <f t="shared" si="43"/>
        <v>0</v>
      </c>
      <c r="AI151" s="191">
        <f t="shared" si="43"/>
        <v>0</v>
      </c>
      <c r="AJ151" s="191">
        <f t="shared" si="43"/>
        <v>0</v>
      </c>
      <c r="AK151" s="191">
        <f t="shared" si="43"/>
        <v>0</v>
      </c>
      <c r="AL151" s="191">
        <f t="shared" si="43"/>
        <v>0</v>
      </c>
      <c r="AM151" s="196"/>
      <c r="AN151" s="196"/>
    </row>
    <row r="152" s="12" customFormat="1" ht="45" customHeight="1" spans="1:40">
      <c r="A152" s="183" t="s">
        <v>54</v>
      </c>
      <c r="B152" s="188" t="s">
        <v>168</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row>
    <row r="153" s="12" customFormat="1" ht="30" customHeight="1" spans="1:40">
      <c r="A153" s="183" t="s">
        <v>54</v>
      </c>
      <c r="B153" s="188" t="s">
        <v>169</v>
      </c>
      <c r="C153" s="188"/>
      <c r="D153" s="188"/>
      <c r="E153" s="185"/>
      <c r="F153" s="185"/>
      <c r="G153" s="185"/>
      <c r="H153" s="185"/>
      <c r="I153" s="191">
        <f t="shared" ref="I153:AL153" si="44">SUM(I154)</f>
        <v>1</v>
      </c>
      <c r="J153" s="191">
        <f t="shared" si="44"/>
        <v>3800</v>
      </c>
      <c r="K153" s="191">
        <f t="shared" si="44"/>
        <v>0</v>
      </c>
      <c r="L153" s="191">
        <f t="shared" si="44"/>
        <v>0</v>
      </c>
      <c r="M153" s="191">
        <f t="shared" si="44"/>
        <v>0</v>
      </c>
      <c r="N153" s="191">
        <f t="shared" si="44"/>
        <v>0</v>
      </c>
      <c r="O153" s="191">
        <f t="shared" si="44"/>
        <v>0</v>
      </c>
      <c r="P153" s="191">
        <f t="shared" si="44"/>
        <v>0</v>
      </c>
      <c r="Q153" s="191">
        <f t="shared" si="44"/>
        <v>0</v>
      </c>
      <c r="R153" s="191">
        <f t="shared" si="44"/>
        <v>1</v>
      </c>
      <c r="S153" s="191">
        <f t="shared" si="44"/>
        <v>3800</v>
      </c>
      <c r="T153" s="191">
        <f t="shared" si="44"/>
        <v>0</v>
      </c>
      <c r="U153" s="191">
        <f t="shared" si="44"/>
        <v>0</v>
      </c>
      <c r="V153" s="191">
        <f t="shared" si="44"/>
        <v>0</v>
      </c>
      <c r="W153" s="191">
        <f t="shared" si="44"/>
        <v>0</v>
      </c>
      <c r="X153" s="191">
        <f t="shared" si="44"/>
        <v>0</v>
      </c>
      <c r="Y153" s="191">
        <f t="shared" si="44"/>
        <v>0</v>
      </c>
      <c r="Z153" s="191">
        <f t="shared" si="44"/>
        <v>38</v>
      </c>
      <c r="AA153" s="191">
        <f t="shared" si="44"/>
        <v>38</v>
      </c>
      <c r="AB153" s="191">
        <f t="shared" si="44"/>
        <v>0</v>
      </c>
      <c r="AC153" s="191">
        <f t="shared" si="44"/>
        <v>0</v>
      </c>
      <c r="AD153" s="191">
        <f t="shared" si="44"/>
        <v>38</v>
      </c>
      <c r="AE153" s="191">
        <f t="shared" si="44"/>
        <v>0</v>
      </c>
      <c r="AF153" s="191">
        <f t="shared" si="44"/>
        <v>0</v>
      </c>
      <c r="AG153" s="191">
        <f t="shared" si="44"/>
        <v>0</v>
      </c>
      <c r="AH153" s="191">
        <f t="shared" si="44"/>
        <v>0</v>
      </c>
      <c r="AI153" s="191">
        <f t="shared" si="44"/>
        <v>0</v>
      </c>
      <c r="AJ153" s="191">
        <f t="shared" si="44"/>
        <v>0</v>
      </c>
      <c r="AK153" s="191">
        <f t="shared" si="44"/>
        <v>0</v>
      </c>
      <c r="AL153" s="191">
        <f t="shared" si="44"/>
        <v>0</v>
      </c>
      <c r="AM153" s="196"/>
      <c r="AN153" s="196"/>
    </row>
    <row r="154" s="7" customFormat="1" ht="178" customHeight="1" spans="1:40">
      <c r="A154" s="22">
        <v>25</v>
      </c>
      <c r="B154" s="22" t="s">
        <v>1183</v>
      </c>
      <c r="C154" s="22">
        <v>2024</v>
      </c>
      <c r="D154" s="33" t="s">
        <v>1004</v>
      </c>
      <c r="E154" s="22" t="s">
        <v>178</v>
      </c>
      <c r="F154" s="22" t="s">
        <v>1184</v>
      </c>
      <c r="G154" s="22" t="s">
        <v>995</v>
      </c>
      <c r="H154" s="33" t="s">
        <v>1006</v>
      </c>
      <c r="I154" s="22">
        <v>1</v>
      </c>
      <c r="J154" s="22">
        <v>3800</v>
      </c>
      <c r="K154" s="22"/>
      <c r="L154" s="22"/>
      <c r="M154" s="22"/>
      <c r="N154" s="22"/>
      <c r="O154" s="22"/>
      <c r="P154" s="22"/>
      <c r="Q154" s="22"/>
      <c r="R154" s="22">
        <v>1</v>
      </c>
      <c r="S154" s="22">
        <v>3800</v>
      </c>
      <c r="T154" s="22"/>
      <c r="U154" s="22" t="s">
        <v>1007</v>
      </c>
      <c r="V154" s="22" t="s">
        <v>1185</v>
      </c>
      <c r="W154" s="22" t="s">
        <v>1007</v>
      </c>
      <c r="X154" s="22" t="s">
        <v>1185</v>
      </c>
      <c r="Y154" s="22" t="s">
        <v>1186</v>
      </c>
      <c r="Z154" s="22">
        <v>38</v>
      </c>
      <c r="AA154" s="22">
        <v>38</v>
      </c>
      <c r="AB154" s="60"/>
      <c r="AC154" s="60"/>
      <c r="AD154" s="60">
        <v>38</v>
      </c>
      <c r="AE154" s="60"/>
      <c r="AF154" s="22"/>
      <c r="AG154" s="22"/>
      <c r="AH154" s="22"/>
      <c r="AI154" s="22"/>
      <c r="AJ154" s="22"/>
      <c r="AK154" s="22"/>
      <c r="AL154" s="22"/>
      <c r="AM154" s="33" t="s">
        <v>1187</v>
      </c>
      <c r="AN154" s="33" t="s">
        <v>1188</v>
      </c>
    </row>
    <row r="155" s="12" customFormat="1" ht="30" customHeight="1" spans="1:40">
      <c r="A155" s="183" t="s">
        <v>54</v>
      </c>
      <c r="B155" s="188" t="s">
        <v>170</v>
      </c>
      <c r="C155" s="188"/>
      <c r="D155" s="188"/>
      <c r="E155" s="185"/>
      <c r="F155" s="185"/>
      <c r="G155" s="185"/>
      <c r="H155" s="185"/>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6"/>
      <c r="AN155" s="196"/>
    </row>
  </sheetData>
  <autoFilter xmlns:etc="http://www.wps.cn/officeDocument/2017/etCustomData" ref="A5:XFD155" etc:filterBottomFollowUsedRange="0">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5:D15"/>
    <mergeCell ref="B16:D16"/>
    <mergeCell ref="B17:D17"/>
    <mergeCell ref="B18:D18"/>
    <mergeCell ref="B19:D19"/>
    <mergeCell ref="B20:D20"/>
    <mergeCell ref="B21:D21"/>
    <mergeCell ref="B22:D22"/>
    <mergeCell ref="B23:D23"/>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6:D46"/>
    <mergeCell ref="B47:D47"/>
    <mergeCell ref="B48:D48"/>
    <mergeCell ref="B49:D49"/>
    <mergeCell ref="B50:D50"/>
    <mergeCell ref="B51:D51"/>
    <mergeCell ref="B52:D52"/>
    <mergeCell ref="B53:D53"/>
    <mergeCell ref="B55:D55"/>
    <mergeCell ref="B56:D56"/>
    <mergeCell ref="B57:D57"/>
    <mergeCell ref="B58:D58"/>
    <mergeCell ref="B59:D59"/>
    <mergeCell ref="B60:D60"/>
    <mergeCell ref="B61:D61"/>
    <mergeCell ref="B62:D62"/>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91:D91"/>
    <mergeCell ref="B92:D92"/>
    <mergeCell ref="B93:D93"/>
    <mergeCell ref="B94:D94"/>
    <mergeCell ref="B95:D95"/>
    <mergeCell ref="B96:D96"/>
    <mergeCell ref="B97:D97"/>
    <mergeCell ref="B98:D98"/>
    <mergeCell ref="B102:D102"/>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5:D155"/>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4">
    <cfRule type="expression" dxfId="0" priority="1">
      <formula>AND(SUMPRODUCT(IFERROR(1*(($D$54&amp;"x")=(D54&amp;"x")),0))&gt;1,NOT(ISBLANK(D54)))</formula>
    </cfRule>
  </conditionalFormatting>
  <conditionalFormatting sqref="D122">
    <cfRule type="expression" dxfId="0" priority="2">
      <formula>AND(COUNTIF(#REF!,D122)+COUNTIF(#REF!,D122)+COUNTIF(#REF!,D122)+COUNTIF(#REF!,D122)+COUNTIF(#REF!,D122)+COUNTIF(#REF!,D122)+COUNTIF(#REF!,D122)+COUNTIF(#REF!,D122)+COUNTIF(#REF!,D122)+COUNTIF(#REF!,D122)+COUNTIF(#REF!,D122)+COUNTIF(#REF!,D122)&gt;1,NOT(ISBLANK(D122)))</formula>
    </cfRule>
  </conditionalFormatting>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selection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25</v>
      </c>
      <c r="D5" s="131" t="e">
        <f t="shared" si="0"/>
        <v>#VALUE!</v>
      </c>
      <c r="E5" s="131">
        <f t="shared" si="0"/>
        <v>18112.733</v>
      </c>
      <c r="F5" s="131">
        <f t="shared" si="0"/>
        <v>21684</v>
      </c>
      <c r="G5" s="132">
        <f t="shared" si="0"/>
        <v>1</v>
      </c>
      <c r="H5" s="106"/>
      <c r="I5" s="106"/>
      <c r="J5" s="106"/>
    </row>
    <row r="6" s="107" customFormat="1" ht="18" customHeight="1" spans="1:10">
      <c r="A6" s="133" t="s">
        <v>640</v>
      </c>
      <c r="B6" s="134" t="s">
        <v>51</v>
      </c>
      <c r="C6" s="135">
        <f t="shared" ref="C6:F6" si="1">C7+C25+C30+C37+C42</f>
        <v>10</v>
      </c>
      <c r="D6" s="135" t="e">
        <f t="shared" si="1"/>
        <v>#VALUE!</v>
      </c>
      <c r="E6" s="135">
        <f t="shared" si="1"/>
        <v>13464</v>
      </c>
      <c r="F6" s="135">
        <f t="shared" si="1"/>
        <v>12386</v>
      </c>
      <c r="G6" s="136">
        <f>F6/$F$5</f>
        <v>0.571204574801697</v>
      </c>
      <c r="H6" s="106"/>
      <c r="I6" s="106"/>
      <c r="J6" s="106"/>
    </row>
    <row r="7" s="108" customFormat="1" ht="18" customHeight="1" spans="1:10">
      <c r="A7" s="137" t="s">
        <v>1265</v>
      </c>
      <c r="B7" s="138" t="s">
        <v>53</v>
      </c>
      <c r="C7" s="139">
        <f t="shared" ref="C7:F7" si="2">C8+C11+C16+C17+C22+C23+C24</f>
        <v>6</v>
      </c>
      <c r="D7" s="139" t="e">
        <f t="shared" si="2"/>
        <v>#VALUE!</v>
      </c>
      <c r="E7" s="139">
        <f t="shared" si="2"/>
        <v>12238</v>
      </c>
      <c r="F7" s="139">
        <f t="shared" si="2"/>
        <v>7836</v>
      </c>
      <c r="G7" s="136">
        <f>F7/$F$5</f>
        <v>0.361372440509131</v>
      </c>
      <c r="H7" s="140"/>
      <c r="I7" s="140"/>
      <c r="J7" s="140"/>
    </row>
    <row r="8" s="108" customFormat="1" ht="18" customHeight="1" spans="1:10">
      <c r="A8" s="141">
        <v>1</v>
      </c>
      <c r="B8" s="142" t="s">
        <v>55</v>
      </c>
      <c r="C8" s="143">
        <v>1</v>
      </c>
      <c r="D8" s="143" t="s">
        <v>1266</v>
      </c>
      <c r="E8" s="143">
        <v>1800</v>
      </c>
      <c r="F8" s="143">
        <v>540</v>
      </c>
      <c r="G8" s="136">
        <f>F8/$F$5</f>
        <v>0.0249031543995573</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c r="D10" s="145"/>
      <c r="E10" s="146"/>
      <c r="F10" s="147"/>
      <c r="G10" s="136">
        <f>F10/$F$5</f>
        <v>0</v>
      </c>
      <c r="H10" s="140"/>
      <c r="I10" s="140"/>
      <c r="J10" s="140"/>
    </row>
    <row r="11" s="108" customFormat="1" ht="18" customHeight="1" spans="1:10">
      <c r="A11" s="141">
        <v>2</v>
      </c>
      <c r="B11" s="142" t="s">
        <v>59</v>
      </c>
      <c r="C11" s="143">
        <v>1</v>
      </c>
      <c r="D11" s="143" t="s">
        <v>1269</v>
      </c>
      <c r="E11" s="143">
        <v>6</v>
      </c>
      <c r="F11" s="143">
        <v>80</v>
      </c>
      <c r="G11" s="136">
        <f>F11/$F$5</f>
        <v>0.00368935620734182</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4</v>
      </c>
      <c r="D17" s="143" t="e">
        <f t="shared" si="3"/>
        <v>#VALUE!</v>
      </c>
      <c r="E17" s="143">
        <f t="shared" si="3"/>
        <v>10432</v>
      </c>
      <c r="F17" s="143">
        <f t="shared" si="3"/>
        <v>7216</v>
      </c>
      <c r="G17" s="136">
        <f>F17/$F$5</f>
        <v>0.332779929902232</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10432</v>
      </c>
      <c r="F20" s="147">
        <v>7216</v>
      </c>
      <c r="G20" s="136">
        <f>F20/$F$5</f>
        <v>0.332779929902232</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0</v>
      </c>
      <c r="D25" s="139">
        <f t="shared" si="4"/>
        <v>0</v>
      </c>
      <c r="E25" s="139">
        <f t="shared" si="4"/>
        <v>0</v>
      </c>
      <c r="F25" s="139">
        <f t="shared" si="4"/>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3</v>
      </c>
      <c r="D30" s="139" t="e">
        <f t="shared" si="5"/>
        <v>#VALUE!</v>
      </c>
      <c r="E30" s="139">
        <f t="shared" si="5"/>
        <v>26</v>
      </c>
      <c r="F30" s="139">
        <f t="shared" si="5"/>
        <v>4350</v>
      </c>
      <c r="G30" s="136">
        <f>F30/$F$5</f>
        <v>0.200608743774211</v>
      </c>
      <c r="H30" s="140"/>
      <c r="I30" s="140"/>
      <c r="J30" s="140"/>
    </row>
    <row r="31" s="108" customFormat="1" ht="18" customHeight="1" spans="1:10">
      <c r="A31" s="141">
        <v>1</v>
      </c>
      <c r="B31" s="148" t="s">
        <v>79</v>
      </c>
      <c r="C31" s="143">
        <f>C32+C33+C34+C35</f>
        <v>3</v>
      </c>
      <c r="D31" s="143" t="e">
        <f>D32+D33+D34+D35</f>
        <v>#VALUE!</v>
      </c>
      <c r="E31" s="143">
        <f>E32+E33+E34+E35</f>
        <v>26</v>
      </c>
      <c r="F31" s="143">
        <f>F32+F33+F34+F35</f>
        <v>4350</v>
      </c>
      <c r="G31" s="136">
        <f>F31/$F$5</f>
        <v>0.200608743774211</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26</v>
      </c>
      <c r="F35" s="147">
        <v>4350</v>
      </c>
      <c r="G35" s="136">
        <f>F35/$F$5</f>
        <v>0.200608743774211</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6">C38+C39+C40+C41</f>
        <v>0</v>
      </c>
      <c r="D37" s="139">
        <f t="shared" si="6"/>
        <v>0</v>
      </c>
      <c r="E37" s="139">
        <f t="shared" si="6"/>
        <v>0</v>
      </c>
      <c r="F37" s="139">
        <f t="shared" si="6"/>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7">C43+C44+C45+C46+C47+C48</f>
        <v>1</v>
      </c>
      <c r="D42" s="139" t="e">
        <f t="shared" si="7"/>
        <v>#VALUE!</v>
      </c>
      <c r="E42" s="139">
        <f t="shared" si="7"/>
        <v>1200</v>
      </c>
      <c r="F42" s="139">
        <f t="shared" si="7"/>
        <v>200</v>
      </c>
      <c r="G42" s="136">
        <f>F42/$F$5</f>
        <v>0.00922339051835455</v>
      </c>
      <c r="H42" s="140"/>
      <c r="I42" s="140"/>
      <c r="J42" s="140"/>
    </row>
    <row r="43" s="108" customFormat="1" ht="18" customHeight="1" spans="1:10">
      <c r="A43" s="141">
        <v>1</v>
      </c>
      <c r="B43" s="148" t="s">
        <v>91</v>
      </c>
      <c r="C43" s="143">
        <v>1</v>
      </c>
      <c r="D43" s="145" t="s">
        <v>1276</v>
      </c>
      <c r="E43" s="146">
        <v>1200</v>
      </c>
      <c r="F43" s="147">
        <v>200</v>
      </c>
      <c r="G43" s="136">
        <f>F43/$F$5</f>
        <v>0.00922339051835455</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8">C50+C53+C56+C59+C63</f>
        <v>1</v>
      </c>
      <c r="D49" s="135" t="e">
        <f t="shared" si="8"/>
        <v>#VALUE!</v>
      </c>
      <c r="E49" s="135">
        <f t="shared" si="8"/>
        <v>0</v>
      </c>
      <c r="F49" s="135">
        <f t="shared" si="8"/>
        <v>10</v>
      </c>
      <c r="G49" s="136">
        <f>F49/$F$5</f>
        <v>0.000461169525917727</v>
      </c>
      <c r="H49" s="106"/>
      <c r="I49" s="106"/>
      <c r="J49" s="106"/>
    </row>
    <row r="50" s="107" customFormat="1" ht="18" customHeight="1" spans="1:10">
      <c r="A50" s="152" t="s">
        <v>1265</v>
      </c>
      <c r="B50" s="149" t="s">
        <v>98</v>
      </c>
      <c r="C50" s="153">
        <f t="shared" ref="C50:F50" si="9">C51+C52</f>
        <v>1</v>
      </c>
      <c r="D50" s="153" t="e">
        <f t="shared" si="9"/>
        <v>#VALUE!</v>
      </c>
      <c r="E50" s="153">
        <f t="shared" si="9"/>
        <v>0</v>
      </c>
      <c r="F50" s="153">
        <f t="shared" si="9"/>
        <v>10</v>
      </c>
      <c r="G50" s="136">
        <f>F50/$F$5</f>
        <v>0.000461169525917727</v>
      </c>
      <c r="H50" s="106"/>
      <c r="I50" s="106"/>
      <c r="J50" s="106"/>
    </row>
    <row r="51" s="108" customFormat="1" ht="18" customHeight="1" spans="1:10">
      <c r="A51" s="141">
        <v>1</v>
      </c>
      <c r="B51" s="148" t="s">
        <v>99</v>
      </c>
      <c r="C51" s="143">
        <v>1</v>
      </c>
      <c r="D51" s="145" t="s">
        <v>1277</v>
      </c>
      <c r="E51" s="146"/>
      <c r="F51" s="147">
        <v>10</v>
      </c>
      <c r="G51" s="136">
        <f>F51/$F$5</f>
        <v>0.000461169525917727</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0">C54+C55</f>
        <v>0</v>
      </c>
      <c r="D53" s="139">
        <f t="shared" si="10"/>
        <v>0</v>
      </c>
      <c r="E53" s="139">
        <f t="shared" si="10"/>
        <v>0</v>
      </c>
      <c r="F53" s="139">
        <f t="shared" si="10"/>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1">C57+C58</f>
        <v>0</v>
      </c>
      <c r="D56" s="139">
        <f t="shared" si="11"/>
        <v>0</v>
      </c>
      <c r="E56" s="139">
        <f t="shared" si="11"/>
        <v>0</v>
      </c>
      <c r="F56" s="139">
        <f t="shared" si="11"/>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2">C60+C61+C62</f>
        <v>0</v>
      </c>
      <c r="D59" s="139">
        <f t="shared" si="12"/>
        <v>0</v>
      </c>
      <c r="E59" s="139">
        <f t="shared" si="12"/>
        <v>0</v>
      </c>
      <c r="F59" s="139">
        <f t="shared" si="12"/>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3">C64</f>
        <v>0</v>
      </c>
      <c r="D63" s="139">
        <f t="shared" si="13"/>
        <v>0</v>
      </c>
      <c r="E63" s="139">
        <f t="shared" si="13"/>
        <v>0</v>
      </c>
      <c r="F63" s="139">
        <f t="shared" si="13"/>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4">C66+C76+C81</f>
        <v>12</v>
      </c>
      <c r="D65" s="135" t="e">
        <f t="shared" si="14"/>
        <v>#VALUE!</v>
      </c>
      <c r="E65" s="135">
        <f t="shared" si="14"/>
        <v>48.733</v>
      </c>
      <c r="F65" s="135">
        <f t="shared" si="14"/>
        <v>9010</v>
      </c>
      <c r="G65" s="136">
        <f>F65/$F$5</f>
        <v>0.415513742851872</v>
      </c>
    </row>
    <row r="66" s="106" customFormat="1" ht="18" customHeight="1" spans="1:7">
      <c r="A66" s="152" t="s">
        <v>1265</v>
      </c>
      <c r="B66" s="156" t="s">
        <v>113</v>
      </c>
      <c r="C66" s="153">
        <f>C67+C68+C69+C70+C71+C72+C73+C74+C75</f>
        <v>8</v>
      </c>
      <c r="D66" s="153" t="e">
        <f>D67+D68+D69+D70+D71+D72+D73+D74+D75</f>
        <v>#VALUE!</v>
      </c>
      <c r="E66" s="153">
        <f>E67+E68+E69+E70+E71+E72+E73+E74+E75</f>
        <v>43.603</v>
      </c>
      <c r="F66" s="153">
        <v>5330</v>
      </c>
      <c r="G66" s="136">
        <f>F66/$F$5</f>
        <v>0.245803357314149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c r="D69" s="145"/>
      <c r="E69" s="157"/>
      <c r="F69" s="147"/>
      <c r="G69" s="136">
        <f>F69/$F$5</f>
        <v>0</v>
      </c>
    </row>
    <row r="70" s="105" customFormat="1" ht="18" customHeight="1" spans="1:7">
      <c r="A70" s="141">
        <v>4</v>
      </c>
      <c r="B70" s="148" t="s">
        <v>117</v>
      </c>
      <c r="C70" s="143">
        <v>8</v>
      </c>
      <c r="D70" s="145" t="s">
        <v>1269</v>
      </c>
      <c r="E70" s="157">
        <v>43.603</v>
      </c>
      <c r="F70" s="147">
        <v>5300</v>
      </c>
      <c r="G70" s="136">
        <f>F70/$F$5</f>
        <v>0.244419848736395</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5">C77+C78+C79+C80</f>
        <v>4</v>
      </c>
      <c r="D76" s="161" t="e">
        <f t="shared" si="15"/>
        <v>#VALUE!</v>
      </c>
      <c r="E76" s="161">
        <f t="shared" si="15"/>
        <v>5.13</v>
      </c>
      <c r="F76" s="161">
        <f t="shared" si="15"/>
        <v>3680</v>
      </c>
      <c r="G76" s="136">
        <f>F76/$F$5</f>
        <v>0.169710385537724</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4.13</v>
      </c>
      <c r="F78" s="147">
        <v>3600</v>
      </c>
      <c r="G78" s="136">
        <f>F78/$F$5</f>
        <v>0.166021029330382</v>
      </c>
    </row>
    <row r="79" s="105" customFormat="1" ht="21" customHeight="1" spans="1:7">
      <c r="A79" s="141">
        <v>3</v>
      </c>
      <c r="B79" s="148" t="s">
        <v>125</v>
      </c>
      <c r="C79" s="143">
        <v>1</v>
      </c>
      <c r="D79" s="145" t="s">
        <v>1279</v>
      </c>
      <c r="E79" s="157">
        <v>1</v>
      </c>
      <c r="F79" s="147">
        <v>80</v>
      </c>
      <c r="G79" s="136">
        <f>F79/$F$5</f>
        <v>0.00368935620734182</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6">C82+C83+C84+C85+C86+C87</f>
        <v>0</v>
      </c>
      <c r="D81" s="161">
        <f t="shared" si="16"/>
        <v>0</v>
      </c>
      <c r="E81" s="161">
        <f t="shared" si="16"/>
        <v>0</v>
      </c>
      <c r="F81" s="161">
        <f t="shared" si="16"/>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7">C89</f>
        <v>0</v>
      </c>
      <c r="D88" s="135">
        <f t="shared" si="17"/>
        <v>0</v>
      </c>
      <c r="E88" s="135">
        <f t="shared" si="17"/>
        <v>0</v>
      </c>
      <c r="F88" s="135">
        <f t="shared" si="17"/>
        <v>0</v>
      </c>
      <c r="G88" s="136">
        <f>F88/$F$5</f>
        <v>0</v>
      </c>
    </row>
    <row r="89" s="105" customFormat="1" ht="14" customHeight="1" spans="1:7">
      <c r="A89" s="152" t="s">
        <v>1265</v>
      </c>
      <c r="B89" s="156" t="s">
        <v>134</v>
      </c>
      <c r="C89" s="153">
        <f t="shared" ref="C89:F89" si="18">C90+C91+C92</f>
        <v>0</v>
      </c>
      <c r="D89" s="153">
        <f t="shared" si="18"/>
        <v>0</v>
      </c>
      <c r="E89" s="153">
        <f t="shared" si="18"/>
        <v>0</v>
      </c>
      <c r="F89" s="153">
        <f t="shared" si="18"/>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19">C94+C96+C100+C107</f>
        <v>1</v>
      </c>
      <c r="D93" s="135" t="e">
        <f t="shared" si="19"/>
        <v>#VALUE!</v>
      </c>
      <c r="E93" s="135">
        <f t="shared" si="19"/>
        <v>800</v>
      </c>
      <c r="F93" s="135">
        <f t="shared" si="19"/>
        <v>240</v>
      </c>
      <c r="G93" s="136">
        <f>F93/$F$5</f>
        <v>0.0110680686220255</v>
      </c>
    </row>
    <row r="94" s="105" customFormat="1" ht="14" customHeight="1" spans="1:7">
      <c r="A94" s="161" t="s">
        <v>1265</v>
      </c>
      <c r="B94" s="156" t="s">
        <v>139</v>
      </c>
      <c r="C94" s="161">
        <f t="shared" ref="C94:F94" si="20">C95</f>
        <v>0</v>
      </c>
      <c r="D94" s="161">
        <f t="shared" si="20"/>
        <v>0</v>
      </c>
      <c r="E94" s="161">
        <f t="shared" si="20"/>
        <v>0</v>
      </c>
      <c r="F94" s="161">
        <f t="shared" si="20"/>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1">C97+C98+C99</f>
        <v>1</v>
      </c>
      <c r="D96" s="161" t="e">
        <f t="shared" si="21"/>
        <v>#VALUE!</v>
      </c>
      <c r="E96" s="161">
        <f t="shared" si="21"/>
        <v>800</v>
      </c>
      <c r="F96" s="161">
        <f t="shared" si="21"/>
        <v>240</v>
      </c>
      <c r="G96" s="136">
        <f>F96/$F$5</f>
        <v>0.0110680686220255</v>
      </c>
    </row>
    <row r="97" s="105" customFormat="1" ht="14" customHeight="1" spans="1:7">
      <c r="A97" s="141">
        <v>1</v>
      </c>
      <c r="B97" s="148" t="s">
        <v>142</v>
      </c>
      <c r="C97" s="143">
        <v>1</v>
      </c>
      <c r="D97" s="143" t="s">
        <v>1277</v>
      </c>
      <c r="E97" s="143">
        <v>800</v>
      </c>
      <c r="F97" s="143">
        <v>240</v>
      </c>
      <c r="G97" s="136">
        <f>F97/$F$5</f>
        <v>0.0110680686220255</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2">C101+C102+C103+C104+C105+C106</f>
        <v>0</v>
      </c>
      <c r="D100" s="161">
        <f t="shared" si="22"/>
        <v>0</v>
      </c>
      <c r="E100" s="161">
        <f t="shared" si="22"/>
        <v>0</v>
      </c>
      <c r="F100" s="161">
        <f t="shared" si="22"/>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3">C108+C109+C110+C111+C112</f>
        <v>0</v>
      </c>
      <c r="D107" s="161">
        <f t="shared" si="23"/>
        <v>0</v>
      </c>
      <c r="E107" s="166">
        <f t="shared" si="23"/>
        <v>0</v>
      </c>
      <c r="F107" s="161">
        <f t="shared" si="23"/>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4">C114+C117</f>
        <v>0</v>
      </c>
      <c r="D113" s="135">
        <f t="shared" si="24"/>
        <v>0</v>
      </c>
      <c r="E113" s="135">
        <f t="shared" si="24"/>
        <v>0</v>
      </c>
      <c r="F113" s="135">
        <f t="shared" si="24"/>
        <v>0</v>
      </c>
      <c r="G113" s="136">
        <f>F113/$F$5</f>
        <v>0</v>
      </c>
    </row>
    <row r="114" s="105" customFormat="1" ht="14" customHeight="1" spans="1:7">
      <c r="A114" s="161" t="s">
        <v>1265</v>
      </c>
      <c r="B114" s="156" t="s">
        <v>159</v>
      </c>
      <c r="C114" s="161">
        <f t="shared" ref="C114:F114" si="25">C115+C116</f>
        <v>0</v>
      </c>
      <c r="D114" s="161">
        <f t="shared" si="25"/>
        <v>0</v>
      </c>
      <c r="E114" s="161">
        <f t="shared" si="25"/>
        <v>0</v>
      </c>
      <c r="F114" s="161">
        <f t="shared" si="25"/>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6">C118+C119+C120+C121</f>
        <v>0</v>
      </c>
      <c r="D117" s="161">
        <f t="shared" si="26"/>
        <v>0</v>
      </c>
      <c r="E117" s="161">
        <f t="shared" si="26"/>
        <v>0</v>
      </c>
      <c r="F117" s="161">
        <f t="shared" si="26"/>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7">C123</f>
        <v>0</v>
      </c>
      <c r="D122" s="135">
        <f t="shared" si="27"/>
        <v>0</v>
      </c>
      <c r="E122" s="135">
        <f t="shared" si="27"/>
        <v>0</v>
      </c>
      <c r="F122" s="135">
        <f t="shared" si="27"/>
        <v>0</v>
      </c>
      <c r="G122" s="136">
        <f>F122/$F$5</f>
        <v>0</v>
      </c>
    </row>
    <row r="123" s="105" customFormat="1" ht="14" customHeight="1" spans="1:7">
      <c r="A123" s="152" t="s">
        <v>1265</v>
      </c>
      <c r="B123" s="156" t="s">
        <v>167</v>
      </c>
      <c r="C123" s="153">
        <f t="shared" ref="C123:F123" si="28">C124</f>
        <v>0</v>
      </c>
      <c r="D123" s="153">
        <f t="shared" si="28"/>
        <v>0</v>
      </c>
      <c r="E123" s="153">
        <f t="shared" si="28"/>
        <v>0</v>
      </c>
      <c r="F123" s="153">
        <f t="shared" si="28"/>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29">C126</f>
        <v>1</v>
      </c>
      <c r="D125" s="135" t="e">
        <f t="shared" si="29"/>
        <v>#VALUE!</v>
      </c>
      <c r="E125" s="135">
        <f t="shared" si="29"/>
        <v>3800</v>
      </c>
      <c r="F125" s="135">
        <f t="shared" si="29"/>
        <v>38</v>
      </c>
      <c r="G125" s="136">
        <f>F125/$F$5</f>
        <v>0.00175244419848736</v>
      </c>
    </row>
    <row r="126" s="105" customFormat="1" ht="14" customHeight="1" spans="1:7">
      <c r="A126" s="152" t="s">
        <v>1265</v>
      </c>
      <c r="B126" s="156" t="s">
        <v>96</v>
      </c>
      <c r="C126" s="153">
        <f t="shared" ref="C126:F126" si="30">C127+C128+C129</f>
        <v>1</v>
      </c>
      <c r="D126" s="153" t="e">
        <f t="shared" si="30"/>
        <v>#VALUE!</v>
      </c>
      <c r="E126" s="153">
        <f t="shared" si="30"/>
        <v>3800</v>
      </c>
      <c r="F126" s="153">
        <f t="shared" si="30"/>
        <v>38</v>
      </c>
      <c r="G126" s="136">
        <f>F126/$F$5</f>
        <v>0.00175244419848736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0.00175244419848736</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144"/>
  <sheetViews>
    <sheetView zoomScale="61" zoomScaleNormal="61" topLeftCell="G1" workbookViewId="0">
      <selection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17.9722222222222" style="12" customWidth="1"/>
    <col min="5" max="5" width="16.3518518518519" style="12" customWidth="1"/>
    <col min="6" max="6" width="15.1296296296296" style="12" customWidth="1"/>
    <col min="7" max="7" width="36" style="12" customWidth="1"/>
    <col min="8" max="8" width="51.907407407407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74" width="8.88888888888889" style="12"/>
    <col min="16375" max="16375" width="8.88888888888889" style="8"/>
    <col min="16376" max="16384" width="8.88888888888889" style="272"/>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customHeight="1" spans="1:40">
      <c r="A6" s="81"/>
      <c r="B6" s="82" t="s">
        <v>49</v>
      </c>
      <c r="C6" s="82"/>
      <c r="D6" s="82"/>
      <c r="E6" s="82"/>
      <c r="F6" s="82"/>
      <c r="G6" s="82"/>
      <c r="H6" s="82"/>
      <c r="I6" s="83">
        <f t="shared" ref="I6:AL6" si="0">I7+I58+I74+I101+I106+I127+I136+I139</f>
        <v>14</v>
      </c>
      <c r="J6" s="83">
        <f t="shared" si="0"/>
        <v>16265.31</v>
      </c>
      <c r="K6" s="83">
        <f t="shared" si="0"/>
        <v>5</v>
      </c>
      <c r="L6" s="83">
        <f t="shared" si="0"/>
        <v>0</v>
      </c>
      <c r="M6" s="83">
        <f t="shared" si="0"/>
        <v>7</v>
      </c>
      <c r="N6" s="83">
        <f t="shared" si="0"/>
        <v>0</v>
      </c>
      <c r="O6" s="83">
        <f t="shared" si="0"/>
        <v>1</v>
      </c>
      <c r="P6" s="83">
        <f t="shared" si="0"/>
        <v>0</v>
      </c>
      <c r="Q6" s="83">
        <f t="shared" si="0"/>
        <v>0</v>
      </c>
      <c r="R6" s="83">
        <f t="shared" si="0"/>
        <v>1</v>
      </c>
      <c r="S6" s="83">
        <f t="shared" si="0"/>
        <v>15001</v>
      </c>
      <c r="T6" s="83">
        <f t="shared" si="0"/>
        <v>37891</v>
      </c>
      <c r="U6" s="83">
        <f t="shared" si="0"/>
        <v>0</v>
      </c>
      <c r="V6" s="83">
        <f t="shared" si="0"/>
        <v>0</v>
      </c>
      <c r="W6" s="83">
        <f t="shared" si="0"/>
        <v>0</v>
      </c>
      <c r="X6" s="83">
        <f t="shared" si="0"/>
        <v>0</v>
      </c>
      <c r="Y6" s="83">
        <f t="shared" si="0"/>
        <v>0</v>
      </c>
      <c r="Z6" s="83">
        <f t="shared" si="0"/>
        <v>19218</v>
      </c>
      <c r="AA6" s="83">
        <f t="shared" si="0"/>
        <v>12336</v>
      </c>
      <c r="AB6" s="83">
        <f t="shared" si="0"/>
        <v>7848</v>
      </c>
      <c r="AC6" s="83">
        <f t="shared" si="0"/>
        <v>2500</v>
      </c>
      <c r="AD6" s="83">
        <f t="shared" si="0"/>
        <v>1988</v>
      </c>
      <c r="AE6" s="83">
        <f t="shared" si="0"/>
        <v>0</v>
      </c>
      <c r="AF6" s="83">
        <f t="shared" si="0"/>
        <v>1200</v>
      </c>
      <c r="AG6" s="83">
        <f t="shared" si="0"/>
        <v>3250</v>
      </c>
      <c r="AH6" s="83">
        <f t="shared" si="0"/>
        <v>2000</v>
      </c>
      <c r="AI6" s="83">
        <f t="shared" si="0"/>
        <v>0</v>
      </c>
      <c r="AJ6" s="83">
        <f t="shared" si="0"/>
        <v>432</v>
      </c>
      <c r="AK6" s="83">
        <f t="shared" si="0"/>
        <v>0</v>
      </c>
      <c r="AL6" s="83">
        <f t="shared" si="0"/>
        <v>0</v>
      </c>
      <c r="AM6" s="81"/>
      <c r="AN6" s="81"/>
    </row>
    <row r="7" s="178" customFormat="1" ht="30" customHeight="1" spans="1:40">
      <c r="A7" s="180" t="s">
        <v>50</v>
      </c>
      <c r="B7" s="181" t="s">
        <v>51</v>
      </c>
      <c r="C7" s="182"/>
      <c r="D7" s="182"/>
      <c r="E7" s="181"/>
      <c r="F7" s="182"/>
      <c r="G7" s="182"/>
      <c r="H7" s="181"/>
      <c r="I7" s="189">
        <f t="shared" ref="I7:AL7" si="1">I8+I30+I35+I45+I50</f>
        <v>8</v>
      </c>
      <c r="J7" s="189">
        <f t="shared" si="1"/>
        <v>11658.18</v>
      </c>
      <c r="K7" s="189">
        <f t="shared" si="1"/>
        <v>5</v>
      </c>
      <c r="L7" s="189">
        <f t="shared" si="1"/>
        <v>0</v>
      </c>
      <c r="M7" s="189">
        <f t="shared" si="1"/>
        <v>3</v>
      </c>
      <c r="N7" s="189">
        <f t="shared" si="1"/>
        <v>0</v>
      </c>
      <c r="O7" s="189">
        <f t="shared" si="1"/>
        <v>0</v>
      </c>
      <c r="P7" s="189">
        <f t="shared" si="1"/>
        <v>0</v>
      </c>
      <c r="Q7" s="189">
        <f t="shared" si="1"/>
        <v>0</v>
      </c>
      <c r="R7" s="189">
        <f t="shared" si="1"/>
        <v>0</v>
      </c>
      <c r="S7" s="189">
        <f t="shared" si="1"/>
        <v>6098</v>
      </c>
      <c r="T7" s="189">
        <f t="shared" si="1"/>
        <v>19916</v>
      </c>
      <c r="U7" s="189">
        <f t="shared" si="1"/>
        <v>0</v>
      </c>
      <c r="V7" s="189">
        <f t="shared" si="1"/>
        <v>0</v>
      </c>
      <c r="W7" s="189">
        <f t="shared" si="1"/>
        <v>0</v>
      </c>
      <c r="X7" s="189">
        <f t="shared" si="1"/>
        <v>0</v>
      </c>
      <c r="Y7" s="189">
        <f t="shared" si="1"/>
        <v>0</v>
      </c>
      <c r="Z7" s="189">
        <f t="shared" si="1"/>
        <v>12190</v>
      </c>
      <c r="AA7" s="189">
        <f t="shared" si="1"/>
        <v>11258</v>
      </c>
      <c r="AB7" s="189">
        <f t="shared" si="1"/>
        <v>6808</v>
      </c>
      <c r="AC7" s="189">
        <f t="shared" si="1"/>
        <v>2500</v>
      </c>
      <c r="AD7" s="189">
        <f t="shared" si="1"/>
        <v>1950</v>
      </c>
      <c r="AE7" s="189">
        <f t="shared" si="1"/>
        <v>0</v>
      </c>
      <c r="AF7" s="189">
        <f t="shared" si="1"/>
        <v>200</v>
      </c>
      <c r="AG7" s="189">
        <f t="shared" si="1"/>
        <v>300</v>
      </c>
      <c r="AH7" s="189">
        <f t="shared" si="1"/>
        <v>0</v>
      </c>
      <c r="AI7" s="189">
        <f t="shared" si="1"/>
        <v>0</v>
      </c>
      <c r="AJ7" s="189">
        <f t="shared" si="1"/>
        <v>432</v>
      </c>
      <c r="AK7" s="189">
        <f t="shared" si="1"/>
        <v>0</v>
      </c>
      <c r="AL7" s="189">
        <f t="shared" si="1"/>
        <v>0</v>
      </c>
      <c r="AM7" s="195"/>
      <c r="AN7" s="195"/>
    </row>
    <row r="8" s="178" customFormat="1" ht="30" customHeight="1" spans="1:40">
      <c r="A8" s="183" t="s">
        <v>52</v>
      </c>
      <c r="B8" s="181" t="s">
        <v>53</v>
      </c>
      <c r="C8" s="182"/>
      <c r="D8" s="182"/>
      <c r="E8" s="181"/>
      <c r="F8" s="182"/>
      <c r="G8" s="182"/>
      <c r="H8" s="181"/>
      <c r="I8" s="190">
        <f t="shared" ref="I8:AL8" si="2">I9+I13+I18+I27+I28+I29+I19</f>
        <v>4</v>
      </c>
      <c r="J8" s="190">
        <f t="shared" si="2"/>
        <v>10432.18</v>
      </c>
      <c r="K8" s="190">
        <f t="shared" si="2"/>
        <v>4</v>
      </c>
      <c r="L8" s="190">
        <f t="shared" si="2"/>
        <v>0</v>
      </c>
      <c r="M8" s="190">
        <f t="shared" si="2"/>
        <v>0</v>
      </c>
      <c r="N8" s="190">
        <f t="shared" si="2"/>
        <v>0</v>
      </c>
      <c r="O8" s="190">
        <f t="shared" si="2"/>
        <v>0</v>
      </c>
      <c r="P8" s="190">
        <f t="shared" si="2"/>
        <v>0</v>
      </c>
      <c r="Q8" s="190">
        <f t="shared" si="2"/>
        <v>0</v>
      </c>
      <c r="R8" s="190">
        <f t="shared" si="2"/>
        <v>0</v>
      </c>
      <c r="S8" s="190">
        <f t="shared" si="2"/>
        <v>2129</v>
      </c>
      <c r="T8" s="190">
        <f t="shared" si="2"/>
        <v>7480</v>
      </c>
      <c r="U8" s="190">
        <f t="shared" si="2"/>
        <v>0</v>
      </c>
      <c r="V8" s="190">
        <f t="shared" si="2"/>
        <v>0</v>
      </c>
      <c r="W8" s="190">
        <f t="shared" si="2"/>
        <v>0</v>
      </c>
      <c r="X8" s="190">
        <f t="shared" si="2"/>
        <v>0</v>
      </c>
      <c r="Y8" s="190">
        <f t="shared" si="2"/>
        <v>0</v>
      </c>
      <c r="Z8" s="190">
        <f t="shared" si="2"/>
        <v>7640</v>
      </c>
      <c r="AA8" s="190">
        <f t="shared" si="2"/>
        <v>7208</v>
      </c>
      <c r="AB8" s="190">
        <f t="shared" si="2"/>
        <v>5208</v>
      </c>
      <c r="AC8" s="190">
        <f t="shared" si="2"/>
        <v>2000</v>
      </c>
      <c r="AD8" s="190">
        <f t="shared" si="2"/>
        <v>0</v>
      </c>
      <c r="AE8" s="190">
        <f t="shared" si="2"/>
        <v>0</v>
      </c>
      <c r="AF8" s="190">
        <f t="shared" si="2"/>
        <v>0</v>
      </c>
      <c r="AG8" s="190">
        <f t="shared" si="2"/>
        <v>0</v>
      </c>
      <c r="AH8" s="190">
        <f t="shared" si="2"/>
        <v>0</v>
      </c>
      <c r="AI8" s="190">
        <f t="shared" si="2"/>
        <v>0</v>
      </c>
      <c r="AJ8" s="190">
        <f t="shared" si="2"/>
        <v>432</v>
      </c>
      <c r="AK8" s="190">
        <f t="shared" si="2"/>
        <v>0</v>
      </c>
      <c r="AL8" s="190">
        <f t="shared" si="2"/>
        <v>0</v>
      </c>
      <c r="AM8" s="195"/>
      <c r="AN8" s="195"/>
    </row>
    <row r="9" s="12" customFormat="1" ht="30" customHeight="1" spans="1:40">
      <c r="A9" s="183" t="s">
        <v>54</v>
      </c>
      <c r="B9" s="181" t="s">
        <v>55</v>
      </c>
      <c r="C9" s="182"/>
      <c r="D9" s="182"/>
      <c r="E9" s="181"/>
      <c r="F9" s="182"/>
      <c r="G9" s="182"/>
      <c r="H9" s="181"/>
      <c r="I9" s="191">
        <f t="shared" ref="I9:AL9" si="3">I10+I11</f>
        <v>1</v>
      </c>
      <c r="J9" s="191">
        <f t="shared" si="3"/>
        <v>0.18</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0</v>
      </c>
      <c r="V9" s="191">
        <f t="shared" si="3"/>
        <v>0</v>
      </c>
      <c r="W9" s="191">
        <f t="shared" si="3"/>
        <v>0</v>
      </c>
      <c r="X9" s="191">
        <f t="shared" si="3"/>
        <v>0</v>
      </c>
      <c r="Y9" s="191">
        <f t="shared" si="3"/>
        <v>0</v>
      </c>
      <c r="Z9" s="191">
        <f t="shared" si="3"/>
        <v>540</v>
      </c>
      <c r="AA9" s="191">
        <f t="shared" si="3"/>
        <v>108</v>
      </c>
      <c r="AB9" s="191">
        <f t="shared" si="3"/>
        <v>108</v>
      </c>
      <c r="AC9" s="191">
        <f t="shared" si="3"/>
        <v>0</v>
      </c>
      <c r="AD9" s="191">
        <f t="shared" si="3"/>
        <v>0</v>
      </c>
      <c r="AE9" s="191">
        <f t="shared" si="3"/>
        <v>0</v>
      </c>
      <c r="AF9" s="191">
        <f t="shared" si="3"/>
        <v>0</v>
      </c>
      <c r="AG9" s="191">
        <f t="shared" si="3"/>
        <v>0</v>
      </c>
      <c r="AH9" s="191">
        <f t="shared" si="3"/>
        <v>0</v>
      </c>
      <c r="AI9" s="191">
        <f t="shared" si="3"/>
        <v>0</v>
      </c>
      <c r="AJ9" s="191">
        <f t="shared" si="3"/>
        <v>432</v>
      </c>
      <c r="AK9" s="191">
        <f t="shared" si="3"/>
        <v>0</v>
      </c>
      <c r="AL9" s="191">
        <f t="shared" si="3"/>
        <v>0</v>
      </c>
      <c r="AM9" s="196"/>
      <c r="AN9" s="196"/>
    </row>
    <row r="10" s="12" customFormat="1" ht="30" customHeight="1" spans="1:40">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row>
    <row r="11" s="12" customFormat="1" ht="30" customHeight="1" spans="1:40">
      <c r="A11" s="184" t="s">
        <v>56</v>
      </c>
      <c r="B11" s="181" t="s">
        <v>58</v>
      </c>
      <c r="C11" s="182"/>
      <c r="D11" s="182"/>
      <c r="E11" s="185"/>
      <c r="F11" s="185"/>
      <c r="G11" s="185"/>
      <c r="H11" s="185"/>
      <c r="I11" s="191">
        <f t="shared" ref="I11:AL11" si="4">SUM(I12)</f>
        <v>1</v>
      </c>
      <c r="J11" s="191">
        <f t="shared" si="4"/>
        <v>0.18</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0</v>
      </c>
      <c r="V11" s="191">
        <f t="shared" si="4"/>
        <v>0</v>
      </c>
      <c r="W11" s="191">
        <f t="shared" si="4"/>
        <v>0</v>
      </c>
      <c r="X11" s="191">
        <f t="shared" si="4"/>
        <v>0</v>
      </c>
      <c r="Y11" s="191">
        <f t="shared" si="4"/>
        <v>0</v>
      </c>
      <c r="Z11" s="191">
        <f t="shared" si="4"/>
        <v>540</v>
      </c>
      <c r="AA11" s="191">
        <f t="shared" si="4"/>
        <v>108</v>
      </c>
      <c r="AB11" s="191">
        <f t="shared" si="4"/>
        <v>108</v>
      </c>
      <c r="AC11" s="191">
        <f t="shared" si="4"/>
        <v>0</v>
      </c>
      <c r="AD11" s="191">
        <f t="shared" si="4"/>
        <v>0</v>
      </c>
      <c r="AE11" s="191">
        <f t="shared" si="4"/>
        <v>0</v>
      </c>
      <c r="AF11" s="191">
        <f t="shared" si="4"/>
        <v>0</v>
      </c>
      <c r="AG11" s="191">
        <f t="shared" si="4"/>
        <v>0</v>
      </c>
      <c r="AH11" s="191">
        <f t="shared" si="4"/>
        <v>0</v>
      </c>
      <c r="AI11" s="191">
        <f t="shared" si="4"/>
        <v>0</v>
      </c>
      <c r="AJ11" s="191">
        <f t="shared" si="4"/>
        <v>432</v>
      </c>
      <c r="AK11" s="191">
        <f t="shared" si="4"/>
        <v>0</v>
      </c>
      <c r="AL11" s="191">
        <f t="shared" si="4"/>
        <v>0</v>
      </c>
      <c r="AM11" s="196"/>
      <c r="AN11" s="196"/>
    </row>
    <row r="12" s="8" customFormat="1" ht="283" customHeight="1" spans="1:40">
      <c r="A12" s="22">
        <v>1</v>
      </c>
      <c r="B12" s="22" t="s">
        <v>1158</v>
      </c>
      <c r="C12" s="22">
        <v>2024</v>
      </c>
      <c r="D12" s="23" t="s">
        <v>1159</v>
      </c>
      <c r="E12" s="22" t="s">
        <v>178</v>
      </c>
      <c r="F12" s="24" t="s">
        <v>990</v>
      </c>
      <c r="G12" s="22" t="s">
        <v>1160</v>
      </c>
      <c r="H12" s="23" t="s">
        <v>1161</v>
      </c>
      <c r="I12" s="22">
        <v>1</v>
      </c>
      <c r="J12" s="22">
        <v>0.18</v>
      </c>
      <c r="K12" s="22">
        <v>1</v>
      </c>
      <c r="L12" s="22"/>
      <c r="M12" s="22"/>
      <c r="N12" s="22"/>
      <c r="O12" s="22"/>
      <c r="P12" s="22"/>
      <c r="Q12" s="22"/>
      <c r="R12" s="22"/>
      <c r="S12" s="22">
        <v>56</v>
      </c>
      <c r="T12" s="22">
        <v>183</v>
      </c>
      <c r="U12" s="22" t="s">
        <v>183</v>
      </c>
      <c r="V12" s="22" t="s">
        <v>1144</v>
      </c>
      <c r="W12" s="22" t="s">
        <v>183</v>
      </c>
      <c r="X12" s="22" t="s">
        <v>1144</v>
      </c>
      <c r="Y12" s="22" t="s">
        <v>1093</v>
      </c>
      <c r="Z12" s="22">
        <v>540</v>
      </c>
      <c r="AA12" s="22">
        <v>108</v>
      </c>
      <c r="AB12" s="22">
        <v>108</v>
      </c>
      <c r="AC12" s="22"/>
      <c r="AD12" s="22"/>
      <c r="AE12" s="22"/>
      <c r="AF12" s="22"/>
      <c r="AG12" s="22"/>
      <c r="AH12" s="22"/>
      <c r="AI12" s="22"/>
      <c r="AJ12" s="22">
        <v>432</v>
      </c>
      <c r="AK12" s="22"/>
      <c r="AL12" s="22"/>
      <c r="AM12" s="33" t="s">
        <v>1162</v>
      </c>
      <c r="AN12" s="33" t="s">
        <v>1163</v>
      </c>
    </row>
    <row r="13" s="12" customFormat="1" ht="30" customHeight="1" spans="1:40">
      <c r="A13" s="183" t="s">
        <v>54</v>
      </c>
      <c r="B13" s="181" t="s">
        <v>59</v>
      </c>
      <c r="C13" s="182"/>
      <c r="D13" s="182"/>
      <c r="E13" s="185"/>
      <c r="F13" s="185"/>
      <c r="G13" s="185"/>
      <c r="H13" s="185"/>
      <c r="I13" s="191">
        <v>0</v>
      </c>
      <c r="J13" s="191">
        <v>0</v>
      </c>
      <c r="K13" s="191">
        <v>0</v>
      </c>
      <c r="L13" s="191">
        <v>0</v>
      </c>
      <c r="M13" s="191">
        <v>0</v>
      </c>
      <c r="N13" s="191">
        <v>0</v>
      </c>
      <c r="O13" s="191">
        <v>0</v>
      </c>
      <c r="P13" s="191">
        <v>0</v>
      </c>
      <c r="Q13" s="191">
        <v>0</v>
      </c>
      <c r="R13" s="191">
        <v>0</v>
      </c>
      <c r="S13" s="191">
        <v>0</v>
      </c>
      <c r="T13" s="191">
        <v>0</v>
      </c>
      <c r="U13" s="191">
        <v>0</v>
      </c>
      <c r="V13" s="191">
        <v>0</v>
      </c>
      <c r="W13" s="191">
        <v>0</v>
      </c>
      <c r="X13" s="191">
        <v>0</v>
      </c>
      <c r="Y13" s="191">
        <v>0</v>
      </c>
      <c r="Z13" s="191">
        <v>0</v>
      </c>
      <c r="AA13" s="191">
        <v>0</v>
      </c>
      <c r="AB13" s="191">
        <v>0</v>
      </c>
      <c r="AC13" s="191">
        <v>0</v>
      </c>
      <c r="AD13" s="191">
        <v>0</v>
      </c>
      <c r="AE13" s="191">
        <v>0</v>
      </c>
      <c r="AF13" s="191">
        <v>0</v>
      </c>
      <c r="AG13" s="191">
        <v>0</v>
      </c>
      <c r="AH13" s="191">
        <v>0</v>
      </c>
      <c r="AI13" s="191">
        <v>0</v>
      </c>
      <c r="AJ13" s="191">
        <v>0</v>
      </c>
      <c r="AK13" s="191">
        <v>0</v>
      </c>
      <c r="AL13" s="191">
        <v>0</v>
      </c>
      <c r="AM13" s="196"/>
      <c r="AN13" s="196"/>
    </row>
    <row r="14" s="12" customFormat="1" ht="30" customHeight="1" spans="1:40">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row>
    <row r="15" s="12" customFormat="1" ht="30" customHeight="1" spans="1:40">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row>
    <row r="16" s="12" customFormat="1" ht="30" customHeight="1" spans="1:40">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row>
    <row r="17" s="12" customFormat="1" ht="30" customHeight="1" spans="1:40">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row>
    <row r="18" s="12" customFormat="1" ht="30" customHeight="1" spans="1:40">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row>
    <row r="19" s="12" customFormat="1" ht="30" customHeight="1" spans="1:40">
      <c r="A19" s="183" t="s">
        <v>54</v>
      </c>
      <c r="B19" s="188" t="s">
        <v>65</v>
      </c>
      <c r="C19" s="188"/>
      <c r="D19" s="188"/>
      <c r="E19" s="185"/>
      <c r="F19" s="185"/>
      <c r="G19" s="185"/>
      <c r="H19" s="185"/>
      <c r="I19" s="191">
        <f t="shared" ref="I19:AL19" si="5">I20+I21+I22+I26</f>
        <v>3</v>
      </c>
      <c r="J19" s="191">
        <f t="shared" si="5"/>
        <v>10432</v>
      </c>
      <c r="K19" s="191">
        <f t="shared" si="5"/>
        <v>3</v>
      </c>
      <c r="L19" s="191">
        <f t="shared" si="5"/>
        <v>0</v>
      </c>
      <c r="M19" s="191">
        <f t="shared" si="5"/>
        <v>0</v>
      </c>
      <c r="N19" s="191">
        <f t="shared" si="5"/>
        <v>0</v>
      </c>
      <c r="O19" s="191">
        <f t="shared" si="5"/>
        <v>0</v>
      </c>
      <c r="P19" s="191">
        <f t="shared" si="5"/>
        <v>0</v>
      </c>
      <c r="Q19" s="191">
        <f t="shared" si="5"/>
        <v>0</v>
      </c>
      <c r="R19" s="191">
        <f t="shared" si="5"/>
        <v>0</v>
      </c>
      <c r="S19" s="191">
        <f t="shared" si="5"/>
        <v>2073</v>
      </c>
      <c r="T19" s="191">
        <f t="shared" si="5"/>
        <v>7297</v>
      </c>
      <c r="U19" s="191">
        <f t="shared" si="5"/>
        <v>0</v>
      </c>
      <c r="V19" s="191">
        <f t="shared" si="5"/>
        <v>0</v>
      </c>
      <c r="W19" s="191">
        <f t="shared" si="5"/>
        <v>0</v>
      </c>
      <c r="X19" s="191">
        <f t="shared" si="5"/>
        <v>0</v>
      </c>
      <c r="Y19" s="191">
        <f t="shared" si="5"/>
        <v>0</v>
      </c>
      <c r="Z19" s="191">
        <f t="shared" si="5"/>
        <v>7100</v>
      </c>
      <c r="AA19" s="191">
        <f t="shared" si="5"/>
        <v>7100</v>
      </c>
      <c r="AB19" s="191">
        <f t="shared" si="5"/>
        <v>5100</v>
      </c>
      <c r="AC19" s="191">
        <f t="shared" si="5"/>
        <v>2000</v>
      </c>
      <c r="AD19" s="191">
        <f t="shared" si="5"/>
        <v>0</v>
      </c>
      <c r="AE19" s="191">
        <f t="shared" si="5"/>
        <v>0</v>
      </c>
      <c r="AF19" s="191">
        <f t="shared" si="5"/>
        <v>0</v>
      </c>
      <c r="AG19" s="191">
        <f t="shared" si="5"/>
        <v>0</v>
      </c>
      <c r="AH19" s="191">
        <f t="shared" si="5"/>
        <v>0</v>
      </c>
      <c r="AI19" s="191">
        <f t="shared" si="5"/>
        <v>0</v>
      </c>
      <c r="AJ19" s="191">
        <f t="shared" si="5"/>
        <v>0</v>
      </c>
      <c r="AK19" s="191">
        <f t="shared" si="5"/>
        <v>0</v>
      </c>
      <c r="AL19" s="191">
        <f t="shared" si="5"/>
        <v>0</v>
      </c>
      <c r="AM19" s="196"/>
      <c r="AN19" s="196"/>
    </row>
    <row r="20" s="12" customFormat="1" ht="30" customHeight="1" spans="1:40">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row>
    <row r="21" s="12" customFormat="1" ht="30" customHeight="1" spans="1:40">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row>
    <row r="22" s="12" customFormat="1" ht="30" customHeight="1" spans="1:40">
      <c r="A22" s="184" t="s">
        <v>56</v>
      </c>
      <c r="B22" s="188" t="s">
        <v>68</v>
      </c>
      <c r="C22" s="188"/>
      <c r="D22" s="188"/>
      <c r="E22" s="185"/>
      <c r="F22" s="185"/>
      <c r="G22" s="185"/>
      <c r="H22" s="185"/>
      <c r="I22" s="191">
        <f t="shared" ref="I22:AL22" si="6">SUM(I23:I25)</f>
        <v>3</v>
      </c>
      <c r="J22" s="191">
        <f t="shared" si="6"/>
        <v>10432</v>
      </c>
      <c r="K22" s="191">
        <f t="shared" si="6"/>
        <v>3</v>
      </c>
      <c r="L22" s="191">
        <f t="shared" si="6"/>
        <v>0</v>
      </c>
      <c r="M22" s="191">
        <f t="shared" si="6"/>
        <v>0</v>
      </c>
      <c r="N22" s="191">
        <f t="shared" si="6"/>
        <v>0</v>
      </c>
      <c r="O22" s="191">
        <f t="shared" si="6"/>
        <v>0</v>
      </c>
      <c r="P22" s="191">
        <f t="shared" si="6"/>
        <v>0</v>
      </c>
      <c r="Q22" s="191">
        <f t="shared" si="6"/>
        <v>0</v>
      </c>
      <c r="R22" s="191">
        <f t="shared" si="6"/>
        <v>0</v>
      </c>
      <c r="S22" s="191">
        <f t="shared" si="6"/>
        <v>2073</v>
      </c>
      <c r="T22" s="191">
        <f t="shared" si="6"/>
        <v>7297</v>
      </c>
      <c r="U22" s="191">
        <f t="shared" si="6"/>
        <v>0</v>
      </c>
      <c r="V22" s="191">
        <f t="shared" si="6"/>
        <v>0</v>
      </c>
      <c r="W22" s="191">
        <f t="shared" si="6"/>
        <v>0</v>
      </c>
      <c r="X22" s="191">
        <f t="shared" si="6"/>
        <v>0</v>
      </c>
      <c r="Y22" s="191">
        <f t="shared" si="6"/>
        <v>0</v>
      </c>
      <c r="Z22" s="191">
        <f t="shared" si="6"/>
        <v>7100</v>
      </c>
      <c r="AA22" s="191">
        <f t="shared" si="6"/>
        <v>7100</v>
      </c>
      <c r="AB22" s="191">
        <f t="shared" si="6"/>
        <v>5100</v>
      </c>
      <c r="AC22" s="191">
        <f t="shared" si="6"/>
        <v>2000</v>
      </c>
      <c r="AD22" s="191">
        <f t="shared" si="6"/>
        <v>0</v>
      </c>
      <c r="AE22" s="191">
        <f t="shared" si="6"/>
        <v>0</v>
      </c>
      <c r="AF22" s="191">
        <f t="shared" si="6"/>
        <v>0</v>
      </c>
      <c r="AG22" s="191">
        <f t="shared" si="6"/>
        <v>0</v>
      </c>
      <c r="AH22" s="191">
        <f t="shared" si="6"/>
        <v>0</v>
      </c>
      <c r="AI22" s="191">
        <f t="shared" si="6"/>
        <v>0</v>
      </c>
      <c r="AJ22" s="191">
        <f t="shared" si="6"/>
        <v>0</v>
      </c>
      <c r="AK22" s="191">
        <f t="shared" si="6"/>
        <v>0</v>
      </c>
      <c r="AL22" s="191">
        <f t="shared" si="6"/>
        <v>0</v>
      </c>
      <c r="AM22" s="196"/>
      <c r="AN22" s="196"/>
    </row>
    <row r="23" s="7" customFormat="1" ht="409" customHeight="1" spans="1:40">
      <c r="A23" s="22">
        <v>2</v>
      </c>
      <c r="B23" s="22" t="s">
        <v>1138</v>
      </c>
      <c r="C23" s="22">
        <v>2024</v>
      </c>
      <c r="D23" s="84" t="s">
        <v>983</v>
      </c>
      <c r="E23" s="24" t="s">
        <v>178</v>
      </c>
      <c r="F23" s="24" t="s">
        <v>984</v>
      </c>
      <c r="G23" s="24" t="s">
        <v>180</v>
      </c>
      <c r="H23" s="84" t="s">
        <v>1089</v>
      </c>
      <c r="I23" s="22">
        <v>1</v>
      </c>
      <c r="J23" s="22">
        <v>3895</v>
      </c>
      <c r="K23" s="22">
        <v>1</v>
      </c>
      <c r="L23" s="22"/>
      <c r="M23" s="22"/>
      <c r="N23" s="22"/>
      <c r="O23" s="22"/>
      <c r="P23" s="22"/>
      <c r="Q23" s="22"/>
      <c r="R23" s="22"/>
      <c r="S23" s="22">
        <v>338</v>
      </c>
      <c r="T23" s="22">
        <v>1345</v>
      </c>
      <c r="U23" s="24" t="s">
        <v>985</v>
      </c>
      <c r="V23" s="22" t="s">
        <v>944</v>
      </c>
      <c r="W23" s="24" t="s">
        <v>183</v>
      </c>
      <c r="X23" s="22" t="s">
        <v>811</v>
      </c>
      <c r="Y23" s="22" t="s">
        <v>1093</v>
      </c>
      <c r="Z23" s="24">
        <v>2100</v>
      </c>
      <c r="AA23" s="22">
        <v>2100</v>
      </c>
      <c r="AB23" s="60">
        <v>1300</v>
      </c>
      <c r="AC23" s="60">
        <v>800</v>
      </c>
      <c r="AD23" s="60"/>
      <c r="AE23" s="60"/>
      <c r="AF23" s="22"/>
      <c r="AG23" s="22"/>
      <c r="AH23" s="22"/>
      <c r="AI23" s="22"/>
      <c r="AJ23" s="22"/>
      <c r="AK23" s="22"/>
      <c r="AL23" s="22"/>
      <c r="AM23" s="33" t="s">
        <v>1139</v>
      </c>
      <c r="AN23" s="33" t="s">
        <v>1140</v>
      </c>
    </row>
    <row r="24" s="7" customFormat="1" ht="382" customHeight="1" spans="1:40">
      <c r="A24" s="22">
        <v>3</v>
      </c>
      <c r="B24" s="22" t="s">
        <v>1142</v>
      </c>
      <c r="C24" s="22">
        <v>2024</v>
      </c>
      <c r="D24" s="23" t="s">
        <v>185</v>
      </c>
      <c r="E24" s="24" t="s">
        <v>178</v>
      </c>
      <c r="F24" s="24" t="s">
        <v>984</v>
      </c>
      <c r="G24" s="24" t="s">
        <v>186</v>
      </c>
      <c r="H24" s="23" t="s">
        <v>1143</v>
      </c>
      <c r="I24" s="22">
        <v>1</v>
      </c>
      <c r="J24" s="22">
        <v>1937</v>
      </c>
      <c r="K24" s="22">
        <v>1</v>
      </c>
      <c r="L24" s="22"/>
      <c r="M24" s="22"/>
      <c r="N24" s="22"/>
      <c r="O24" s="22"/>
      <c r="P24" s="22"/>
      <c r="Q24" s="22"/>
      <c r="R24" s="22"/>
      <c r="S24" s="22">
        <v>737</v>
      </c>
      <c r="T24" s="22">
        <v>2312</v>
      </c>
      <c r="U24" s="24" t="s">
        <v>183</v>
      </c>
      <c r="V24" s="22" t="s">
        <v>1144</v>
      </c>
      <c r="W24" s="24" t="s">
        <v>183</v>
      </c>
      <c r="X24" s="22" t="s">
        <v>1144</v>
      </c>
      <c r="Y24" s="22" t="s">
        <v>1093</v>
      </c>
      <c r="Z24" s="59">
        <v>2000</v>
      </c>
      <c r="AA24" s="22">
        <v>2000</v>
      </c>
      <c r="AB24" s="60">
        <v>1500</v>
      </c>
      <c r="AC24" s="60">
        <v>500</v>
      </c>
      <c r="AD24" s="60"/>
      <c r="AE24" s="60"/>
      <c r="AF24" s="22"/>
      <c r="AG24" s="22"/>
      <c r="AH24" s="22"/>
      <c r="AI24" s="22"/>
      <c r="AJ24" s="22"/>
      <c r="AK24" s="22"/>
      <c r="AL24" s="22"/>
      <c r="AM24" s="33" t="s">
        <v>1145</v>
      </c>
      <c r="AN24" s="33" t="s">
        <v>1146</v>
      </c>
    </row>
    <row r="25" s="7" customFormat="1" ht="409" customHeight="1" spans="1:40">
      <c r="A25" s="22">
        <v>4</v>
      </c>
      <c r="B25" s="22" t="s">
        <v>1148</v>
      </c>
      <c r="C25" s="22">
        <v>2024</v>
      </c>
      <c r="D25" s="23" t="s">
        <v>988</v>
      </c>
      <c r="E25" s="24" t="s">
        <v>178</v>
      </c>
      <c r="F25" s="24" t="s">
        <v>984</v>
      </c>
      <c r="G25" s="24" t="s">
        <v>198</v>
      </c>
      <c r="H25" s="23" t="s">
        <v>1149</v>
      </c>
      <c r="I25" s="22">
        <v>1</v>
      </c>
      <c r="J25" s="22">
        <v>4600</v>
      </c>
      <c r="K25" s="22">
        <v>1</v>
      </c>
      <c r="L25" s="22"/>
      <c r="M25" s="22"/>
      <c r="N25" s="22"/>
      <c r="O25" s="22"/>
      <c r="P25" s="22"/>
      <c r="Q25" s="22"/>
      <c r="R25" s="22"/>
      <c r="S25" s="22">
        <v>998</v>
      </c>
      <c r="T25" s="22">
        <v>3640</v>
      </c>
      <c r="U25" s="36" t="s">
        <v>192</v>
      </c>
      <c r="V25" s="36" t="s">
        <v>810</v>
      </c>
      <c r="W25" s="24" t="s">
        <v>183</v>
      </c>
      <c r="X25" s="22" t="s">
        <v>811</v>
      </c>
      <c r="Y25" s="22" t="s">
        <v>1093</v>
      </c>
      <c r="Z25" s="59">
        <v>3000</v>
      </c>
      <c r="AA25" s="22">
        <v>3000</v>
      </c>
      <c r="AB25" s="60">
        <v>2300</v>
      </c>
      <c r="AC25" s="60">
        <v>700</v>
      </c>
      <c r="AD25" s="60"/>
      <c r="AE25" s="60"/>
      <c r="AF25" s="22"/>
      <c r="AG25" s="22"/>
      <c r="AH25" s="22"/>
      <c r="AI25" s="22"/>
      <c r="AJ25" s="22"/>
      <c r="AK25" s="22"/>
      <c r="AL25" s="22"/>
      <c r="AM25" s="33" t="s">
        <v>1150</v>
      </c>
      <c r="AN25" s="33" t="s">
        <v>1151</v>
      </c>
    </row>
    <row r="26" s="12" customFormat="1" ht="51" customHeight="1" spans="1:40">
      <c r="A26" s="184" t="s">
        <v>56</v>
      </c>
      <c r="B26" s="188" t="s">
        <v>69</v>
      </c>
      <c r="C26" s="188"/>
      <c r="D26" s="188"/>
      <c r="E26" s="185"/>
      <c r="F26" s="185"/>
      <c r="G26" s="185"/>
      <c r="H26" s="185"/>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6"/>
      <c r="AN26" s="196"/>
    </row>
    <row r="27" s="12" customFormat="1" ht="30" customHeight="1" spans="1:40">
      <c r="A27" s="183" t="s">
        <v>54</v>
      </c>
      <c r="B27" s="188" t="s">
        <v>70</v>
      </c>
      <c r="C27" s="188"/>
      <c r="D27" s="188"/>
      <c r="E27" s="185"/>
      <c r="F27" s="185"/>
      <c r="G27" s="185"/>
      <c r="H27" s="185"/>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6"/>
      <c r="AN27" s="196"/>
    </row>
    <row r="28" s="12" customFormat="1" ht="30" customHeight="1" spans="1:40">
      <c r="A28" s="183" t="s">
        <v>54</v>
      </c>
      <c r="B28" s="188" t="s">
        <v>71</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row>
    <row r="29" s="12" customFormat="1" ht="51" customHeight="1" spans="1:40">
      <c r="A29" s="183" t="s">
        <v>54</v>
      </c>
      <c r="B29" s="188" t="s">
        <v>72</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row>
    <row r="30" s="12" customFormat="1" ht="30" customHeight="1" spans="1:40">
      <c r="A30" s="183" t="s">
        <v>52</v>
      </c>
      <c r="B30" s="188" t="s">
        <v>73</v>
      </c>
      <c r="C30" s="188"/>
      <c r="D30" s="188"/>
      <c r="E30" s="185"/>
      <c r="F30" s="185"/>
      <c r="G30" s="185"/>
      <c r="H30" s="185"/>
      <c r="I30" s="191">
        <f t="shared" ref="I30:AL30" si="7">I31+I32+I33+I34</f>
        <v>0</v>
      </c>
      <c r="J30" s="191">
        <f t="shared" si="7"/>
        <v>0</v>
      </c>
      <c r="K30" s="191">
        <f t="shared" si="7"/>
        <v>0</v>
      </c>
      <c r="L30" s="191">
        <f t="shared" si="7"/>
        <v>0</v>
      </c>
      <c r="M30" s="191">
        <f t="shared" si="7"/>
        <v>0</v>
      </c>
      <c r="N30" s="191">
        <f t="shared" si="7"/>
        <v>0</v>
      </c>
      <c r="O30" s="191">
        <f t="shared" si="7"/>
        <v>0</v>
      </c>
      <c r="P30" s="191">
        <f t="shared" si="7"/>
        <v>0</v>
      </c>
      <c r="Q30" s="191">
        <f t="shared" si="7"/>
        <v>0</v>
      </c>
      <c r="R30" s="191">
        <f t="shared" si="7"/>
        <v>0</v>
      </c>
      <c r="S30" s="191">
        <f t="shared" si="7"/>
        <v>0</v>
      </c>
      <c r="T30" s="191">
        <f t="shared" si="7"/>
        <v>0</v>
      </c>
      <c r="U30" s="191">
        <f t="shared" si="7"/>
        <v>0</v>
      </c>
      <c r="V30" s="191">
        <f t="shared" si="7"/>
        <v>0</v>
      </c>
      <c r="W30" s="191">
        <f t="shared" si="7"/>
        <v>0</v>
      </c>
      <c r="X30" s="191">
        <f t="shared" si="7"/>
        <v>0</v>
      </c>
      <c r="Y30" s="191">
        <f t="shared" si="7"/>
        <v>0</v>
      </c>
      <c r="Z30" s="191">
        <f t="shared" si="7"/>
        <v>0</v>
      </c>
      <c r="AA30" s="191">
        <f t="shared" si="7"/>
        <v>0</v>
      </c>
      <c r="AB30" s="191">
        <f t="shared" si="7"/>
        <v>0</v>
      </c>
      <c r="AC30" s="191">
        <f t="shared" si="7"/>
        <v>0</v>
      </c>
      <c r="AD30" s="191">
        <f t="shared" si="7"/>
        <v>0</v>
      </c>
      <c r="AE30" s="191">
        <f t="shared" si="7"/>
        <v>0</v>
      </c>
      <c r="AF30" s="191">
        <f t="shared" si="7"/>
        <v>0</v>
      </c>
      <c r="AG30" s="191">
        <f t="shared" si="7"/>
        <v>0</v>
      </c>
      <c r="AH30" s="191">
        <f t="shared" si="7"/>
        <v>0</v>
      </c>
      <c r="AI30" s="191">
        <f t="shared" si="7"/>
        <v>0</v>
      </c>
      <c r="AJ30" s="191">
        <f t="shared" si="7"/>
        <v>0</v>
      </c>
      <c r="AK30" s="191">
        <f t="shared" si="7"/>
        <v>0</v>
      </c>
      <c r="AL30" s="191">
        <f t="shared" si="7"/>
        <v>0</v>
      </c>
      <c r="AM30" s="196"/>
      <c r="AN30" s="196"/>
    </row>
    <row r="31" s="12" customFormat="1" ht="47" customHeight="1" spans="1:40">
      <c r="A31" s="183" t="s">
        <v>54</v>
      </c>
      <c r="B31" s="188" t="s">
        <v>74</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row>
    <row r="32" s="12" customFormat="1" ht="30" customHeight="1" spans="1:40">
      <c r="A32" s="183" t="s">
        <v>54</v>
      </c>
      <c r="B32" s="188" t="s">
        <v>75</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row>
    <row r="33" s="12" customFormat="1" ht="30" customHeight="1" spans="1:40">
      <c r="A33" s="183" t="s">
        <v>54</v>
      </c>
      <c r="B33" s="188" t="s">
        <v>76</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row>
    <row r="34" s="12" customFormat="1" ht="30" customHeight="1" spans="1:40">
      <c r="A34" s="183" t="s">
        <v>54</v>
      </c>
      <c r="B34" s="188" t="s">
        <v>77</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row>
    <row r="35" s="12" customFormat="1" ht="30" customHeight="1" spans="1:40">
      <c r="A35" s="183" t="s">
        <v>52</v>
      </c>
      <c r="B35" s="188" t="s">
        <v>78</v>
      </c>
      <c r="C35" s="188"/>
      <c r="D35" s="188"/>
      <c r="E35" s="185"/>
      <c r="F35" s="185"/>
      <c r="G35" s="185"/>
      <c r="H35" s="185"/>
      <c r="I35" s="191">
        <f t="shared" ref="I35:AL35" si="8">I36+I44</f>
        <v>3</v>
      </c>
      <c r="J35" s="191">
        <f t="shared" si="8"/>
        <v>26</v>
      </c>
      <c r="K35" s="191">
        <f t="shared" si="8"/>
        <v>0</v>
      </c>
      <c r="L35" s="191">
        <f t="shared" si="8"/>
        <v>0</v>
      </c>
      <c r="M35" s="191">
        <f t="shared" si="8"/>
        <v>3</v>
      </c>
      <c r="N35" s="191">
        <f t="shared" si="8"/>
        <v>0</v>
      </c>
      <c r="O35" s="191">
        <f t="shared" si="8"/>
        <v>0</v>
      </c>
      <c r="P35" s="191">
        <f t="shared" si="8"/>
        <v>0</v>
      </c>
      <c r="Q35" s="191">
        <f t="shared" si="8"/>
        <v>0</v>
      </c>
      <c r="R35" s="191">
        <f t="shared" si="8"/>
        <v>0</v>
      </c>
      <c r="S35" s="191">
        <f t="shared" si="8"/>
        <v>2769</v>
      </c>
      <c r="T35" s="191">
        <f t="shared" si="8"/>
        <v>11236</v>
      </c>
      <c r="U35" s="191">
        <f t="shared" si="8"/>
        <v>0</v>
      </c>
      <c r="V35" s="191">
        <f t="shared" si="8"/>
        <v>0</v>
      </c>
      <c r="W35" s="191">
        <f t="shared" si="8"/>
        <v>0</v>
      </c>
      <c r="X35" s="191">
        <f t="shared" si="8"/>
        <v>0</v>
      </c>
      <c r="Y35" s="191">
        <f t="shared" si="8"/>
        <v>0</v>
      </c>
      <c r="Z35" s="191">
        <f t="shared" si="8"/>
        <v>4350</v>
      </c>
      <c r="AA35" s="191">
        <f t="shared" si="8"/>
        <v>4050</v>
      </c>
      <c r="AB35" s="191">
        <f t="shared" si="8"/>
        <v>1600</v>
      </c>
      <c r="AC35" s="191">
        <f t="shared" si="8"/>
        <v>500</v>
      </c>
      <c r="AD35" s="191">
        <f t="shared" si="8"/>
        <v>1950</v>
      </c>
      <c r="AE35" s="191">
        <f t="shared" si="8"/>
        <v>0</v>
      </c>
      <c r="AF35" s="191">
        <f t="shared" si="8"/>
        <v>0</v>
      </c>
      <c r="AG35" s="191">
        <f t="shared" si="8"/>
        <v>300</v>
      </c>
      <c r="AH35" s="191">
        <f t="shared" si="8"/>
        <v>0</v>
      </c>
      <c r="AI35" s="191">
        <f t="shared" si="8"/>
        <v>0</v>
      </c>
      <c r="AJ35" s="191">
        <f t="shared" si="8"/>
        <v>0</v>
      </c>
      <c r="AK35" s="191">
        <f t="shared" si="8"/>
        <v>0</v>
      </c>
      <c r="AL35" s="191">
        <f t="shared" si="8"/>
        <v>0</v>
      </c>
      <c r="AM35" s="196"/>
      <c r="AN35" s="196"/>
    </row>
    <row r="36" s="12" customFormat="1" ht="30" customHeight="1" spans="1:40">
      <c r="A36" s="183" t="s">
        <v>54</v>
      </c>
      <c r="B36" s="188" t="s">
        <v>79</v>
      </c>
      <c r="C36" s="188"/>
      <c r="D36" s="188"/>
      <c r="E36" s="185"/>
      <c r="F36" s="185"/>
      <c r="G36" s="185"/>
      <c r="H36" s="185"/>
      <c r="I36" s="191">
        <f t="shared" ref="I36:AL36" si="9">I37+I38+I39+I40</f>
        <v>3</v>
      </c>
      <c r="J36" s="191">
        <f t="shared" si="9"/>
        <v>26</v>
      </c>
      <c r="K36" s="191">
        <f t="shared" si="9"/>
        <v>0</v>
      </c>
      <c r="L36" s="191">
        <f t="shared" si="9"/>
        <v>0</v>
      </c>
      <c r="M36" s="191">
        <f t="shared" si="9"/>
        <v>3</v>
      </c>
      <c r="N36" s="191">
        <f t="shared" si="9"/>
        <v>0</v>
      </c>
      <c r="O36" s="191">
        <f t="shared" si="9"/>
        <v>0</v>
      </c>
      <c r="P36" s="191">
        <f t="shared" si="9"/>
        <v>0</v>
      </c>
      <c r="Q36" s="191">
        <f t="shared" si="9"/>
        <v>0</v>
      </c>
      <c r="R36" s="191">
        <f t="shared" si="9"/>
        <v>0</v>
      </c>
      <c r="S36" s="191">
        <f t="shared" si="9"/>
        <v>2769</v>
      </c>
      <c r="T36" s="191">
        <f t="shared" si="9"/>
        <v>11236</v>
      </c>
      <c r="U36" s="191">
        <f t="shared" si="9"/>
        <v>0</v>
      </c>
      <c r="V36" s="191">
        <f t="shared" si="9"/>
        <v>0</v>
      </c>
      <c r="W36" s="191">
        <f t="shared" si="9"/>
        <v>0</v>
      </c>
      <c r="X36" s="191">
        <f t="shared" si="9"/>
        <v>0</v>
      </c>
      <c r="Y36" s="191">
        <f t="shared" si="9"/>
        <v>0</v>
      </c>
      <c r="Z36" s="191">
        <f t="shared" si="9"/>
        <v>4350</v>
      </c>
      <c r="AA36" s="191">
        <f t="shared" si="9"/>
        <v>4050</v>
      </c>
      <c r="AB36" s="191">
        <f t="shared" si="9"/>
        <v>1600</v>
      </c>
      <c r="AC36" s="191">
        <f t="shared" si="9"/>
        <v>500</v>
      </c>
      <c r="AD36" s="191">
        <f t="shared" si="9"/>
        <v>1950</v>
      </c>
      <c r="AE36" s="191">
        <f t="shared" si="9"/>
        <v>0</v>
      </c>
      <c r="AF36" s="191">
        <f t="shared" si="9"/>
        <v>0</v>
      </c>
      <c r="AG36" s="191">
        <f t="shared" si="9"/>
        <v>300</v>
      </c>
      <c r="AH36" s="191">
        <f t="shared" si="9"/>
        <v>0</v>
      </c>
      <c r="AI36" s="191">
        <f t="shared" si="9"/>
        <v>0</v>
      </c>
      <c r="AJ36" s="191">
        <f t="shared" si="9"/>
        <v>0</v>
      </c>
      <c r="AK36" s="191">
        <f t="shared" si="9"/>
        <v>0</v>
      </c>
      <c r="AL36" s="191">
        <f t="shared" si="9"/>
        <v>0</v>
      </c>
      <c r="AM36" s="196"/>
      <c r="AN36" s="196"/>
    </row>
    <row r="37" s="12" customFormat="1" ht="30" customHeight="1" spans="1:40">
      <c r="A37" s="184" t="s">
        <v>56</v>
      </c>
      <c r="B37" s="188" t="s">
        <v>80</v>
      </c>
      <c r="C37" s="188"/>
      <c r="D37" s="188"/>
      <c r="E37" s="185"/>
      <c r="F37" s="185"/>
      <c r="G37" s="185"/>
      <c r="H37" s="185"/>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191"/>
      <c r="AM37" s="196"/>
      <c r="AN37" s="196"/>
    </row>
    <row r="38" s="12" customFormat="1" ht="30" customHeight="1" spans="1:40">
      <c r="A38" s="184" t="s">
        <v>56</v>
      </c>
      <c r="B38" s="188" t="s">
        <v>81</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row>
    <row r="39" s="12" customFormat="1" ht="30" customHeight="1" spans="1:40">
      <c r="A39" s="184" t="s">
        <v>56</v>
      </c>
      <c r="B39" s="188" t="s">
        <v>82</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row>
    <row r="40" s="12" customFormat="1" ht="50" customHeight="1" spans="1:40">
      <c r="A40" s="184" t="s">
        <v>56</v>
      </c>
      <c r="B40" s="188" t="s">
        <v>83</v>
      </c>
      <c r="C40" s="188"/>
      <c r="D40" s="188"/>
      <c r="E40" s="185"/>
      <c r="F40" s="185"/>
      <c r="G40" s="185"/>
      <c r="H40" s="185"/>
      <c r="I40" s="191">
        <f t="shared" ref="I40:AL40" si="10">SUM(I41:I43)</f>
        <v>3</v>
      </c>
      <c r="J40" s="191">
        <f t="shared" si="10"/>
        <v>26</v>
      </c>
      <c r="K40" s="191">
        <f t="shared" si="10"/>
        <v>0</v>
      </c>
      <c r="L40" s="191">
        <f t="shared" si="10"/>
        <v>0</v>
      </c>
      <c r="M40" s="191">
        <f t="shared" si="10"/>
        <v>3</v>
      </c>
      <c r="N40" s="191">
        <f t="shared" si="10"/>
        <v>0</v>
      </c>
      <c r="O40" s="191">
        <f t="shared" si="10"/>
        <v>0</v>
      </c>
      <c r="P40" s="191">
        <f t="shared" si="10"/>
        <v>0</v>
      </c>
      <c r="Q40" s="191">
        <f t="shared" si="10"/>
        <v>0</v>
      </c>
      <c r="R40" s="191">
        <f t="shared" si="10"/>
        <v>0</v>
      </c>
      <c r="S40" s="191">
        <f t="shared" si="10"/>
        <v>2769</v>
      </c>
      <c r="T40" s="191">
        <f t="shared" si="10"/>
        <v>11236</v>
      </c>
      <c r="U40" s="191">
        <f t="shared" si="10"/>
        <v>0</v>
      </c>
      <c r="V40" s="191">
        <f t="shared" si="10"/>
        <v>0</v>
      </c>
      <c r="W40" s="191">
        <f t="shared" si="10"/>
        <v>0</v>
      </c>
      <c r="X40" s="191">
        <f t="shared" si="10"/>
        <v>0</v>
      </c>
      <c r="Y40" s="191">
        <f t="shared" si="10"/>
        <v>0</v>
      </c>
      <c r="Z40" s="191">
        <f t="shared" si="10"/>
        <v>4350</v>
      </c>
      <c r="AA40" s="191">
        <f t="shared" si="10"/>
        <v>4050</v>
      </c>
      <c r="AB40" s="191">
        <f t="shared" si="10"/>
        <v>1600</v>
      </c>
      <c r="AC40" s="191">
        <f t="shared" si="10"/>
        <v>500</v>
      </c>
      <c r="AD40" s="191">
        <f t="shared" si="10"/>
        <v>1950</v>
      </c>
      <c r="AE40" s="191">
        <f t="shared" si="10"/>
        <v>0</v>
      </c>
      <c r="AF40" s="191">
        <f t="shared" si="10"/>
        <v>0</v>
      </c>
      <c r="AG40" s="191">
        <f t="shared" si="10"/>
        <v>300</v>
      </c>
      <c r="AH40" s="191">
        <f t="shared" si="10"/>
        <v>0</v>
      </c>
      <c r="AI40" s="191">
        <f t="shared" si="10"/>
        <v>0</v>
      </c>
      <c r="AJ40" s="191">
        <f t="shared" si="10"/>
        <v>0</v>
      </c>
      <c r="AK40" s="191">
        <f t="shared" si="10"/>
        <v>0</v>
      </c>
      <c r="AL40" s="191">
        <f t="shared" si="10"/>
        <v>0</v>
      </c>
      <c r="AM40" s="196"/>
      <c r="AN40" s="196"/>
    </row>
    <row r="41" s="7" customFormat="1" ht="309" customHeight="1" spans="1:40">
      <c r="A41" s="22">
        <v>5</v>
      </c>
      <c r="B41" s="22" t="s">
        <v>1155</v>
      </c>
      <c r="C41" s="22">
        <v>2024</v>
      </c>
      <c r="D41" s="34" t="s">
        <v>203</v>
      </c>
      <c r="E41" s="24" t="s">
        <v>178</v>
      </c>
      <c r="F41" s="24" t="s">
        <v>990</v>
      </c>
      <c r="G41" s="24" t="s">
        <v>204</v>
      </c>
      <c r="H41" s="35" t="s">
        <v>1074</v>
      </c>
      <c r="I41" s="22">
        <v>1</v>
      </c>
      <c r="J41" s="22">
        <v>4</v>
      </c>
      <c r="K41" s="22"/>
      <c r="L41" s="22"/>
      <c r="M41" s="22">
        <v>1</v>
      </c>
      <c r="N41" s="22"/>
      <c r="O41" s="22"/>
      <c r="P41" s="22"/>
      <c r="Q41" s="22"/>
      <c r="R41" s="22"/>
      <c r="S41" s="95">
        <v>788</v>
      </c>
      <c r="T41" s="95">
        <v>2878</v>
      </c>
      <c r="U41" s="49" t="s">
        <v>206</v>
      </c>
      <c r="V41" s="22" t="s">
        <v>902</v>
      </c>
      <c r="W41" s="49" t="s">
        <v>207</v>
      </c>
      <c r="X41" s="22" t="s">
        <v>715</v>
      </c>
      <c r="Y41" s="22" t="s">
        <v>1093</v>
      </c>
      <c r="Z41" s="39">
        <v>2100</v>
      </c>
      <c r="AA41" s="22">
        <v>2100</v>
      </c>
      <c r="AB41" s="60">
        <v>1600</v>
      </c>
      <c r="AC41" s="60">
        <v>500</v>
      </c>
      <c r="AD41" s="60"/>
      <c r="AE41" s="60"/>
      <c r="AF41" s="22"/>
      <c r="AG41" s="22"/>
      <c r="AH41" s="22"/>
      <c r="AI41" s="22"/>
      <c r="AJ41" s="22"/>
      <c r="AK41" s="22"/>
      <c r="AL41" s="22"/>
      <c r="AM41" s="33" t="s">
        <v>1156</v>
      </c>
      <c r="AN41" s="33" t="s">
        <v>1157</v>
      </c>
    </row>
    <row r="42" s="9" customFormat="1" ht="320" customHeight="1" spans="1:40">
      <c r="A42" s="22">
        <v>6</v>
      </c>
      <c r="B42" s="22" t="s">
        <v>1189</v>
      </c>
      <c r="C42" s="22">
        <v>2024</v>
      </c>
      <c r="D42" s="22" t="s">
        <v>1190</v>
      </c>
      <c r="E42" s="22" t="s">
        <v>178</v>
      </c>
      <c r="F42" s="22" t="s">
        <v>990</v>
      </c>
      <c r="G42" s="22" t="s">
        <v>357</v>
      </c>
      <c r="H42" s="22" t="s">
        <v>1255</v>
      </c>
      <c r="I42" s="86">
        <v>1</v>
      </c>
      <c r="J42" s="36">
        <v>22</v>
      </c>
      <c r="K42" s="36"/>
      <c r="L42" s="36"/>
      <c r="M42" s="36">
        <v>1</v>
      </c>
      <c r="N42" s="36"/>
      <c r="O42" s="36"/>
      <c r="P42" s="36"/>
      <c r="Q42" s="36"/>
      <c r="R42" s="36"/>
      <c r="S42" s="36">
        <v>114</v>
      </c>
      <c r="T42" s="36">
        <v>456</v>
      </c>
      <c r="U42" s="36" t="s">
        <v>207</v>
      </c>
      <c r="V42" s="22" t="s">
        <v>715</v>
      </c>
      <c r="W42" s="49" t="s">
        <v>207</v>
      </c>
      <c r="X42" s="22" t="s">
        <v>715</v>
      </c>
      <c r="Y42" s="22" t="s">
        <v>1093</v>
      </c>
      <c r="Z42" s="22">
        <v>1950</v>
      </c>
      <c r="AA42" s="36">
        <v>1950</v>
      </c>
      <c r="AB42" s="36"/>
      <c r="AC42" s="36"/>
      <c r="AD42" s="36">
        <v>1950</v>
      </c>
      <c r="AE42" s="36"/>
      <c r="AF42" s="36"/>
      <c r="AG42" s="36"/>
      <c r="AH42" s="36"/>
      <c r="AI42" s="36"/>
      <c r="AJ42" s="36"/>
      <c r="AK42" s="36"/>
      <c r="AL42" s="36"/>
      <c r="AM42" s="37" t="s">
        <v>1192</v>
      </c>
      <c r="AN42" s="37" t="s">
        <v>1193</v>
      </c>
    </row>
    <row r="43" s="7" customFormat="1" ht="189" customHeight="1" spans="1:40">
      <c r="A43" s="22">
        <v>7</v>
      </c>
      <c r="B43" s="22" t="s">
        <v>1194</v>
      </c>
      <c r="C43" s="22">
        <v>2024</v>
      </c>
      <c r="D43" s="37" t="s">
        <v>208</v>
      </c>
      <c r="E43" s="24" t="s">
        <v>178</v>
      </c>
      <c r="F43" s="24" t="s">
        <v>990</v>
      </c>
      <c r="G43" s="24" t="s">
        <v>209</v>
      </c>
      <c r="H43" s="37" t="s">
        <v>210</v>
      </c>
      <c r="I43" s="22">
        <v>1</v>
      </c>
      <c r="J43" s="22"/>
      <c r="K43" s="22"/>
      <c r="L43" s="22"/>
      <c r="M43" s="22">
        <v>1</v>
      </c>
      <c r="N43" s="22"/>
      <c r="O43" s="22"/>
      <c r="P43" s="22"/>
      <c r="Q43" s="22"/>
      <c r="R43" s="22"/>
      <c r="S43" s="22">
        <v>1867</v>
      </c>
      <c r="T43" s="22">
        <v>7902</v>
      </c>
      <c r="U43" s="36" t="s">
        <v>211</v>
      </c>
      <c r="V43" s="22" t="s">
        <v>715</v>
      </c>
      <c r="W43" s="49" t="s">
        <v>207</v>
      </c>
      <c r="X43" s="22" t="s">
        <v>715</v>
      </c>
      <c r="Y43" s="22" t="s">
        <v>1093</v>
      </c>
      <c r="Z43" s="22">
        <v>300</v>
      </c>
      <c r="AA43" s="22"/>
      <c r="AB43" s="60"/>
      <c r="AC43" s="60"/>
      <c r="AD43" s="60"/>
      <c r="AE43" s="60"/>
      <c r="AF43" s="22"/>
      <c r="AG43" s="22">
        <v>300</v>
      </c>
      <c r="AH43" s="22"/>
      <c r="AI43" s="22"/>
      <c r="AJ43" s="22"/>
      <c r="AK43" s="22"/>
      <c r="AL43" s="22"/>
      <c r="AM43" s="33" t="s">
        <v>1195</v>
      </c>
      <c r="AN43" s="33" t="s">
        <v>1196</v>
      </c>
    </row>
    <row r="44" s="12" customFormat="1" ht="30" customHeight="1" spans="1:40">
      <c r="A44" s="183" t="s">
        <v>54</v>
      </c>
      <c r="B44" s="188" t="s">
        <v>84</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row>
    <row r="45" s="12" customFormat="1" ht="30" customHeight="1" spans="1:40">
      <c r="A45" s="183" t="s">
        <v>52</v>
      </c>
      <c r="B45" s="188" t="s">
        <v>85</v>
      </c>
      <c r="C45" s="188"/>
      <c r="D45" s="188"/>
      <c r="E45" s="185"/>
      <c r="F45" s="185"/>
      <c r="G45" s="185"/>
      <c r="H45" s="185"/>
      <c r="I45" s="191">
        <f t="shared" ref="I45:AL45" si="11">I46+I47+I48+I49</f>
        <v>0</v>
      </c>
      <c r="J45" s="191">
        <f t="shared" si="11"/>
        <v>0</v>
      </c>
      <c r="K45" s="191">
        <f t="shared" si="11"/>
        <v>0</v>
      </c>
      <c r="L45" s="191">
        <f t="shared" si="11"/>
        <v>0</v>
      </c>
      <c r="M45" s="191">
        <f t="shared" si="11"/>
        <v>0</v>
      </c>
      <c r="N45" s="191">
        <f t="shared" si="11"/>
        <v>0</v>
      </c>
      <c r="O45" s="191">
        <f t="shared" si="11"/>
        <v>0</v>
      </c>
      <c r="P45" s="191">
        <f t="shared" si="11"/>
        <v>0</v>
      </c>
      <c r="Q45" s="191">
        <f t="shared" si="11"/>
        <v>0</v>
      </c>
      <c r="R45" s="191">
        <f t="shared" si="11"/>
        <v>0</v>
      </c>
      <c r="S45" s="191">
        <f t="shared" si="11"/>
        <v>0</v>
      </c>
      <c r="T45" s="191">
        <f t="shared" si="11"/>
        <v>0</v>
      </c>
      <c r="U45" s="191">
        <f t="shared" si="11"/>
        <v>0</v>
      </c>
      <c r="V45" s="191">
        <f t="shared" si="11"/>
        <v>0</v>
      </c>
      <c r="W45" s="191">
        <f t="shared" si="11"/>
        <v>0</v>
      </c>
      <c r="X45" s="191">
        <f t="shared" si="11"/>
        <v>0</v>
      </c>
      <c r="Y45" s="191">
        <f t="shared" si="11"/>
        <v>0</v>
      </c>
      <c r="Z45" s="191">
        <f t="shared" si="11"/>
        <v>0</v>
      </c>
      <c r="AA45" s="191">
        <f t="shared" si="11"/>
        <v>0</v>
      </c>
      <c r="AB45" s="191">
        <f t="shared" si="11"/>
        <v>0</v>
      </c>
      <c r="AC45" s="191">
        <f t="shared" si="11"/>
        <v>0</v>
      </c>
      <c r="AD45" s="191">
        <f t="shared" si="11"/>
        <v>0</v>
      </c>
      <c r="AE45" s="191">
        <f t="shared" si="11"/>
        <v>0</v>
      </c>
      <c r="AF45" s="191">
        <f t="shared" si="11"/>
        <v>0</v>
      </c>
      <c r="AG45" s="191">
        <f t="shared" si="11"/>
        <v>0</v>
      </c>
      <c r="AH45" s="191">
        <f t="shared" si="11"/>
        <v>0</v>
      </c>
      <c r="AI45" s="191">
        <f t="shared" si="11"/>
        <v>0</v>
      </c>
      <c r="AJ45" s="191">
        <f t="shared" si="11"/>
        <v>0</v>
      </c>
      <c r="AK45" s="191">
        <f t="shared" si="11"/>
        <v>0</v>
      </c>
      <c r="AL45" s="191">
        <f t="shared" si="11"/>
        <v>0</v>
      </c>
      <c r="AM45" s="196"/>
      <c r="AN45" s="196"/>
    </row>
    <row r="46" s="12" customFormat="1" ht="30" customHeight="1" spans="1:40">
      <c r="A46" s="183" t="s">
        <v>54</v>
      </c>
      <c r="B46" s="188" t="s">
        <v>86</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6"/>
    </row>
    <row r="47" s="12" customFormat="1" ht="30" customHeight="1" spans="1:40">
      <c r="A47" s="183" t="s">
        <v>54</v>
      </c>
      <c r="B47" s="188" t="s">
        <v>87</v>
      </c>
      <c r="C47" s="188"/>
      <c r="D47" s="188"/>
      <c r="E47" s="185"/>
      <c r="F47" s="185"/>
      <c r="G47" s="185"/>
      <c r="H47" s="185"/>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6"/>
      <c r="AN47" s="196"/>
    </row>
    <row r="48" s="12" customFormat="1" ht="30" customHeight="1" spans="1:40">
      <c r="A48" s="183" t="s">
        <v>54</v>
      </c>
      <c r="B48" s="188" t="s">
        <v>88</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row>
    <row r="49" s="12" customFormat="1" ht="30" customHeight="1" spans="1:40">
      <c r="A49" s="183" t="s">
        <v>54</v>
      </c>
      <c r="B49" s="188" t="s">
        <v>89</v>
      </c>
      <c r="C49" s="188"/>
      <c r="D49" s="188"/>
      <c r="E49" s="185"/>
      <c r="F49" s="185"/>
      <c r="G49" s="185"/>
      <c r="H49" s="185"/>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6"/>
      <c r="AN49" s="196"/>
    </row>
    <row r="50" s="12" customFormat="1" ht="30" customHeight="1" spans="1:40">
      <c r="A50" s="183" t="s">
        <v>52</v>
      </c>
      <c r="B50" s="188" t="s">
        <v>90</v>
      </c>
      <c r="C50" s="188"/>
      <c r="D50" s="188"/>
      <c r="E50" s="185"/>
      <c r="F50" s="185"/>
      <c r="G50" s="185"/>
      <c r="H50" s="185"/>
      <c r="I50" s="191">
        <f t="shared" ref="I50:AL50" si="12">I51+I53+I56+I54+I55+I57</f>
        <v>1</v>
      </c>
      <c r="J50" s="191">
        <f t="shared" si="12"/>
        <v>1200</v>
      </c>
      <c r="K50" s="191">
        <f t="shared" si="12"/>
        <v>1</v>
      </c>
      <c r="L50" s="191">
        <f t="shared" si="12"/>
        <v>0</v>
      </c>
      <c r="M50" s="191">
        <f t="shared" si="12"/>
        <v>0</v>
      </c>
      <c r="N50" s="191">
        <f t="shared" si="12"/>
        <v>0</v>
      </c>
      <c r="O50" s="191">
        <f t="shared" si="12"/>
        <v>0</v>
      </c>
      <c r="P50" s="191">
        <f t="shared" si="12"/>
        <v>0</v>
      </c>
      <c r="Q50" s="191">
        <f t="shared" si="12"/>
        <v>0</v>
      </c>
      <c r="R50" s="191">
        <f t="shared" si="12"/>
        <v>0</v>
      </c>
      <c r="S50" s="191">
        <f t="shared" si="12"/>
        <v>1200</v>
      </c>
      <c r="T50" s="191">
        <f t="shared" si="12"/>
        <v>1200</v>
      </c>
      <c r="U50" s="191">
        <f t="shared" si="12"/>
        <v>0</v>
      </c>
      <c r="V50" s="191">
        <f t="shared" si="12"/>
        <v>0</v>
      </c>
      <c r="W50" s="191">
        <f t="shared" si="12"/>
        <v>0</v>
      </c>
      <c r="X50" s="191">
        <f t="shared" si="12"/>
        <v>0</v>
      </c>
      <c r="Y50" s="191">
        <f t="shared" si="12"/>
        <v>0</v>
      </c>
      <c r="Z50" s="191">
        <f t="shared" si="12"/>
        <v>200</v>
      </c>
      <c r="AA50" s="191">
        <f t="shared" si="12"/>
        <v>0</v>
      </c>
      <c r="AB50" s="191">
        <f t="shared" si="12"/>
        <v>0</v>
      </c>
      <c r="AC50" s="191">
        <f t="shared" si="12"/>
        <v>0</v>
      </c>
      <c r="AD50" s="191">
        <f t="shared" si="12"/>
        <v>0</v>
      </c>
      <c r="AE50" s="191">
        <f t="shared" si="12"/>
        <v>0</v>
      </c>
      <c r="AF50" s="191">
        <f t="shared" si="12"/>
        <v>200</v>
      </c>
      <c r="AG50" s="191">
        <f t="shared" si="12"/>
        <v>0</v>
      </c>
      <c r="AH50" s="191">
        <f t="shared" si="12"/>
        <v>0</v>
      </c>
      <c r="AI50" s="191">
        <f t="shared" si="12"/>
        <v>0</v>
      </c>
      <c r="AJ50" s="191">
        <f t="shared" si="12"/>
        <v>0</v>
      </c>
      <c r="AK50" s="191">
        <f t="shared" si="12"/>
        <v>0</v>
      </c>
      <c r="AL50" s="191">
        <f t="shared" si="12"/>
        <v>0</v>
      </c>
      <c r="AM50" s="196"/>
      <c r="AN50" s="196"/>
    </row>
    <row r="51" s="12" customFormat="1" ht="30" customHeight="1" spans="1:40">
      <c r="A51" s="183" t="s">
        <v>54</v>
      </c>
      <c r="B51" s="188" t="s">
        <v>91</v>
      </c>
      <c r="C51" s="188"/>
      <c r="D51" s="188"/>
      <c r="E51" s="185"/>
      <c r="F51" s="185"/>
      <c r="G51" s="185"/>
      <c r="H51" s="185"/>
      <c r="I51" s="191">
        <f t="shared" ref="I51:AL51" si="13">SUM(I52)</f>
        <v>1</v>
      </c>
      <c r="J51" s="191">
        <f t="shared" si="13"/>
        <v>1200</v>
      </c>
      <c r="K51" s="191">
        <f t="shared" si="13"/>
        <v>1</v>
      </c>
      <c r="L51" s="191">
        <f t="shared" si="13"/>
        <v>0</v>
      </c>
      <c r="M51" s="191">
        <f t="shared" si="13"/>
        <v>0</v>
      </c>
      <c r="N51" s="191">
        <f t="shared" si="13"/>
        <v>0</v>
      </c>
      <c r="O51" s="191">
        <f t="shared" si="13"/>
        <v>0</v>
      </c>
      <c r="P51" s="191">
        <f t="shared" si="13"/>
        <v>0</v>
      </c>
      <c r="Q51" s="191">
        <f t="shared" si="13"/>
        <v>0</v>
      </c>
      <c r="R51" s="191">
        <f t="shared" si="13"/>
        <v>0</v>
      </c>
      <c r="S51" s="191">
        <f t="shared" si="13"/>
        <v>1200</v>
      </c>
      <c r="T51" s="191">
        <f t="shared" si="13"/>
        <v>1200</v>
      </c>
      <c r="U51" s="191">
        <f t="shared" si="13"/>
        <v>0</v>
      </c>
      <c r="V51" s="191">
        <f t="shared" si="13"/>
        <v>0</v>
      </c>
      <c r="W51" s="191">
        <f t="shared" si="13"/>
        <v>0</v>
      </c>
      <c r="X51" s="191">
        <f t="shared" si="13"/>
        <v>0</v>
      </c>
      <c r="Y51" s="191">
        <f t="shared" si="13"/>
        <v>0</v>
      </c>
      <c r="Z51" s="191">
        <f t="shared" si="13"/>
        <v>200</v>
      </c>
      <c r="AA51" s="191">
        <f t="shared" si="13"/>
        <v>0</v>
      </c>
      <c r="AB51" s="191">
        <f t="shared" si="13"/>
        <v>0</v>
      </c>
      <c r="AC51" s="191">
        <f t="shared" si="13"/>
        <v>0</v>
      </c>
      <c r="AD51" s="191">
        <f t="shared" si="13"/>
        <v>0</v>
      </c>
      <c r="AE51" s="191">
        <f t="shared" si="13"/>
        <v>0</v>
      </c>
      <c r="AF51" s="191">
        <f t="shared" si="13"/>
        <v>200</v>
      </c>
      <c r="AG51" s="191">
        <f t="shared" si="13"/>
        <v>0</v>
      </c>
      <c r="AH51" s="191">
        <f t="shared" si="13"/>
        <v>0</v>
      </c>
      <c r="AI51" s="191">
        <f t="shared" si="13"/>
        <v>0</v>
      </c>
      <c r="AJ51" s="191">
        <f t="shared" si="13"/>
        <v>0</v>
      </c>
      <c r="AK51" s="191">
        <f t="shared" si="13"/>
        <v>0</v>
      </c>
      <c r="AL51" s="191">
        <f t="shared" si="13"/>
        <v>0</v>
      </c>
      <c r="AM51" s="196"/>
      <c r="AN51" s="196"/>
    </row>
    <row r="52" s="7" customFormat="1" ht="178" customHeight="1" spans="1:40">
      <c r="A52" s="22">
        <v>8</v>
      </c>
      <c r="B52" s="22" t="s">
        <v>1180</v>
      </c>
      <c r="C52" s="22">
        <v>2024</v>
      </c>
      <c r="D52" s="33" t="s">
        <v>998</v>
      </c>
      <c r="E52" s="22" t="s">
        <v>178</v>
      </c>
      <c r="F52" s="22" t="s">
        <v>1175</v>
      </c>
      <c r="G52" s="22" t="s">
        <v>995</v>
      </c>
      <c r="H52" s="33" t="s">
        <v>999</v>
      </c>
      <c r="I52" s="22">
        <v>1</v>
      </c>
      <c r="J52" s="22">
        <v>1200</v>
      </c>
      <c r="K52" s="22">
        <v>1</v>
      </c>
      <c r="L52" s="22"/>
      <c r="M52" s="22"/>
      <c r="N52" s="22"/>
      <c r="O52" s="22"/>
      <c r="P52" s="22"/>
      <c r="Q52" s="22"/>
      <c r="R52" s="22"/>
      <c r="S52" s="22">
        <v>1200</v>
      </c>
      <c r="T52" s="22">
        <v>1200</v>
      </c>
      <c r="U52" s="36" t="s">
        <v>183</v>
      </c>
      <c r="V52" s="22" t="s">
        <v>1144</v>
      </c>
      <c r="W52" s="36" t="s">
        <v>183</v>
      </c>
      <c r="X52" s="22" t="s">
        <v>1144</v>
      </c>
      <c r="Y52" s="22" t="s">
        <v>1093</v>
      </c>
      <c r="Z52" s="22">
        <v>200</v>
      </c>
      <c r="AA52" s="22"/>
      <c r="AB52" s="60"/>
      <c r="AC52" s="60"/>
      <c r="AD52" s="60"/>
      <c r="AE52" s="60"/>
      <c r="AF52" s="22">
        <v>200</v>
      </c>
      <c r="AG52" s="22"/>
      <c r="AH52" s="22"/>
      <c r="AI52" s="22"/>
      <c r="AJ52" s="22"/>
      <c r="AK52" s="22"/>
      <c r="AL52" s="22"/>
      <c r="AM52" s="33" t="s">
        <v>1181</v>
      </c>
      <c r="AN52" s="33" t="s">
        <v>1182</v>
      </c>
    </row>
    <row r="53" s="12" customFormat="1" ht="30" customHeight="1" spans="1:40">
      <c r="A53" s="183" t="s">
        <v>54</v>
      </c>
      <c r="B53" s="188" t="s">
        <v>92</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row>
    <row r="54" s="12" customFormat="1" ht="30" customHeight="1" spans="1:40">
      <c r="A54" s="183" t="s">
        <v>54</v>
      </c>
      <c r="B54" s="188" t="s">
        <v>93</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row>
    <row r="55" s="12" customFormat="1" ht="30" customHeight="1" spans="1:40">
      <c r="A55" s="183" t="s">
        <v>54</v>
      </c>
      <c r="B55" s="188" t="s">
        <v>94</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row>
    <row r="56" s="12" customFormat="1" ht="30" customHeight="1" spans="1:40">
      <c r="A56" s="183" t="s">
        <v>54</v>
      </c>
      <c r="B56" s="188" t="s">
        <v>95</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row>
    <row r="57" s="12" customFormat="1" ht="30" customHeight="1" spans="1:40">
      <c r="A57" s="183" t="s">
        <v>54</v>
      </c>
      <c r="B57" s="188" t="s">
        <v>96</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row>
    <row r="58" s="12" customFormat="1" ht="30" customHeight="1" spans="1:40">
      <c r="A58" s="180" t="s">
        <v>50</v>
      </c>
      <c r="B58" s="188" t="s">
        <v>97</v>
      </c>
      <c r="C58" s="188"/>
      <c r="D58" s="188"/>
      <c r="E58" s="185"/>
      <c r="F58" s="185"/>
      <c r="G58" s="185"/>
      <c r="H58" s="185"/>
      <c r="I58" s="192">
        <f t="shared" ref="I58:AL58" si="14">I59+I62+I65+I68+I72</f>
        <v>0</v>
      </c>
      <c r="J58" s="192">
        <f t="shared" si="14"/>
        <v>0</v>
      </c>
      <c r="K58" s="192">
        <f t="shared" si="14"/>
        <v>0</v>
      </c>
      <c r="L58" s="192">
        <f t="shared" si="14"/>
        <v>0</v>
      </c>
      <c r="M58" s="192">
        <f t="shared" si="14"/>
        <v>0</v>
      </c>
      <c r="N58" s="192">
        <f t="shared" si="14"/>
        <v>0</v>
      </c>
      <c r="O58" s="192">
        <f t="shared" si="14"/>
        <v>0</v>
      </c>
      <c r="P58" s="192">
        <f t="shared" si="14"/>
        <v>0</v>
      </c>
      <c r="Q58" s="192">
        <f t="shared" si="14"/>
        <v>0</v>
      </c>
      <c r="R58" s="192">
        <f t="shared" si="14"/>
        <v>0</v>
      </c>
      <c r="S58" s="192">
        <f t="shared" si="14"/>
        <v>0</v>
      </c>
      <c r="T58" s="192">
        <f t="shared" si="14"/>
        <v>0</v>
      </c>
      <c r="U58" s="192">
        <f t="shared" si="14"/>
        <v>0</v>
      </c>
      <c r="V58" s="192">
        <f t="shared" si="14"/>
        <v>0</v>
      </c>
      <c r="W58" s="192">
        <f t="shared" si="14"/>
        <v>0</v>
      </c>
      <c r="X58" s="192">
        <f t="shared" si="14"/>
        <v>0</v>
      </c>
      <c r="Y58" s="192">
        <f t="shared" si="14"/>
        <v>0</v>
      </c>
      <c r="Z58" s="192">
        <f t="shared" si="14"/>
        <v>0</v>
      </c>
      <c r="AA58" s="192">
        <f t="shared" si="14"/>
        <v>0</v>
      </c>
      <c r="AB58" s="192">
        <f t="shared" si="14"/>
        <v>0</v>
      </c>
      <c r="AC58" s="192">
        <f t="shared" si="14"/>
        <v>0</v>
      </c>
      <c r="AD58" s="192">
        <f t="shared" si="14"/>
        <v>0</v>
      </c>
      <c r="AE58" s="192">
        <f t="shared" si="14"/>
        <v>0</v>
      </c>
      <c r="AF58" s="192">
        <f t="shared" si="14"/>
        <v>0</v>
      </c>
      <c r="AG58" s="192">
        <f t="shared" si="14"/>
        <v>0</v>
      </c>
      <c r="AH58" s="192">
        <f t="shared" si="14"/>
        <v>0</v>
      </c>
      <c r="AI58" s="192">
        <f t="shared" si="14"/>
        <v>0</v>
      </c>
      <c r="AJ58" s="192">
        <f t="shared" si="14"/>
        <v>0</v>
      </c>
      <c r="AK58" s="192">
        <f t="shared" si="14"/>
        <v>0</v>
      </c>
      <c r="AL58" s="192">
        <f t="shared" si="14"/>
        <v>0</v>
      </c>
      <c r="AM58" s="196"/>
      <c r="AN58" s="196"/>
    </row>
    <row r="59" s="12" customFormat="1" ht="30" customHeight="1" spans="1:40">
      <c r="A59" s="180" t="s">
        <v>52</v>
      </c>
      <c r="B59" s="188" t="s">
        <v>98</v>
      </c>
      <c r="C59" s="188"/>
      <c r="D59" s="188"/>
      <c r="E59" s="185"/>
      <c r="F59" s="185"/>
      <c r="G59" s="185"/>
      <c r="H59" s="185"/>
      <c r="I59" s="191">
        <f>I60+I61</f>
        <v>0</v>
      </c>
      <c r="J59" s="191">
        <f>J60+J61</f>
        <v>0</v>
      </c>
      <c r="K59" s="191">
        <f t="shared" ref="K59:AM59" si="15">K60+K61</f>
        <v>0</v>
      </c>
      <c r="L59" s="191">
        <f t="shared" si="15"/>
        <v>0</v>
      </c>
      <c r="M59" s="191">
        <f t="shared" si="15"/>
        <v>0</v>
      </c>
      <c r="N59" s="191">
        <f t="shared" si="15"/>
        <v>0</v>
      </c>
      <c r="O59" s="191">
        <f t="shared" si="15"/>
        <v>0</v>
      </c>
      <c r="P59" s="191">
        <f t="shared" si="15"/>
        <v>0</v>
      </c>
      <c r="Q59" s="191">
        <f t="shared" si="15"/>
        <v>0</v>
      </c>
      <c r="R59" s="191">
        <f t="shared" si="15"/>
        <v>0</v>
      </c>
      <c r="S59" s="191">
        <f t="shared" si="15"/>
        <v>0</v>
      </c>
      <c r="T59" s="191">
        <f t="shared" si="15"/>
        <v>0</v>
      </c>
      <c r="U59" s="191">
        <f t="shared" si="15"/>
        <v>0</v>
      </c>
      <c r="V59" s="191">
        <f t="shared" si="15"/>
        <v>0</v>
      </c>
      <c r="W59" s="191">
        <f t="shared" si="15"/>
        <v>0</v>
      </c>
      <c r="X59" s="191">
        <f t="shared" si="15"/>
        <v>0</v>
      </c>
      <c r="Y59" s="191">
        <f t="shared" si="15"/>
        <v>0</v>
      </c>
      <c r="Z59" s="191">
        <f t="shared" si="15"/>
        <v>0</v>
      </c>
      <c r="AA59" s="191">
        <f t="shared" si="15"/>
        <v>0</v>
      </c>
      <c r="AB59" s="191">
        <f t="shared" si="15"/>
        <v>0</v>
      </c>
      <c r="AC59" s="191">
        <f t="shared" si="15"/>
        <v>0</v>
      </c>
      <c r="AD59" s="191">
        <f t="shared" si="15"/>
        <v>0</v>
      </c>
      <c r="AE59" s="191">
        <f t="shared" si="15"/>
        <v>0</v>
      </c>
      <c r="AF59" s="191">
        <f t="shared" si="15"/>
        <v>0</v>
      </c>
      <c r="AG59" s="191">
        <f t="shared" si="15"/>
        <v>0</v>
      </c>
      <c r="AH59" s="191">
        <f t="shared" si="15"/>
        <v>0</v>
      </c>
      <c r="AI59" s="191">
        <f t="shared" si="15"/>
        <v>0</v>
      </c>
      <c r="AJ59" s="191">
        <f t="shared" si="15"/>
        <v>0</v>
      </c>
      <c r="AK59" s="191">
        <f t="shared" si="15"/>
        <v>0</v>
      </c>
      <c r="AL59" s="191">
        <f t="shared" si="15"/>
        <v>0</v>
      </c>
      <c r="AM59" s="191"/>
      <c r="AN59" s="196"/>
    </row>
    <row r="60" s="12" customFormat="1" ht="30" customHeight="1" spans="1:40">
      <c r="A60" s="183" t="s">
        <v>54</v>
      </c>
      <c r="B60" s="188" t="s">
        <v>99</v>
      </c>
      <c r="C60" s="188"/>
      <c r="D60" s="188"/>
      <c r="E60" s="185"/>
      <c r="F60" s="185"/>
      <c r="G60" s="185"/>
      <c r="H60" s="185"/>
      <c r="I60" s="191">
        <v>0</v>
      </c>
      <c r="J60" s="191">
        <v>0</v>
      </c>
      <c r="K60" s="191">
        <v>0</v>
      </c>
      <c r="L60" s="191">
        <v>0</v>
      </c>
      <c r="M60" s="191">
        <v>0</v>
      </c>
      <c r="N60" s="191">
        <v>0</v>
      </c>
      <c r="O60" s="191">
        <v>0</v>
      </c>
      <c r="P60" s="191">
        <v>0</v>
      </c>
      <c r="Q60" s="191">
        <v>0</v>
      </c>
      <c r="R60" s="191">
        <v>0</v>
      </c>
      <c r="S60" s="191">
        <v>0</v>
      </c>
      <c r="T60" s="191">
        <v>0</v>
      </c>
      <c r="U60" s="191">
        <v>0</v>
      </c>
      <c r="V60" s="191">
        <v>0</v>
      </c>
      <c r="W60" s="191">
        <v>0</v>
      </c>
      <c r="X60" s="191">
        <v>0</v>
      </c>
      <c r="Y60" s="191">
        <v>0</v>
      </c>
      <c r="Z60" s="191">
        <v>0</v>
      </c>
      <c r="AA60" s="191">
        <v>0</v>
      </c>
      <c r="AB60" s="191">
        <v>0</v>
      </c>
      <c r="AC60" s="191">
        <v>0</v>
      </c>
      <c r="AD60" s="191">
        <v>0</v>
      </c>
      <c r="AE60" s="191">
        <v>0</v>
      </c>
      <c r="AF60" s="191">
        <v>0</v>
      </c>
      <c r="AG60" s="191">
        <v>0</v>
      </c>
      <c r="AH60" s="191">
        <v>0</v>
      </c>
      <c r="AI60" s="191">
        <v>0</v>
      </c>
      <c r="AJ60" s="191">
        <v>0</v>
      </c>
      <c r="AK60" s="191">
        <v>0</v>
      </c>
      <c r="AL60" s="191">
        <v>0</v>
      </c>
      <c r="AM60" s="191"/>
      <c r="AN60" s="196"/>
    </row>
    <row r="61" s="12" customFormat="1" ht="30" customHeight="1" spans="1:40">
      <c r="A61" s="183" t="s">
        <v>54</v>
      </c>
      <c r="B61" s="188" t="s">
        <v>100</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row>
    <row r="62" s="12" customFormat="1" ht="30" customHeight="1" spans="1:40">
      <c r="A62" s="183" t="s">
        <v>52</v>
      </c>
      <c r="B62" s="188" t="s">
        <v>101</v>
      </c>
      <c r="C62" s="188"/>
      <c r="D62" s="188"/>
      <c r="E62" s="185"/>
      <c r="F62" s="185"/>
      <c r="G62" s="185"/>
      <c r="H62" s="185"/>
      <c r="I62" s="191">
        <f t="shared" ref="I62:AL62" si="16">I63+I64</f>
        <v>0</v>
      </c>
      <c r="J62" s="191">
        <f t="shared" si="16"/>
        <v>0</v>
      </c>
      <c r="K62" s="191">
        <f t="shared" si="16"/>
        <v>0</v>
      </c>
      <c r="L62" s="191">
        <f t="shared" si="16"/>
        <v>0</v>
      </c>
      <c r="M62" s="191">
        <f t="shared" si="16"/>
        <v>0</v>
      </c>
      <c r="N62" s="191">
        <f t="shared" si="16"/>
        <v>0</v>
      </c>
      <c r="O62" s="191">
        <f t="shared" si="16"/>
        <v>0</v>
      </c>
      <c r="P62" s="191">
        <f t="shared" si="16"/>
        <v>0</v>
      </c>
      <c r="Q62" s="191">
        <f t="shared" si="16"/>
        <v>0</v>
      </c>
      <c r="R62" s="191">
        <f t="shared" si="16"/>
        <v>0</v>
      </c>
      <c r="S62" s="191">
        <f t="shared" si="16"/>
        <v>0</v>
      </c>
      <c r="T62" s="191">
        <f t="shared" si="16"/>
        <v>0</v>
      </c>
      <c r="U62" s="191">
        <f t="shared" si="16"/>
        <v>0</v>
      </c>
      <c r="V62" s="191">
        <f t="shared" si="16"/>
        <v>0</v>
      </c>
      <c r="W62" s="191">
        <f t="shared" si="16"/>
        <v>0</v>
      </c>
      <c r="X62" s="191">
        <f t="shared" si="16"/>
        <v>0</v>
      </c>
      <c r="Y62" s="191">
        <f t="shared" si="16"/>
        <v>0</v>
      </c>
      <c r="Z62" s="191">
        <f t="shared" si="16"/>
        <v>0</v>
      </c>
      <c r="AA62" s="191">
        <f t="shared" si="16"/>
        <v>0</v>
      </c>
      <c r="AB62" s="191">
        <f t="shared" si="16"/>
        <v>0</v>
      </c>
      <c r="AC62" s="191">
        <f t="shared" si="16"/>
        <v>0</v>
      </c>
      <c r="AD62" s="191">
        <f t="shared" si="16"/>
        <v>0</v>
      </c>
      <c r="AE62" s="191">
        <f t="shared" si="16"/>
        <v>0</v>
      </c>
      <c r="AF62" s="191">
        <f t="shared" si="16"/>
        <v>0</v>
      </c>
      <c r="AG62" s="191">
        <f t="shared" si="16"/>
        <v>0</v>
      </c>
      <c r="AH62" s="191">
        <f t="shared" si="16"/>
        <v>0</v>
      </c>
      <c r="AI62" s="191">
        <f t="shared" si="16"/>
        <v>0</v>
      </c>
      <c r="AJ62" s="191">
        <f t="shared" si="16"/>
        <v>0</v>
      </c>
      <c r="AK62" s="191">
        <f t="shared" si="16"/>
        <v>0</v>
      </c>
      <c r="AL62" s="191">
        <f t="shared" si="16"/>
        <v>0</v>
      </c>
      <c r="AM62" s="196"/>
      <c r="AN62" s="196"/>
    </row>
    <row r="63" s="12" customFormat="1" ht="30" customHeight="1" spans="1:40">
      <c r="A63" s="183" t="s">
        <v>54</v>
      </c>
      <c r="B63" s="188" t="s">
        <v>102</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row>
    <row r="64" s="12" customFormat="1" ht="30" customHeight="1" spans="1:40">
      <c r="A64" s="183" t="s">
        <v>54</v>
      </c>
      <c r="B64" s="188" t="s">
        <v>103</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row>
    <row r="65" s="12" customFormat="1" ht="30" customHeight="1" spans="1:40">
      <c r="A65" s="183" t="s">
        <v>52</v>
      </c>
      <c r="B65" s="188" t="s">
        <v>104</v>
      </c>
      <c r="C65" s="188"/>
      <c r="D65" s="188"/>
      <c r="E65" s="185"/>
      <c r="F65" s="185"/>
      <c r="G65" s="185"/>
      <c r="H65" s="185"/>
      <c r="I65" s="191">
        <f t="shared" ref="I65:AL65" si="17">I66+I67</f>
        <v>0</v>
      </c>
      <c r="J65" s="191">
        <f t="shared" si="17"/>
        <v>0</v>
      </c>
      <c r="K65" s="191">
        <f t="shared" si="17"/>
        <v>0</v>
      </c>
      <c r="L65" s="191">
        <f t="shared" si="17"/>
        <v>0</v>
      </c>
      <c r="M65" s="191">
        <f t="shared" si="17"/>
        <v>0</v>
      </c>
      <c r="N65" s="191">
        <f t="shared" si="17"/>
        <v>0</v>
      </c>
      <c r="O65" s="191">
        <f t="shared" si="17"/>
        <v>0</v>
      </c>
      <c r="P65" s="191">
        <f t="shared" si="17"/>
        <v>0</v>
      </c>
      <c r="Q65" s="191">
        <f t="shared" si="17"/>
        <v>0</v>
      </c>
      <c r="R65" s="191">
        <f t="shared" si="17"/>
        <v>0</v>
      </c>
      <c r="S65" s="191">
        <f t="shared" si="17"/>
        <v>0</v>
      </c>
      <c r="T65" s="191">
        <f t="shared" si="17"/>
        <v>0</v>
      </c>
      <c r="U65" s="191">
        <f t="shared" si="17"/>
        <v>0</v>
      </c>
      <c r="V65" s="191">
        <f t="shared" si="17"/>
        <v>0</v>
      </c>
      <c r="W65" s="191">
        <f t="shared" si="17"/>
        <v>0</v>
      </c>
      <c r="X65" s="191">
        <f t="shared" si="17"/>
        <v>0</v>
      </c>
      <c r="Y65" s="191">
        <f t="shared" si="17"/>
        <v>0</v>
      </c>
      <c r="Z65" s="191">
        <f t="shared" si="17"/>
        <v>0</v>
      </c>
      <c r="AA65" s="191">
        <f t="shared" si="17"/>
        <v>0</v>
      </c>
      <c r="AB65" s="191">
        <f t="shared" si="17"/>
        <v>0</v>
      </c>
      <c r="AC65" s="191">
        <f t="shared" si="17"/>
        <v>0</v>
      </c>
      <c r="AD65" s="191">
        <f t="shared" si="17"/>
        <v>0</v>
      </c>
      <c r="AE65" s="191">
        <f t="shared" si="17"/>
        <v>0</v>
      </c>
      <c r="AF65" s="191">
        <f t="shared" si="17"/>
        <v>0</v>
      </c>
      <c r="AG65" s="191">
        <f t="shared" si="17"/>
        <v>0</v>
      </c>
      <c r="AH65" s="191">
        <f t="shared" si="17"/>
        <v>0</v>
      </c>
      <c r="AI65" s="191">
        <f t="shared" si="17"/>
        <v>0</v>
      </c>
      <c r="AJ65" s="191">
        <f t="shared" si="17"/>
        <v>0</v>
      </c>
      <c r="AK65" s="191">
        <f t="shared" si="17"/>
        <v>0</v>
      </c>
      <c r="AL65" s="191">
        <f t="shared" si="17"/>
        <v>0</v>
      </c>
      <c r="AM65" s="196"/>
      <c r="AN65" s="196"/>
    </row>
    <row r="66" s="12" customFormat="1" ht="30" customHeight="1" spans="1:40">
      <c r="A66" s="183" t="s">
        <v>54</v>
      </c>
      <c r="B66" s="188" t="s">
        <v>105</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row>
    <row r="67" s="12" customFormat="1" ht="30" customHeight="1" spans="1:40">
      <c r="A67" s="183" t="s">
        <v>54</v>
      </c>
      <c r="B67" s="188" t="s">
        <v>106</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row>
    <row r="68" s="12" customFormat="1" ht="30" customHeight="1" spans="1:40">
      <c r="A68" s="183" t="s">
        <v>52</v>
      </c>
      <c r="B68" s="188" t="s">
        <v>107</v>
      </c>
      <c r="C68" s="188"/>
      <c r="D68" s="188"/>
      <c r="E68" s="185"/>
      <c r="F68" s="185"/>
      <c r="G68" s="185"/>
      <c r="H68" s="185"/>
      <c r="I68" s="191">
        <f t="shared" ref="I68:AL68" si="18">I69+I71+I70</f>
        <v>0</v>
      </c>
      <c r="J68" s="191">
        <f t="shared" si="18"/>
        <v>0</v>
      </c>
      <c r="K68" s="191">
        <f t="shared" si="18"/>
        <v>0</v>
      </c>
      <c r="L68" s="191">
        <f t="shared" si="18"/>
        <v>0</v>
      </c>
      <c r="M68" s="191">
        <f t="shared" si="18"/>
        <v>0</v>
      </c>
      <c r="N68" s="191">
        <f t="shared" si="18"/>
        <v>0</v>
      </c>
      <c r="O68" s="191">
        <f t="shared" si="18"/>
        <v>0</v>
      </c>
      <c r="P68" s="191">
        <f t="shared" si="18"/>
        <v>0</v>
      </c>
      <c r="Q68" s="191">
        <f t="shared" si="18"/>
        <v>0</v>
      </c>
      <c r="R68" s="191">
        <f t="shared" si="18"/>
        <v>0</v>
      </c>
      <c r="S68" s="191">
        <f t="shared" si="18"/>
        <v>0</v>
      </c>
      <c r="T68" s="191">
        <f t="shared" si="18"/>
        <v>0</v>
      </c>
      <c r="U68" s="191">
        <f t="shared" si="18"/>
        <v>0</v>
      </c>
      <c r="V68" s="191">
        <f t="shared" si="18"/>
        <v>0</v>
      </c>
      <c r="W68" s="191">
        <f t="shared" si="18"/>
        <v>0</v>
      </c>
      <c r="X68" s="191">
        <f t="shared" si="18"/>
        <v>0</v>
      </c>
      <c r="Y68" s="191">
        <f t="shared" si="18"/>
        <v>0</v>
      </c>
      <c r="Z68" s="191">
        <f t="shared" si="18"/>
        <v>0</v>
      </c>
      <c r="AA68" s="191">
        <f t="shared" si="18"/>
        <v>0</v>
      </c>
      <c r="AB68" s="191">
        <f t="shared" si="18"/>
        <v>0</v>
      </c>
      <c r="AC68" s="191">
        <f t="shared" si="18"/>
        <v>0</v>
      </c>
      <c r="AD68" s="191">
        <f t="shared" si="18"/>
        <v>0</v>
      </c>
      <c r="AE68" s="191">
        <f t="shared" si="18"/>
        <v>0</v>
      </c>
      <c r="AF68" s="191">
        <f t="shared" si="18"/>
        <v>0</v>
      </c>
      <c r="AG68" s="191">
        <f t="shared" si="18"/>
        <v>0</v>
      </c>
      <c r="AH68" s="191">
        <f t="shared" si="18"/>
        <v>0</v>
      </c>
      <c r="AI68" s="191">
        <f t="shared" si="18"/>
        <v>0</v>
      </c>
      <c r="AJ68" s="191">
        <f t="shared" si="18"/>
        <v>0</v>
      </c>
      <c r="AK68" s="191">
        <f t="shared" si="18"/>
        <v>0</v>
      </c>
      <c r="AL68" s="191">
        <f t="shared" si="18"/>
        <v>0</v>
      </c>
      <c r="AM68" s="196"/>
      <c r="AN68" s="196"/>
    </row>
    <row r="69" s="12" customFormat="1" ht="30" customHeight="1" spans="1:40">
      <c r="A69" s="183" t="s">
        <v>54</v>
      </c>
      <c r="B69" s="188" t="s">
        <v>108</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row>
    <row r="70" s="12" customFormat="1" ht="30" customHeight="1" spans="1:40">
      <c r="A70" s="183" t="s">
        <v>54</v>
      </c>
      <c r="B70" s="188" t="s">
        <v>109</v>
      </c>
      <c r="C70" s="188"/>
      <c r="D70" s="188"/>
      <c r="E70" s="185"/>
      <c r="F70" s="185"/>
      <c r="G70" s="185"/>
      <c r="H70" s="185"/>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6"/>
      <c r="AN70" s="196"/>
    </row>
    <row r="71" s="12" customFormat="1" ht="30" customHeight="1" spans="1:40">
      <c r="A71" s="183" t="s">
        <v>54</v>
      </c>
      <c r="B71" s="188" t="s">
        <v>110</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row>
    <row r="72" s="12" customFormat="1" ht="30" customHeight="1" spans="1:40">
      <c r="A72" s="183" t="s">
        <v>52</v>
      </c>
      <c r="B72" s="188" t="s">
        <v>111</v>
      </c>
      <c r="C72" s="188"/>
      <c r="D72" s="188"/>
      <c r="E72" s="185"/>
      <c r="F72" s="185"/>
      <c r="G72" s="185"/>
      <c r="H72" s="185"/>
      <c r="I72" s="191">
        <f t="shared" ref="I72:AL72" si="19">I73</f>
        <v>0</v>
      </c>
      <c r="J72" s="191">
        <f t="shared" si="19"/>
        <v>0</v>
      </c>
      <c r="K72" s="191">
        <f t="shared" si="19"/>
        <v>0</v>
      </c>
      <c r="L72" s="191">
        <f t="shared" si="19"/>
        <v>0</v>
      </c>
      <c r="M72" s="191">
        <f t="shared" si="19"/>
        <v>0</v>
      </c>
      <c r="N72" s="191">
        <f t="shared" si="19"/>
        <v>0</v>
      </c>
      <c r="O72" s="191">
        <f t="shared" si="19"/>
        <v>0</v>
      </c>
      <c r="P72" s="191">
        <f t="shared" si="19"/>
        <v>0</v>
      </c>
      <c r="Q72" s="191">
        <f t="shared" si="19"/>
        <v>0</v>
      </c>
      <c r="R72" s="191">
        <f t="shared" si="19"/>
        <v>0</v>
      </c>
      <c r="S72" s="191">
        <f t="shared" si="19"/>
        <v>0</v>
      </c>
      <c r="T72" s="191">
        <f t="shared" si="19"/>
        <v>0</v>
      </c>
      <c r="U72" s="191">
        <f t="shared" si="19"/>
        <v>0</v>
      </c>
      <c r="V72" s="191">
        <f t="shared" si="19"/>
        <v>0</v>
      </c>
      <c r="W72" s="191">
        <f t="shared" si="19"/>
        <v>0</v>
      </c>
      <c r="X72" s="191">
        <f t="shared" si="19"/>
        <v>0</v>
      </c>
      <c r="Y72" s="191">
        <f t="shared" si="19"/>
        <v>0</v>
      </c>
      <c r="Z72" s="191">
        <f t="shared" si="19"/>
        <v>0</v>
      </c>
      <c r="AA72" s="191">
        <f t="shared" si="19"/>
        <v>0</v>
      </c>
      <c r="AB72" s="191">
        <f t="shared" si="19"/>
        <v>0</v>
      </c>
      <c r="AC72" s="191">
        <f t="shared" si="19"/>
        <v>0</v>
      </c>
      <c r="AD72" s="191">
        <f t="shared" si="19"/>
        <v>0</v>
      </c>
      <c r="AE72" s="191">
        <f t="shared" si="19"/>
        <v>0</v>
      </c>
      <c r="AF72" s="191">
        <f t="shared" si="19"/>
        <v>0</v>
      </c>
      <c r="AG72" s="191">
        <f t="shared" si="19"/>
        <v>0</v>
      </c>
      <c r="AH72" s="191">
        <f t="shared" si="19"/>
        <v>0</v>
      </c>
      <c r="AI72" s="191">
        <f t="shared" si="19"/>
        <v>0</v>
      </c>
      <c r="AJ72" s="191">
        <f t="shared" si="19"/>
        <v>0</v>
      </c>
      <c r="AK72" s="191">
        <f t="shared" si="19"/>
        <v>0</v>
      </c>
      <c r="AL72" s="191">
        <f t="shared" si="19"/>
        <v>0</v>
      </c>
      <c r="AM72" s="196"/>
      <c r="AN72" s="196"/>
    </row>
    <row r="73" s="12" customFormat="1" ht="30" customHeight="1" spans="1:40">
      <c r="A73" s="183" t="s">
        <v>54</v>
      </c>
      <c r="B73" s="188" t="s">
        <v>111</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row>
    <row r="74" s="12" customFormat="1" ht="30" customHeight="1" spans="1:40">
      <c r="A74" s="180" t="s">
        <v>50</v>
      </c>
      <c r="B74" s="188" t="s">
        <v>112</v>
      </c>
      <c r="C74" s="188"/>
      <c r="D74" s="188"/>
      <c r="E74" s="185"/>
      <c r="F74" s="185"/>
      <c r="G74" s="185"/>
      <c r="H74" s="185"/>
      <c r="I74" s="192">
        <f t="shared" ref="I74:AL74" si="20">I75+I87+I94</f>
        <v>4</v>
      </c>
      <c r="J74" s="192">
        <f t="shared" si="20"/>
        <v>7.13</v>
      </c>
      <c r="K74" s="192">
        <f t="shared" si="20"/>
        <v>0</v>
      </c>
      <c r="L74" s="192">
        <f t="shared" si="20"/>
        <v>0</v>
      </c>
      <c r="M74" s="192">
        <f t="shared" si="20"/>
        <v>4</v>
      </c>
      <c r="N74" s="192">
        <f t="shared" si="20"/>
        <v>0</v>
      </c>
      <c r="O74" s="192">
        <f t="shared" si="20"/>
        <v>0</v>
      </c>
      <c r="P74" s="192">
        <f t="shared" si="20"/>
        <v>0</v>
      </c>
      <c r="Q74" s="192">
        <f t="shared" si="20"/>
        <v>0</v>
      </c>
      <c r="R74" s="192">
        <f t="shared" si="20"/>
        <v>0</v>
      </c>
      <c r="S74" s="192">
        <f t="shared" si="20"/>
        <v>4303</v>
      </c>
      <c r="T74" s="192">
        <f t="shared" si="20"/>
        <v>17175</v>
      </c>
      <c r="U74" s="192">
        <f t="shared" si="20"/>
        <v>0</v>
      </c>
      <c r="V74" s="192">
        <f t="shared" si="20"/>
        <v>0</v>
      </c>
      <c r="W74" s="192">
        <f t="shared" si="20"/>
        <v>0</v>
      </c>
      <c r="X74" s="192">
        <f t="shared" si="20"/>
        <v>0</v>
      </c>
      <c r="Y74" s="192">
        <f t="shared" si="20"/>
        <v>0</v>
      </c>
      <c r="Z74" s="192">
        <f t="shared" si="20"/>
        <v>6750</v>
      </c>
      <c r="AA74" s="192">
        <f t="shared" si="20"/>
        <v>800</v>
      </c>
      <c r="AB74" s="192">
        <f t="shared" si="20"/>
        <v>800</v>
      </c>
      <c r="AC74" s="192">
        <f t="shared" si="20"/>
        <v>0</v>
      </c>
      <c r="AD74" s="192">
        <f t="shared" si="20"/>
        <v>0</v>
      </c>
      <c r="AE74" s="192">
        <f t="shared" si="20"/>
        <v>0</v>
      </c>
      <c r="AF74" s="192">
        <f t="shared" si="20"/>
        <v>1000</v>
      </c>
      <c r="AG74" s="192">
        <f t="shared" si="20"/>
        <v>2950</v>
      </c>
      <c r="AH74" s="192">
        <f t="shared" si="20"/>
        <v>2000</v>
      </c>
      <c r="AI74" s="192">
        <f t="shared" si="20"/>
        <v>0</v>
      </c>
      <c r="AJ74" s="192">
        <f t="shared" si="20"/>
        <v>0</v>
      </c>
      <c r="AK74" s="192">
        <f t="shared" si="20"/>
        <v>0</v>
      </c>
      <c r="AL74" s="192">
        <f t="shared" si="20"/>
        <v>0</v>
      </c>
      <c r="AM74" s="196"/>
      <c r="AN74" s="196"/>
    </row>
    <row r="75" s="12" customFormat="1" ht="30" customHeight="1" spans="1:40">
      <c r="A75" s="180" t="s">
        <v>52</v>
      </c>
      <c r="B75" s="188" t="s">
        <v>113</v>
      </c>
      <c r="C75" s="188"/>
      <c r="D75" s="188"/>
      <c r="E75" s="185"/>
      <c r="F75" s="185"/>
      <c r="G75" s="185"/>
      <c r="H75" s="185"/>
      <c r="I75" s="191">
        <f t="shared" ref="I75:AL75" si="21">I76+I77+I78+I79+I82+I83+I84+I85+I86</f>
        <v>2</v>
      </c>
      <c r="J75" s="191">
        <f t="shared" si="21"/>
        <v>4</v>
      </c>
      <c r="K75" s="191">
        <f t="shared" si="21"/>
        <v>0</v>
      </c>
      <c r="L75" s="191">
        <f t="shared" si="21"/>
        <v>0</v>
      </c>
      <c r="M75" s="191">
        <f t="shared" si="21"/>
        <v>2</v>
      </c>
      <c r="N75" s="191">
        <f t="shared" si="21"/>
        <v>0</v>
      </c>
      <c r="O75" s="191">
        <f t="shared" si="21"/>
        <v>0</v>
      </c>
      <c r="P75" s="191">
        <f t="shared" si="21"/>
        <v>0</v>
      </c>
      <c r="Q75" s="191">
        <f t="shared" si="21"/>
        <v>0</v>
      </c>
      <c r="R75" s="191">
        <f t="shared" si="21"/>
        <v>0</v>
      </c>
      <c r="S75" s="191">
        <f t="shared" si="21"/>
        <v>2805</v>
      </c>
      <c r="T75" s="191">
        <f t="shared" si="21"/>
        <v>11650</v>
      </c>
      <c r="U75" s="191">
        <f t="shared" si="21"/>
        <v>0</v>
      </c>
      <c r="V75" s="191">
        <f t="shared" si="21"/>
        <v>0</v>
      </c>
      <c r="W75" s="191">
        <f t="shared" si="21"/>
        <v>0</v>
      </c>
      <c r="X75" s="191">
        <f t="shared" si="21"/>
        <v>0</v>
      </c>
      <c r="Y75" s="191">
        <f t="shared" si="21"/>
        <v>0</v>
      </c>
      <c r="Z75" s="191">
        <f t="shared" si="21"/>
        <v>3800</v>
      </c>
      <c r="AA75" s="191">
        <f t="shared" si="21"/>
        <v>800</v>
      </c>
      <c r="AB75" s="191">
        <f t="shared" si="21"/>
        <v>800</v>
      </c>
      <c r="AC75" s="191">
        <f t="shared" si="21"/>
        <v>0</v>
      </c>
      <c r="AD75" s="191">
        <f t="shared" si="21"/>
        <v>0</v>
      </c>
      <c r="AE75" s="191">
        <f t="shared" si="21"/>
        <v>0</v>
      </c>
      <c r="AF75" s="191">
        <f t="shared" si="21"/>
        <v>1000</v>
      </c>
      <c r="AG75" s="191">
        <f t="shared" si="21"/>
        <v>0</v>
      </c>
      <c r="AH75" s="191">
        <f t="shared" si="21"/>
        <v>2000</v>
      </c>
      <c r="AI75" s="191">
        <f t="shared" si="21"/>
        <v>0</v>
      </c>
      <c r="AJ75" s="191">
        <f t="shared" si="21"/>
        <v>0</v>
      </c>
      <c r="AK75" s="191">
        <f t="shared" si="21"/>
        <v>0</v>
      </c>
      <c r="AL75" s="191">
        <f t="shared" si="21"/>
        <v>0</v>
      </c>
      <c r="AM75" s="196"/>
      <c r="AN75" s="196"/>
    </row>
    <row r="76" s="12" customFormat="1" ht="43" customHeight="1" spans="1:40">
      <c r="A76" s="183" t="s">
        <v>54</v>
      </c>
      <c r="B76" s="188" t="s">
        <v>114</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row>
    <row r="77" s="12" customFormat="1" ht="43" customHeight="1" spans="1:40">
      <c r="A77" s="183" t="s">
        <v>54</v>
      </c>
      <c r="B77" s="188" t="s">
        <v>115</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row>
    <row r="78" s="12" customFormat="1" ht="43" customHeight="1" spans="1:40">
      <c r="A78" s="183" t="s">
        <v>54</v>
      </c>
      <c r="B78" s="188" t="s">
        <v>116</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row>
    <row r="79" s="12" customFormat="1" ht="30" customHeight="1" spans="1:40">
      <c r="A79" s="183" t="s">
        <v>54</v>
      </c>
      <c r="B79" s="188" t="s">
        <v>117</v>
      </c>
      <c r="C79" s="188"/>
      <c r="D79" s="188"/>
      <c r="E79" s="185"/>
      <c r="F79" s="185"/>
      <c r="G79" s="185"/>
      <c r="H79" s="185"/>
      <c r="I79" s="191">
        <f t="shared" ref="I79:AL79" si="22">SUM(I80:I81)</f>
        <v>2</v>
      </c>
      <c r="J79" s="191">
        <f t="shared" si="22"/>
        <v>4</v>
      </c>
      <c r="K79" s="191">
        <f t="shared" si="22"/>
        <v>0</v>
      </c>
      <c r="L79" s="191">
        <f t="shared" si="22"/>
        <v>0</v>
      </c>
      <c r="M79" s="191">
        <f t="shared" si="22"/>
        <v>2</v>
      </c>
      <c r="N79" s="191">
        <f t="shared" si="22"/>
        <v>0</v>
      </c>
      <c r="O79" s="191">
        <f t="shared" si="22"/>
        <v>0</v>
      </c>
      <c r="P79" s="191">
        <f t="shared" si="22"/>
        <v>0</v>
      </c>
      <c r="Q79" s="191">
        <f t="shared" si="22"/>
        <v>0</v>
      </c>
      <c r="R79" s="191">
        <f t="shared" si="22"/>
        <v>0</v>
      </c>
      <c r="S79" s="191">
        <f t="shared" si="22"/>
        <v>2805</v>
      </c>
      <c r="T79" s="191">
        <f t="shared" si="22"/>
        <v>11650</v>
      </c>
      <c r="U79" s="191">
        <f t="shared" si="22"/>
        <v>0</v>
      </c>
      <c r="V79" s="191">
        <f t="shared" si="22"/>
        <v>0</v>
      </c>
      <c r="W79" s="191">
        <f t="shared" si="22"/>
        <v>0</v>
      </c>
      <c r="X79" s="191">
        <f t="shared" si="22"/>
        <v>0</v>
      </c>
      <c r="Y79" s="191">
        <f t="shared" si="22"/>
        <v>0</v>
      </c>
      <c r="Z79" s="191">
        <f t="shared" si="22"/>
        <v>3800</v>
      </c>
      <c r="AA79" s="191">
        <f t="shared" si="22"/>
        <v>800</v>
      </c>
      <c r="AB79" s="191">
        <f t="shared" si="22"/>
        <v>800</v>
      </c>
      <c r="AC79" s="191">
        <f t="shared" si="22"/>
        <v>0</v>
      </c>
      <c r="AD79" s="191">
        <f t="shared" si="22"/>
        <v>0</v>
      </c>
      <c r="AE79" s="191">
        <f t="shared" si="22"/>
        <v>0</v>
      </c>
      <c r="AF79" s="191">
        <f t="shared" si="22"/>
        <v>1000</v>
      </c>
      <c r="AG79" s="191">
        <f t="shared" si="22"/>
        <v>0</v>
      </c>
      <c r="AH79" s="191">
        <f t="shared" si="22"/>
        <v>2000</v>
      </c>
      <c r="AI79" s="191">
        <f t="shared" si="22"/>
        <v>0</v>
      </c>
      <c r="AJ79" s="191">
        <f t="shared" si="22"/>
        <v>0</v>
      </c>
      <c r="AK79" s="191">
        <f t="shared" si="22"/>
        <v>0</v>
      </c>
      <c r="AL79" s="191">
        <f t="shared" si="22"/>
        <v>0</v>
      </c>
      <c r="AM79" s="196"/>
      <c r="AN79" s="196"/>
    </row>
    <row r="80" s="7" customFormat="1" ht="258" customHeight="1" spans="1:40">
      <c r="A80" s="22">
        <v>9</v>
      </c>
      <c r="B80" s="22" t="s">
        <v>1164</v>
      </c>
      <c r="C80" s="22">
        <v>2024</v>
      </c>
      <c r="D80" s="34" t="s">
        <v>220</v>
      </c>
      <c r="E80" s="22" t="s">
        <v>178</v>
      </c>
      <c r="F80" s="24" t="s">
        <v>990</v>
      </c>
      <c r="G80" s="22" t="s">
        <v>221</v>
      </c>
      <c r="H80" s="34" t="s">
        <v>1098</v>
      </c>
      <c r="I80" s="22">
        <v>1</v>
      </c>
      <c r="J80" s="22">
        <v>3</v>
      </c>
      <c r="K80" s="22"/>
      <c r="L80" s="22"/>
      <c r="M80" s="22">
        <v>1</v>
      </c>
      <c r="N80" s="22"/>
      <c r="O80" s="22"/>
      <c r="P80" s="22"/>
      <c r="Q80" s="22"/>
      <c r="R80" s="22"/>
      <c r="S80" s="22">
        <v>2245</v>
      </c>
      <c r="T80" s="22">
        <v>10000</v>
      </c>
      <c r="U80" s="36" t="s">
        <v>211</v>
      </c>
      <c r="V80" s="22" t="s">
        <v>715</v>
      </c>
      <c r="W80" s="22" t="s">
        <v>207</v>
      </c>
      <c r="X80" s="22" t="s">
        <v>715</v>
      </c>
      <c r="Y80" s="22" t="s">
        <v>1093</v>
      </c>
      <c r="Z80" s="22">
        <v>3000</v>
      </c>
      <c r="AA80" s="22"/>
      <c r="AB80" s="60"/>
      <c r="AC80" s="60"/>
      <c r="AD80" s="60"/>
      <c r="AE80" s="60"/>
      <c r="AF80" s="22">
        <v>1000</v>
      </c>
      <c r="AG80" s="22"/>
      <c r="AH80" s="22">
        <v>2000</v>
      </c>
      <c r="AI80" s="22"/>
      <c r="AJ80" s="22"/>
      <c r="AK80" s="22"/>
      <c r="AL80" s="22"/>
      <c r="AM80" s="33" t="s">
        <v>1165</v>
      </c>
      <c r="AN80" s="33" t="s">
        <v>1166</v>
      </c>
    </row>
    <row r="81" s="9" customFormat="1" ht="409" customHeight="1" spans="1:40">
      <c r="A81" s="22">
        <v>10</v>
      </c>
      <c r="B81" s="22" t="s">
        <v>1170</v>
      </c>
      <c r="C81" s="22">
        <v>2024</v>
      </c>
      <c r="D81" s="37" t="s">
        <v>327</v>
      </c>
      <c r="E81" s="36" t="s">
        <v>178</v>
      </c>
      <c r="F81" s="36" t="s">
        <v>984</v>
      </c>
      <c r="G81" s="36" t="s">
        <v>209</v>
      </c>
      <c r="H81" s="37" t="s">
        <v>1081</v>
      </c>
      <c r="I81" s="36">
        <v>1</v>
      </c>
      <c r="J81" s="36">
        <v>1</v>
      </c>
      <c r="K81" s="36"/>
      <c r="L81" s="36"/>
      <c r="M81" s="36">
        <v>1</v>
      </c>
      <c r="N81" s="36"/>
      <c r="O81" s="36"/>
      <c r="P81" s="36"/>
      <c r="Q81" s="36"/>
      <c r="R81" s="36"/>
      <c r="S81" s="36">
        <v>560</v>
      </c>
      <c r="T81" s="36">
        <v>1650</v>
      </c>
      <c r="U81" s="36" t="s">
        <v>305</v>
      </c>
      <c r="V81" s="36" t="s">
        <v>1171</v>
      </c>
      <c r="W81" s="36" t="s">
        <v>207</v>
      </c>
      <c r="X81" s="36" t="s">
        <v>715</v>
      </c>
      <c r="Y81" s="36" t="s">
        <v>1093</v>
      </c>
      <c r="Z81" s="36">
        <v>800</v>
      </c>
      <c r="AA81" s="36">
        <v>800</v>
      </c>
      <c r="AB81" s="36">
        <v>800</v>
      </c>
      <c r="AC81" s="36"/>
      <c r="AD81" s="36"/>
      <c r="AE81" s="36"/>
      <c r="AF81" s="36"/>
      <c r="AG81" s="36"/>
      <c r="AH81" s="36"/>
      <c r="AI81" s="36"/>
      <c r="AJ81" s="36"/>
      <c r="AK81" s="36"/>
      <c r="AL81" s="36"/>
      <c r="AM81" s="37" t="s">
        <v>1172</v>
      </c>
      <c r="AN81" s="37" t="s">
        <v>1173</v>
      </c>
    </row>
    <row r="82" s="12" customFormat="1" ht="70" customHeight="1" spans="1:40">
      <c r="A82" s="183" t="s">
        <v>54</v>
      </c>
      <c r="B82" s="188" t="s">
        <v>118</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row>
    <row r="83" s="12" customFormat="1" ht="77" customHeight="1" spans="1:40">
      <c r="A83" s="183" t="s">
        <v>54</v>
      </c>
      <c r="B83" s="188" t="s">
        <v>119</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row>
    <row r="84" s="12" customFormat="1" ht="77" customHeight="1" spans="1:40">
      <c r="A84" s="183" t="s">
        <v>54</v>
      </c>
      <c r="B84" s="188" t="s">
        <v>120</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row>
    <row r="85" s="12" customFormat="1" ht="50" customHeight="1" spans="1:40">
      <c r="A85" s="183" t="s">
        <v>54</v>
      </c>
      <c r="B85" s="188" t="s">
        <v>121</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row>
    <row r="86" s="12" customFormat="1" ht="30" customHeight="1" spans="1:40">
      <c r="A86" s="183" t="s">
        <v>54</v>
      </c>
      <c r="B86" s="188" t="s">
        <v>96</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row>
    <row r="87" s="12" customFormat="1" ht="30" customHeight="1" spans="1:40">
      <c r="A87" s="203" t="s">
        <v>52</v>
      </c>
      <c r="B87" s="188" t="s">
        <v>122</v>
      </c>
      <c r="C87" s="188"/>
      <c r="D87" s="188"/>
      <c r="E87" s="185"/>
      <c r="F87" s="185"/>
      <c r="G87" s="185"/>
      <c r="H87" s="185"/>
      <c r="I87" s="191">
        <f t="shared" ref="I87:AL87" si="23">I88+I89+I92+I93</f>
        <v>2</v>
      </c>
      <c r="J87" s="191">
        <f t="shared" si="23"/>
        <v>3.13</v>
      </c>
      <c r="K87" s="191">
        <f t="shared" si="23"/>
        <v>0</v>
      </c>
      <c r="L87" s="191">
        <f t="shared" si="23"/>
        <v>0</v>
      </c>
      <c r="M87" s="191">
        <f t="shared" si="23"/>
        <v>2</v>
      </c>
      <c r="N87" s="191">
        <f t="shared" si="23"/>
        <v>0</v>
      </c>
      <c r="O87" s="191">
        <f t="shared" si="23"/>
        <v>0</v>
      </c>
      <c r="P87" s="191">
        <f t="shared" si="23"/>
        <v>0</v>
      </c>
      <c r="Q87" s="191">
        <f t="shared" si="23"/>
        <v>0</v>
      </c>
      <c r="R87" s="191">
        <f t="shared" si="23"/>
        <v>0</v>
      </c>
      <c r="S87" s="191">
        <f t="shared" si="23"/>
        <v>1498</v>
      </c>
      <c r="T87" s="191">
        <f t="shared" si="23"/>
        <v>5525</v>
      </c>
      <c r="U87" s="191">
        <f t="shared" si="23"/>
        <v>0</v>
      </c>
      <c r="V87" s="191">
        <f t="shared" si="23"/>
        <v>0</v>
      </c>
      <c r="W87" s="191">
        <f t="shared" si="23"/>
        <v>0</v>
      </c>
      <c r="X87" s="191">
        <f t="shared" si="23"/>
        <v>0</v>
      </c>
      <c r="Y87" s="191">
        <f t="shared" si="23"/>
        <v>0</v>
      </c>
      <c r="Z87" s="191">
        <f t="shared" si="23"/>
        <v>2950</v>
      </c>
      <c r="AA87" s="191">
        <f t="shared" si="23"/>
        <v>0</v>
      </c>
      <c r="AB87" s="191">
        <f t="shared" si="23"/>
        <v>0</v>
      </c>
      <c r="AC87" s="191">
        <f t="shared" si="23"/>
        <v>0</v>
      </c>
      <c r="AD87" s="191">
        <f t="shared" si="23"/>
        <v>0</v>
      </c>
      <c r="AE87" s="191">
        <f t="shared" si="23"/>
        <v>0</v>
      </c>
      <c r="AF87" s="191">
        <f t="shared" si="23"/>
        <v>0</v>
      </c>
      <c r="AG87" s="191">
        <f t="shared" si="23"/>
        <v>2950</v>
      </c>
      <c r="AH87" s="191">
        <f t="shared" si="23"/>
        <v>0</v>
      </c>
      <c r="AI87" s="191">
        <f t="shared" si="23"/>
        <v>0</v>
      </c>
      <c r="AJ87" s="191">
        <f t="shared" si="23"/>
        <v>0</v>
      </c>
      <c r="AK87" s="191">
        <f t="shared" si="23"/>
        <v>0</v>
      </c>
      <c r="AL87" s="191">
        <f t="shared" si="23"/>
        <v>0</v>
      </c>
      <c r="AM87" s="196"/>
      <c r="AN87" s="196"/>
    </row>
    <row r="88" s="12" customFormat="1" ht="30" customHeight="1" spans="1:40">
      <c r="A88" s="183" t="s">
        <v>54</v>
      </c>
      <c r="B88" s="188" t="s">
        <v>123</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row>
    <row r="89" s="12" customFormat="1" ht="30" customHeight="1" spans="1:40">
      <c r="A89" s="183" t="s">
        <v>54</v>
      </c>
      <c r="B89" s="188" t="s">
        <v>124</v>
      </c>
      <c r="C89" s="188"/>
      <c r="D89" s="188"/>
      <c r="E89" s="185"/>
      <c r="F89" s="185"/>
      <c r="G89" s="185"/>
      <c r="H89" s="185"/>
      <c r="I89" s="191">
        <f t="shared" ref="I89:AL89" si="24">SUM(I90:I91)</f>
        <v>2</v>
      </c>
      <c r="J89" s="191">
        <f t="shared" si="24"/>
        <v>3.13</v>
      </c>
      <c r="K89" s="191">
        <f t="shared" si="24"/>
        <v>0</v>
      </c>
      <c r="L89" s="191">
        <f t="shared" si="24"/>
        <v>0</v>
      </c>
      <c r="M89" s="191">
        <f t="shared" si="24"/>
        <v>2</v>
      </c>
      <c r="N89" s="191">
        <f t="shared" si="24"/>
        <v>0</v>
      </c>
      <c r="O89" s="191">
        <f t="shared" si="24"/>
        <v>0</v>
      </c>
      <c r="P89" s="191">
        <f t="shared" si="24"/>
        <v>0</v>
      </c>
      <c r="Q89" s="191">
        <f t="shared" si="24"/>
        <v>0</v>
      </c>
      <c r="R89" s="191">
        <f t="shared" si="24"/>
        <v>0</v>
      </c>
      <c r="S89" s="191">
        <f t="shared" si="24"/>
        <v>1498</v>
      </c>
      <c r="T89" s="191">
        <f t="shared" si="24"/>
        <v>5525</v>
      </c>
      <c r="U89" s="191">
        <f t="shared" si="24"/>
        <v>0</v>
      </c>
      <c r="V89" s="191">
        <f t="shared" si="24"/>
        <v>0</v>
      </c>
      <c r="W89" s="191">
        <f t="shared" si="24"/>
        <v>0</v>
      </c>
      <c r="X89" s="191">
        <f t="shared" si="24"/>
        <v>0</v>
      </c>
      <c r="Y89" s="191">
        <f t="shared" si="24"/>
        <v>0</v>
      </c>
      <c r="Z89" s="191">
        <f t="shared" si="24"/>
        <v>2950</v>
      </c>
      <c r="AA89" s="191">
        <f t="shared" si="24"/>
        <v>0</v>
      </c>
      <c r="AB89" s="191">
        <f t="shared" si="24"/>
        <v>0</v>
      </c>
      <c r="AC89" s="191">
        <f t="shared" si="24"/>
        <v>0</v>
      </c>
      <c r="AD89" s="191">
        <f t="shared" si="24"/>
        <v>0</v>
      </c>
      <c r="AE89" s="191">
        <f t="shared" si="24"/>
        <v>0</v>
      </c>
      <c r="AF89" s="191">
        <f t="shared" si="24"/>
        <v>0</v>
      </c>
      <c r="AG89" s="191">
        <f t="shared" si="24"/>
        <v>2950</v>
      </c>
      <c r="AH89" s="191">
        <f t="shared" si="24"/>
        <v>0</v>
      </c>
      <c r="AI89" s="191">
        <f t="shared" si="24"/>
        <v>0</v>
      </c>
      <c r="AJ89" s="191">
        <f t="shared" si="24"/>
        <v>0</v>
      </c>
      <c r="AK89" s="191">
        <f t="shared" si="24"/>
        <v>0</v>
      </c>
      <c r="AL89" s="191">
        <f t="shared" si="24"/>
        <v>0</v>
      </c>
      <c r="AM89" s="196"/>
      <c r="AN89" s="196"/>
    </row>
    <row r="90" s="7" customFormat="1" ht="409" customHeight="1" spans="1:40">
      <c r="A90" s="22">
        <v>11</v>
      </c>
      <c r="B90" s="22" t="s">
        <v>1152</v>
      </c>
      <c r="C90" s="22">
        <v>2024</v>
      </c>
      <c r="D90" s="35" t="s">
        <v>193</v>
      </c>
      <c r="E90" s="24" t="s">
        <v>178</v>
      </c>
      <c r="F90" s="24" t="s">
        <v>984</v>
      </c>
      <c r="G90" s="24" t="s">
        <v>194</v>
      </c>
      <c r="H90" s="35" t="s">
        <v>195</v>
      </c>
      <c r="I90" s="22">
        <v>1</v>
      </c>
      <c r="J90" s="22">
        <v>2</v>
      </c>
      <c r="K90" s="22"/>
      <c r="L90" s="22"/>
      <c r="M90" s="22">
        <v>1</v>
      </c>
      <c r="N90" s="22"/>
      <c r="O90" s="22"/>
      <c r="P90" s="22"/>
      <c r="Q90" s="22"/>
      <c r="R90" s="22"/>
      <c r="S90" s="22">
        <v>1200</v>
      </c>
      <c r="T90" s="22">
        <v>4337</v>
      </c>
      <c r="U90" s="49" t="s">
        <v>183</v>
      </c>
      <c r="V90" s="22" t="s">
        <v>1144</v>
      </c>
      <c r="W90" s="49" t="s">
        <v>183</v>
      </c>
      <c r="X90" s="22" t="s">
        <v>1144</v>
      </c>
      <c r="Y90" s="22" t="s">
        <v>1093</v>
      </c>
      <c r="Z90" s="62">
        <v>2000</v>
      </c>
      <c r="AA90" s="22"/>
      <c r="AB90" s="60"/>
      <c r="AC90" s="60"/>
      <c r="AD90" s="60"/>
      <c r="AE90" s="60"/>
      <c r="AF90" s="22"/>
      <c r="AG90" s="22">
        <v>2000</v>
      </c>
      <c r="AH90" s="22"/>
      <c r="AI90" s="22"/>
      <c r="AJ90" s="22"/>
      <c r="AK90" s="22"/>
      <c r="AL90" s="22"/>
      <c r="AM90" s="33" t="s">
        <v>1153</v>
      </c>
      <c r="AN90" s="33" t="s">
        <v>1154</v>
      </c>
    </row>
    <row r="91" s="12" customFormat="1" ht="271" customHeight="1" spans="1:40">
      <c r="A91" s="22">
        <v>12</v>
      </c>
      <c r="B91" s="22" t="s">
        <v>1167</v>
      </c>
      <c r="C91" s="22">
        <v>2024</v>
      </c>
      <c r="D91" s="33" t="s">
        <v>1077</v>
      </c>
      <c r="E91" s="22" t="s">
        <v>178</v>
      </c>
      <c r="F91" s="24" t="s">
        <v>1013</v>
      </c>
      <c r="G91" s="22" t="s">
        <v>590</v>
      </c>
      <c r="H91" s="33" t="s">
        <v>1100</v>
      </c>
      <c r="I91" s="22">
        <v>1</v>
      </c>
      <c r="J91" s="39">
        <v>1.13</v>
      </c>
      <c r="K91" s="39"/>
      <c r="L91" s="39"/>
      <c r="M91" s="39">
        <v>1</v>
      </c>
      <c r="N91" s="39"/>
      <c r="O91" s="39"/>
      <c r="P91" s="39"/>
      <c r="Q91" s="39"/>
      <c r="R91" s="39"/>
      <c r="S91" s="39">
        <v>298</v>
      </c>
      <c r="T91" s="39">
        <v>1188</v>
      </c>
      <c r="U91" s="22" t="s">
        <v>985</v>
      </c>
      <c r="V91" s="22"/>
      <c r="W91" s="22" t="s">
        <v>183</v>
      </c>
      <c r="X91" s="22" t="s">
        <v>811</v>
      </c>
      <c r="Y91" s="22" t="s">
        <v>1093</v>
      </c>
      <c r="Z91" s="39">
        <v>950</v>
      </c>
      <c r="AA91" s="39"/>
      <c r="AB91" s="39"/>
      <c r="AC91" s="39"/>
      <c r="AD91" s="39"/>
      <c r="AE91" s="39"/>
      <c r="AF91" s="39"/>
      <c r="AG91" s="39">
        <v>950</v>
      </c>
      <c r="AH91" s="39"/>
      <c r="AI91" s="39"/>
      <c r="AJ91" s="39"/>
      <c r="AK91" s="39"/>
      <c r="AL91" s="39"/>
      <c r="AM91" s="71" t="s">
        <v>1168</v>
      </c>
      <c r="AN91" s="71" t="s">
        <v>1169</v>
      </c>
    </row>
    <row r="92" s="12" customFormat="1" ht="30" customHeight="1" spans="1:40">
      <c r="A92" s="183" t="s">
        <v>54</v>
      </c>
      <c r="B92" s="188" t="s">
        <v>125</v>
      </c>
      <c r="C92" s="188"/>
      <c r="D92" s="188"/>
      <c r="E92" s="185"/>
      <c r="F92" s="185"/>
      <c r="G92" s="185"/>
      <c r="H92" s="185"/>
      <c r="I92" s="191">
        <v>0</v>
      </c>
      <c r="J92" s="191">
        <v>0</v>
      </c>
      <c r="K92" s="191">
        <v>0</v>
      </c>
      <c r="L92" s="191">
        <v>0</v>
      </c>
      <c r="M92" s="191">
        <v>0</v>
      </c>
      <c r="N92" s="191">
        <v>0</v>
      </c>
      <c r="O92" s="191">
        <v>0</v>
      </c>
      <c r="P92" s="191">
        <v>0</v>
      </c>
      <c r="Q92" s="191">
        <v>0</v>
      </c>
      <c r="R92" s="191">
        <v>0</v>
      </c>
      <c r="S92" s="191">
        <v>0</v>
      </c>
      <c r="T92" s="191">
        <v>0</v>
      </c>
      <c r="U92" s="191">
        <v>0</v>
      </c>
      <c r="V92" s="191">
        <v>0</v>
      </c>
      <c r="W92" s="191">
        <v>0</v>
      </c>
      <c r="X92" s="191">
        <v>0</v>
      </c>
      <c r="Y92" s="191">
        <v>0</v>
      </c>
      <c r="Z92" s="191">
        <v>0</v>
      </c>
      <c r="AA92" s="191">
        <v>0</v>
      </c>
      <c r="AB92" s="191">
        <v>0</v>
      </c>
      <c r="AC92" s="191">
        <v>0</v>
      </c>
      <c r="AD92" s="191">
        <v>0</v>
      </c>
      <c r="AE92" s="191">
        <v>0</v>
      </c>
      <c r="AF92" s="191">
        <v>0</v>
      </c>
      <c r="AG92" s="191">
        <v>0</v>
      </c>
      <c r="AH92" s="191">
        <v>0</v>
      </c>
      <c r="AI92" s="191">
        <v>0</v>
      </c>
      <c r="AJ92" s="191">
        <v>0</v>
      </c>
      <c r="AK92" s="191">
        <v>0</v>
      </c>
      <c r="AL92" s="191">
        <v>0</v>
      </c>
      <c r="AM92" s="196"/>
      <c r="AN92" s="196"/>
    </row>
    <row r="93" s="12" customFormat="1" ht="30" customHeight="1" spans="1:40">
      <c r="A93" s="183" t="s">
        <v>54</v>
      </c>
      <c r="B93" s="188" t="s">
        <v>126</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row>
    <row r="94" s="12" customFormat="1" ht="30" customHeight="1" spans="1:40">
      <c r="A94" s="203" t="s">
        <v>52</v>
      </c>
      <c r="B94" s="188" t="s">
        <v>127</v>
      </c>
      <c r="C94" s="188"/>
      <c r="D94" s="188"/>
      <c r="E94" s="185"/>
      <c r="F94" s="185"/>
      <c r="G94" s="185"/>
      <c r="H94" s="185"/>
      <c r="I94" s="191">
        <f t="shared" ref="I94:AL94" si="25">I95+I96+I97+I98+I99+I100</f>
        <v>0</v>
      </c>
      <c r="J94" s="191">
        <f t="shared" si="25"/>
        <v>0</v>
      </c>
      <c r="K94" s="191">
        <f t="shared" si="25"/>
        <v>0</v>
      </c>
      <c r="L94" s="191">
        <f t="shared" si="25"/>
        <v>0</v>
      </c>
      <c r="M94" s="191">
        <f t="shared" si="25"/>
        <v>0</v>
      </c>
      <c r="N94" s="191">
        <f t="shared" si="25"/>
        <v>0</v>
      </c>
      <c r="O94" s="191">
        <f t="shared" si="25"/>
        <v>0</v>
      </c>
      <c r="P94" s="191">
        <f t="shared" si="25"/>
        <v>0</v>
      </c>
      <c r="Q94" s="191">
        <f t="shared" si="25"/>
        <v>0</v>
      </c>
      <c r="R94" s="191">
        <f t="shared" si="25"/>
        <v>0</v>
      </c>
      <c r="S94" s="191">
        <f t="shared" si="25"/>
        <v>0</v>
      </c>
      <c r="T94" s="191">
        <f t="shared" si="25"/>
        <v>0</v>
      </c>
      <c r="U94" s="191">
        <f t="shared" si="25"/>
        <v>0</v>
      </c>
      <c r="V94" s="191">
        <f t="shared" si="25"/>
        <v>0</v>
      </c>
      <c r="W94" s="191">
        <f t="shared" si="25"/>
        <v>0</v>
      </c>
      <c r="X94" s="191">
        <f t="shared" si="25"/>
        <v>0</v>
      </c>
      <c r="Y94" s="191">
        <f t="shared" si="25"/>
        <v>0</v>
      </c>
      <c r="Z94" s="191">
        <f t="shared" si="25"/>
        <v>0</v>
      </c>
      <c r="AA94" s="191">
        <f t="shared" si="25"/>
        <v>0</v>
      </c>
      <c r="AB94" s="191">
        <f t="shared" si="25"/>
        <v>0</v>
      </c>
      <c r="AC94" s="191">
        <f t="shared" si="25"/>
        <v>0</v>
      </c>
      <c r="AD94" s="191">
        <f t="shared" si="25"/>
        <v>0</v>
      </c>
      <c r="AE94" s="191">
        <f t="shared" si="25"/>
        <v>0</v>
      </c>
      <c r="AF94" s="191">
        <f t="shared" si="25"/>
        <v>0</v>
      </c>
      <c r="AG94" s="191">
        <f t="shared" si="25"/>
        <v>0</v>
      </c>
      <c r="AH94" s="191">
        <f t="shared" si="25"/>
        <v>0</v>
      </c>
      <c r="AI94" s="191">
        <f t="shared" si="25"/>
        <v>0</v>
      </c>
      <c r="AJ94" s="191">
        <f t="shared" si="25"/>
        <v>0</v>
      </c>
      <c r="AK94" s="191">
        <f t="shared" si="25"/>
        <v>0</v>
      </c>
      <c r="AL94" s="191">
        <f t="shared" si="25"/>
        <v>0</v>
      </c>
      <c r="AM94" s="196"/>
      <c r="AN94" s="196"/>
    </row>
    <row r="95" s="12" customFormat="1" ht="30" customHeight="1" spans="1:40">
      <c r="A95" s="183" t="s">
        <v>54</v>
      </c>
      <c r="B95" s="188" t="s">
        <v>128</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row>
    <row r="96" s="12" customFormat="1" ht="58" customHeight="1" spans="1:40">
      <c r="A96" s="183" t="s">
        <v>54</v>
      </c>
      <c r="B96" s="188" t="s">
        <v>129</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row>
    <row r="97" s="12" customFormat="1" ht="68" customHeight="1" spans="1:40">
      <c r="A97" s="183" t="s">
        <v>54</v>
      </c>
      <c r="B97" s="188" t="s">
        <v>130</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row>
    <row r="98" s="12" customFormat="1" ht="30" customHeight="1" spans="1:40">
      <c r="A98" s="183" t="s">
        <v>54</v>
      </c>
      <c r="B98" s="188" t="s">
        <v>131</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row>
    <row r="99" s="12" customFormat="1" ht="30" customHeight="1" spans="1:40">
      <c r="A99" s="183" t="s">
        <v>54</v>
      </c>
      <c r="B99" s="188" t="s">
        <v>132</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row>
    <row r="100" s="12" customFormat="1" ht="30" customHeight="1" spans="1:40">
      <c r="A100" s="183" t="s">
        <v>54</v>
      </c>
      <c r="B100" s="188" t="s">
        <v>133</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row>
    <row r="101" s="12" customFormat="1" ht="30" customHeight="1" spans="1:40">
      <c r="A101" s="180" t="s">
        <v>50</v>
      </c>
      <c r="B101" s="188" t="s">
        <v>134</v>
      </c>
      <c r="C101" s="188"/>
      <c r="D101" s="188"/>
      <c r="E101" s="185"/>
      <c r="F101" s="185"/>
      <c r="G101" s="185"/>
      <c r="H101" s="185"/>
      <c r="I101" s="192">
        <f t="shared" ref="I101:AL101" si="26">I102</f>
        <v>0</v>
      </c>
      <c r="J101" s="192">
        <f t="shared" si="26"/>
        <v>0</v>
      </c>
      <c r="K101" s="192">
        <f t="shared" si="26"/>
        <v>0</v>
      </c>
      <c r="L101" s="192">
        <f t="shared" si="26"/>
        <v>0</v>
      </c>
      <c r="M101" s="192">
        <f t="shared" si="26"/>
        <v>0</v>
      </c>
      <c r="N101" s="192">
        <f t="shared" si="26"/>
        <v>0</v>
      </c>
      <c r="O101" s="192">
        <f t="shared" si="26"/>
        <v>0</v>
      </c>
      <c r="P101" s="192">
        <f t="shared" si="26"/>
        <v>0</v>
      </c>
      <c r="Q101" s="192">
        <f t="shared" si="26"/>
        <v>0</v>
      </c>
      <c r="R101" s="192">
        <f t="shared" si="26"/>
        <v>0</v>
      </c>
      <c r="S101" s="192">
        <f t="shared" si="26"/>
        <v>0</v>
      </c>
      <c r="T101" s="192">
        <f t="shared" si="26"/>
        <v>0</v>
      </c>
      <c r="U101" s="192">
        <f t="shared" si="26"/>
        <v>0</v>
      </c>
      <c r="V101" s="192">
        <f t="shared" si="26"/>
        <v>0</v>
      </c>
      <c r="W101" s="192">
        <f t="shared" si="26"/>
        <v>0</v>
      </c>
      <c r="X101" s="192">
        <f t="shared" si="26"/>
        <v>0</v>
      </c>
      <c r="Y101" s="192">
        <f t="shared" si="26"/>
        <v>0</v>
      </c>
      <c r="Z101" s="192">
        <f t="shared" si="26"/>
        <v>0</v>
      </c>
      <c r="AA101" s="192">
        <f t="shared" si="26"/>
        <v>0</v>
      </c>
      <c r="AB101" s="192">
        <f t="shared" si="26"/>
        <v>0</v>
      </c>
      <c r="AC101" s="192">
        <f t="shared" si="26"/>
        <v>0</v>
      </c>
      <c r="AD101" s="192">
        <f t="shared" si="26"/>
        <v>0</v>
      </c>
      <c r="AE101" s="192">
        <f t="shared" si="26"/>
        <v>0</v>
      </c>
      <c r="AF101" s="192">
        <f t="shared" si="26"/>
        <v>0</v>
      </c>
      <c r="AG101" s="192">
        <f t="shared" si="26"/>
        <v>0</v>
      </c>
      <c r="AH101" s="192">
        <f t="shared" si="26"/>
        <v>0</v>
      </c>
      <c r="AI101" s="192">
        <f t="shared" si="26"/>
        <v>0</v>
      </c>
      <c r="AJ101" s="192">
        <f t="shared" si="26"/>
        <v>0</v>
      </c>
      <c r="AK101" s="192">
        <f t="shared" si="26"/>
        <v>0</v>
      </c>
      <c r="AL101" s="192">
        <f t="shared" si="26"/>
        <v>0</v>
      </c>
      <c r="AM101" s="196"/>
      <c r="AN101" s="196"/>
    </row>
    <row r="102" s="12" customFormat="1" ht="30" customHeight="1" spans="1:40">
      <c r="A102" s="180" t="s">
        <v>52</v>
      </c>
      <c r="B102" s="188" t="s">
        <v>134</v>
      </c>
      <c r="C102" s="188"/>
      <c r="D102" s="188"/>
      <c r="E102" s="185"/>
      <c r="F102" s="185"/>
      <c r="G102" s="185"/>
      <c r="H102" s="185"/>
      <c r="I102" s="191">
        <f t="shared" ref="I102:AL102" si="27">I103+I104+I105</f>
        <v>0</v>
      </c>
      <c r="J102" s="191">
        <f t="shared" si="27"/>
        <v>0</v>
      </c>
      <c r="K102" s="191">
        <f t="shared" si="27"/>
        <v>0</v>
      </c>
      <c r="L102" s="191">
        <f t="shared" si="27"/>
        <v>0</v>
      </c>
      <c r="M102" s="191">
        <f t="shared" si="27"/>
        <v>0</v>
      </c>
      <c r="N102" s="191">
        <f t="shared" si="27"/>
        <v>0</v>
      </c>
      <c r="O102" s="191">
        <f t="shared" si="27"/>
        <v>0</v>
      </c>
      <c r="P102" s="191">
        <f t="shared" si="27"/>
        <v>0</v>
      </c>
      <c r="Q102" s="191">
        <f t="shared" si="27"/>
        <v>0</v>
      </c>
      <c r="R102" s="191">
        <f t="shared" si="27"/>
        <v>0</v>
      </c>
      <c r="S102" s="191">
        <f t="shared" si="27"/>
        <v>0</v>
      </c>
      <c r="T102" s="191">
        <f t="shared" si="27"/>
        <v>0</v>
      </c>
      <c r="U102" s="191">
        <f t="shared" si="27"/>
        <v>0</v>
      </c>
      <c r="V102" s="191">
        <f t="shared" si="27"/>
        <v>0</v>
      </c>
      <c r="W102" s="191">
        <f t="shared" si="27"/>
        <v>0</v>
      </c>
      <c r="X102" s="191">
        <f t="shared" si="27"/>
        <v>0</v>
      </c>
      <c r="Y102" s="191">
        <f t="shared" si="27"/>
        <v>0</v>
      </c>
      <c r="Z102" s="191">
        <f t="shared" si="27"/>
        <v>0</v>
      </c>
      <c r="AA102" s="191">
        <f t="shared" si="27"/>
        <v>0</v>
      </c>
      <c r="AB102" s="191">
        <f t="shared" si="27"/>
        <v>0</v>
      </c>
      <c r="AC102" s="191">
        <f t="shared" si="27"/>
        <v>0</v>
      </c>
      <c r="AD102" s="191">
        <f t="shared" si="27"/>
        <v>0</v>
      </c>
      <c r="AE102" s="191">
        <f t="shared" si="27"/>
        <v>0</v>
      </c>
      <c r="AF102" s="191">
        <f t="shared" si="27"/>
        <v>0</v>
      </c>
      <c r="AG102" s="191">
        <f t="shared" si="27"/>
        <v>0</v>
      </c>
      <c r="AH102" s="191">
        <f t="shared" si="27"/>
        <v>0</v>
      </c>
      <c r="AI102" s="191">
        <f t="shared" si="27"/>
        <v>0</v>
      </c>
      <c r="AJ102" s="191">
        <f t="shared" si="27"/>
        <v>0</v>
      </c>
      <c r="AK102" s="191">
        <f t="shared" si="27"/>
        <v>0</v>
      </c>
      <c r="AL102" s="191">
        <f t="shared" si="27"/>
        <v>0</v>
      </c>
      <c r="AM102" s="196"/>
      <c r="AN102" s="196"/>
    </row>
    <row r="103" s="12" customFormat="1" ht="30" customHeight="1" spans="1:40">
      <c r="A103" s="183" t="s">
        <v>54</v>
      </c>
      <c r="B103" s="188" t="s">
        <v>135</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row>
    <row r="104" s="12" customFormat="1" ht="30" customHeight="1" spans="1:40">
      <c r="A104" s="183" t="s">
        <v>54</v>
      </c>
      <c r="B104" s="188" t="s">
        <v>136</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row>
    <row r="105" s="12" customFormat="1" ht="30" customHeight="1" spans="1:40">
      <c r="A105" s="183" t="s">
        <v>54</v>
      </c>
      <c r="B105" s="188" t="s">
        <v>137</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row>
    <row r="106" s="12" customFormat="1" ht="30" customHeight="1" spans="1:40">
      <c r="A106" s="180" t="s">
        <v>50</v>
      </c>
      <c r="B106" s="188" t="s">
        <v>138</v>
      </c>
      <c r="C106" s="188"/>
      <c r="D106" s="188"/>
      <c r="E106" s="185"/>
      <c r="F106" s="185"/>
      <c r="G106" s="185"/>
      <c r="H106" s="185"/>
      <c r="I106" s="192">
        <f t="shared" ref="I106:AL106" si="28">I107+I109+I114+I121</f>
        <v>1</v>
      </c>
      <c r="J106" s="192">
        <f t="shared" si="28"/>
        <v>800</v>
      </c>
      <c r="K106" s="192">
        <f t="shared" si="28"/>
        <v>0</v>
      </c>
      <c r="L106" s="192">
        <f t="shared" si="28"/>
        <v>0</v>
      </c>
      <c r="M106" s="192">
        <f t="shared" si="28"/>
        <v>0</v>
      </c>
      <c r="N106" s="192">
        <f t="shared" si="28"/>
        <v>0</v>
      </c>
      <c r="O106" s="192">
        <f t="shared" si="28"/>
        <v>1</v>
      </c>
      <c r="P106" s="192">
        <f t="shared" si="28"/>
        <v>0</v>
      </c>
      <c r="Q106" s="192">
        <f t="shared" si="28"/>
        <v>0</v>
      </c>
      <c r="R106" s="192">
        <f t="shared" si="28"/>
        <v>0</v>
      </c>
      <c r="S106" s="192">
        <f t="shared" si="28"/>
        <v>800</v>
      </c>
      <c r="T106" s="192">
        <f t="shared" si="28"/>
        <v>800</v>
      </c>
      <c r="U106" s="192">
        <f t="shared" si="28"/>
        <v>0</v>
      </c>
      <c r="V106" s="192">
        <f t="shared" si="28"/>
        <v>0</v>
      </c>
      <c r="W106" s="192">
        <f t="shared" si="28"/>
        <v>0</v>
      </c>
      <c r="X106" s="192">
        <f t="shared" si="28"/>
        <v>0</v>
      </c>
      <c r="Y106" s="192">
        <f t="shared" si="28"/>
        <v>0</v>
      </c>
      <c r="Z106" s="192">
        <f t="shared" si="28"/>
        <v>240</v>
      </c>
      <c r="AA106" s="192">
        <f t="shared" si="28"/>
        <v>240</v>
      </c>
      <c r="AB106" s="192">
        <f t="shared" si="28"/>
        <v>240</v>
      </c>
      <c r="AC106" s="192">
        <f t="shared" si="28"/>
        <v>0</v>
      </c>
      <c r="AD106" s="192">
        <f t="shared" si="28"/>
        <v>0</v>
      </c>
      <c r="AE106" s="192">
        <f t="shared" si="28"/>
        <v>0</v>
      </c>
      <c r="AF106" s="192">
        <f t="shared" si="28"/>
        <v>0</v>
      </c>
      <c r="AG106" s="192">
        <f t="shared" si="28"/>
        <v>0</v>
      </c>
      <c r="AH106" s="192">
        <f t="shared" si="28"/>
        <v>0</v>
      </c>
      <c r="AI106" s="192">
        <f t="shared" si="28"/>
        <v>0</v>
      </c>
      <c r="AJ106" s="192">
        <f t="shared" si="28"/>
        <v>0</v>
      </c>
      <c r="AK106" s="192">
        <f t="shared" si="28"/>
        <v>0</v>
      </c>
      <c r="AL106" s="192">
        <f t="shared" si="28"/>
        <v>0</v>
      </c>
      <c r="AM106" s="196"/>
      <c r="AN106" s="196"/>
    </row>
    <row r="107" s="12" customFormat="1" ht="30" customHeight="1" spans="1:40">
      <c r="A107" s="203" t="s">
        <v>52</v>
      </c>
      <c r="B107" s="188" t="s">
        <v>139</v>
      </c>
      <c r="C107" s="188"/>
      <c r="D107" s="188"/>
      <c r="E107" s="185"/>
      <c r="F107" s="185"/>
      <c r="G107" s="185"/>
      <c r="H107" s="185"/>
      <c r="I107" s="191">
        <f t="shared" ref="I107:AL107" si="29">I108</f>
        <v>0</v>
      </c>
      <c r="J107" s="191">
        <f t="shared" si="29"/>
        <v>0</v>
      </c>
      <c r="K107" s="191">
        <f t="shared" si="29"/>
        <v>0</v>
      </c>
      <c r="L107" s="191">
        <f t="shared" si="29"/>
        <v>0</v>
      </c>
      <c r="M107" s="191">
        <f t="shared" si="29"/>
        <v>0</v>
      </c>
      <c r="N107" s="191">
        <f t="shared" si="29"/>
        <v>0</v>
      </c>
      <c r="O107" s="191">
        <f t="shared" si="29"/>
        <v>0</v>
      </c>
      <c r="P107" s="191">
        <f t="shared" si="29"/>
        <v>0</v>
      </c>
      <c r="Q107" s="191">
        <f t="shared" si="29"/>
        <v>0</v>
      </c>
      <c r="R107" s="191">
        <f t="shared" si="29"/>
        <v>0</v>
      </c>
      <c r="S107" s="191">
        <f t="shared" si="29"/>
        <v>0</v>
      </c>
      <c r="T107" s="191">
        <f t="shared" si="29"/>
        <v>0</v>
      </c>
      <c r="U107" s="191">
        <f t="shared" si="29"/>
        <v>0</v>
      </c>
      <c r="V107" s="191">
        <f t="shared" si="29"/>
        <v>0</v>
      </c>
      <c r="W107" s="191">
        <f t="shared" si="29"/>
        <v>0</v>
      </c>
      <c r="X107" s="191">
        <f t="shared" si="29"/>
        <v>0</v>
      </c>
      <c r="Y107" s="191">
        <f t="shared" si="29"/>
        <v>0</v>
      </c>
      <c r="Z107" s="191">
        <f t="shared" si="29"/>
        <v>0</v>
      </c>
      <c r="AA107" s="191">
        <f t="shared" si="29"/>
        <v>0</v>
      </c>
      <c r="AB107" s="191">
        <f t="shared" si="29"/>
        <v>0</v>
      </c>
      <c r="AC107" s="191">
        <f t="shared" si="29"/>
        <v>0</v>
      </c>
      <c r="AD107" s="191">
        <f t="shared" si="29"/>
        <v>0</v>
      </c>
      <c r="AE107" s="191">
        <f t="shared" si="29"/>
        <v>0</v>
      </c>
      <c r="AF107" s="191">
        <f t="shared" si="29"/>
        <v>0</v>
      </c>
      <c r="AG107" s="191">
        <f t="shared" si="29"/>
        <v>0</v>
      </c>
      <c r="AH107" s="191">
        <f t="shared" si="29"/>
        <v>0</v>
      </c>
      <c r="AI107" s="191">
        <f t="shared" si="29"/>
        <v>0</v>
      </c>
      <c r="AJ107" s="191">
        <f t="shared" si="29"/>
        <v>0</v>
      </c>
      <c r="AK107" s="191">
        <f t="shared" si="29"/>
        <v>0</v>
      </c>
      <c r="AL107" s="191">
        <f t="shared" si="29"/>
        <v>0</v>
      </c>
      <c r="AM107" s="196"/>
      <c r="AN107" s="196"/>
    </row>
    <row r="108" s="12" customFormat="1" ht="30" customHeight="1" spans="1:40">
      <c r="A108" s="183" t="s">
        <v>54</v>
      </c>
      <c r="B108" s="188" t="s">
        <v>140</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row>
    <row r="109" s="12" customFormat="1" ht="30" customHeight="1" spans="1:40">
      <c r="A109" s="203" t="s">
        <v>52</v>
      </c>
      <c r="B109" s="188" t="s">
        <v>141</v>
      </c>
      <c r="C109" s="188"/>
      <c r="D109" s="188"/>
      <c r="E109" s="185"/>
      <c r="F109" s="185"/>
      <c r="G109" s="185"/>
      <c r="H109" s="185"/>
      <c r="I109" s="191">
        <f t="shared" ref="I109:AL109" si="30">I110+I112+I113</f>
        <v>1</v>
      </c>
      <c r="J109" s="191">
        <f t="shared" si="30"/>
        <v>800</v>
      </c>
      <c r="K109" s="191">
        <f t="shared" si="30"/>
        <v>0</v>
      </c>
      <c r="L109" s="191">
        <f t="shared" si="30"/>
        <v>0</v>
      </c>
      <c r="M109" s="191">
        <f t="shared" si="30"/>
        <v>0</v>
      </c>
      <c r="N109" s="191">
        <f t="shared" si="30"/>
        <v>0</v>
      </c>
      <c r="O109" s="191">
        <f t="shared" si="30"/>
        <v>1</v>
      </c>
      <c r="P109" s="191">
        <f t="shared" si="30"/>
        <v>0</v>
      </c>
      <c r="Q109" s="191">
        <f t="shared" si="30"/>
        <v>0</v>
      </c>
      <c r="R109" s="191">
        <f t="shared" si="30"/>
        <v>0</v>
      </c>
      <c r="S109" s="191">
        <f t="shared" si="30"/>
        <v>800</v>
      </c>
      <c r="T109" s="191">
        <f t="shared" si="30"/>
        <v>800</v>
      </c>
      <c r="U109" s="191">
        <f t="shared" si="30"/>
        <v>0</v>
      </c>
      <c r="V109" s="191">
        <f t="shared" si="30"/>
        <v>0</v>
      </c>
      <c r="W109" s="191">
        <f t="shared" si="30"/>
        <v>0</v>
      </c>
      <c r="X109" s="191">
        <f t="shared" si="30"/>
        <v>0</v>
      </c>
      <c r="Y109" s="191">
        <f t="shared" si="30"/>
        <v>0</v>
      </c>
      <c r="Z109" s="191">
        <f t="shared" si="30"/>
        <v>240</v>
      </c>
      <c r="AA109" s="191">
        <f t="shared" si="30"/>
        <v>240</v>
      </c>
      <c r="AB109" s="191">
        <f t="shared" si="30"/>
        <v>240</v>
      </c>
      <c r="AC109" s="191">
        <f t="shared" si="30"/>
        <v>0</v>
      </c>
      <c r="AD109" s="191">
        <f t="shared" si="30"/>
        <v>0</v>
      </c>
      <c r="AE109" s="191">
        <f t="shared" si="30"/>
        <v>0</v>
      </c>
      <c r="AF109" s="191">
        <f t="shared" si="30"/>
        <v>0</v>
      </c>
      <c r="AG109" s="191">
        <f t="shared" si="30"/>
        <v>0</v>
      </c>
      <c r="AH109" s="191">
        <f t="shared" si="30"/>
        <v>0</v>
      </c>
      <c r="AI109" s="191">
        <f t="shared" si="30"/>
        <v>0</v>
      </c>
      <c r="AJ109" s="191">
        <f t="shared" si="30"/>
        <v>0</v>
      </c>
      <c r="AK109" s="191">
        <f t="shared" si="30"/>
        <v>0</v>
      </c>
      <c r="AL109" s="191">
        <f t="shared" si="30"/>
        <v>0</v>
      </c>
      <c r="AM109" s="196"/>
      <c r="AN109" s="196"/>
    </row>
    <row r="110" s="12" customFormat="1" ht="30" customHeight="1" spans="1:40">
      <c r="A110" s="183" t="s">
        <v>54</v>
      </c>
      <c r="B110" s="188" t="s">
        <v>142</v>
      </c>
      <c r="C110" s="188"/>
      <c r="D110" s="188"/>
      <c r="E110" s="185"/>
      <c r="F110" s="185"/>
      <c r="G110" s="185"/>
      <c r="H110" s="185"/>
      <c r="I110" s="191">
        <f t="shared" ref="I110:AL110" si="31">SUM(I111)</f>
        <v>1</v>
      </c>
      <c r="J110" s="191">
        <f t="shared" si="31"/>
        <v>800</v>
      </c>
      <c r="K110" s="191">
        <f t="shared" si="31"/>
        <v>0</v>
      </c>
      <c r="L110" s="191">
        <f t="shared" si="31"/>
        <v>0</v>
      </c>
      <c r="M110" s="191">
        <f t="shared" si="31"/>
        <v>0</v>
      </c>
      <c r="N110" s="191">
        <f t="shared" si="31"/>
        <v>0</v>
      </c>
      <c r="O110" s="191">
        <f t="shared" si="31"/>
        <v>1</v>
      </c>
      <c r="P110" s="191">
        <f t="shared" si="31"/>
        <v>0</v>
      </c>
      <c r="Q110" s="191">
        <f t="shared" si="31"/>
        <v>0</v>
      </c>
      <c r="R110" s="191">
        <f t="shared" si="31"/>
        <v>0</v>
      </c>
      <c r="S110" s="191">
        <f t="shared" si="31"/>
        <v>800</v>
      </c>
      <c r="T110" s="191">
        <f t="shared" si="31"/>
        <v>800</v>
      </c>
      <c r="U110" s="191">
        <f t="shared" si="31"/>
        <v>0</v>
      </c>
      <c r="V110" s="191">
        <f t="shared" si="31"/>
        <v>0</v>
      </c>
      <c r="W110" s="191">
        <f t="shared" si="31"/>
        <v>0</v>
      </c>
      <c r="X110" s="191">
        <f t="shared" si="31"/>
        <v>0</v>
      </c>
      <c r="Y110" s="191">
        <f t="shared" si="31"/>
        <v>0</v>
      </c>
      <c r="Z110" s="191">
        <f t="shared" si="31"/>
        <v>240</v>
      </c>
      <c r="AA110" s="191">
        <f t="shared" si="31"/>
        <v>240</v>
      </c>
      <c r="AB110" s="191">
        <f t="shared" si="31"/>
        <v>240</v>
      </c>
      <c r="AC110" s="191">
        <f t="shared" si="31"/>
        <v>0</v>
      </c>
      <c r="AD110" s="191">
        <f t="shared" si="31"/>
        <v>0</v>
      </c>
      <c r="AE110" s="191">
        <f t="shared" si="31"/>
        <v>0</v>
      </c>
      <c r="AF110" s="191">
        <f t="shared" si="31"/>
        <v>0</v>
      </c>
      <c r="AG110" s="191">
        <f t="shared" si="31"/>
        <v>0</v>
      </c>
      <c r="AH110" s="191">
        <f t="shared" si="31"/>
        <v>0</v>
      </c>
      <c r="AI110" s="191">
        <f t="shared" si="31"/>
        <v>0</v>
      </c>
      <c r="AJ110" s="191">
        <f t="shared" si="31"/>
        <v>0</v>
      </c>
      <c r="AK110" s="191">
        <f t="shared" si="31"/>
        <v>0</v>
      </c>
      <c r="AL110" s="191">
        <f t="shared" si="31"/>
        <v>0</v>
      </c>
      <c r="AM110" s="196"/>
      <c r="AN110" s="196"/>
    </row>
    <row r="111" s="7" customFormat="1" ht="198" customHeight="1" spans="1:40">
      <c r="A111" s="22">
        <v>13</v>
      </c>
      <c r="B111" s="22" t="s">
        <v>1174</v>
      </c>
      <c r="C111" s="22">
        <v>2024</v>
      </c>
      <c r="D111" s="33" t="s">
        <v>993</v>
      </c>
      <c r="E111" s="22" t="s">
        <v>178</v>
      </c>
      <c r="F111" s="22" t="s">
        <v>1175</v>
      </c>
      <c r="G111" s="22" t="s">
        <v>995</v>
      </c>
      <c r="H111" s="33" t="s">
        <v>1103</v>
      </c>
      <c r="I111" s="22">
        <v>1</v>
      </c>
      <c r="J111" s="22">
        <v>800</v>
      </c>
      <c r="K111" s="22"/>
      <c r="L111" s="22"/>
      <c r="M111" s="22"/>
      <c r="N111" s="22"/>
      <c r="O111" s="22">
        <v>1</v>
      </c>
      <c r="P111" s="22"/>
      <c r="Q111" s="22"/>
      <c r="R111" s="22"/>
      <c r="S111" s="22">
        <v>800</v>
      </c>
      <c r="T111" s="22">
        <v>800</v>
      </c>
      <c r="U111" s="36" t="s">
        <v>997</v>
      </c>
      <c r="V111" s="22" t="s">
        <v>1176</v>
      </c>
      <c r="W111" s="22" t="s">
        <v>997</v>
      </c>
      <c r="X111" s="22" t="s">
        <v>1176</v>
      </c>
      <c r="Y111" s="22" t="s">
        <v>1177</v>
      </c>
      <c r="Z111" s="22">
        <v>240</v>
      </c>
      <c r="AA111" s="22">
        <v>240</v>
      </c>
      <c r="AB111" s="60">
        <v>240</v>
      </c>
      <c r="AC111" s="60"/>
      <c r="AD111" s="60"/>
      <c r="AE111" s="60"/>
      <c r="AF111" s="22"/>
      <c r="AG111" s="22"/>
      <c r="AH111" s="22"/>
      <c r="AI111" s="22"/>
      <c r="AJ111" s="22"/>
      <c r="AK111" s="22"/>
      <c r="AL111" s="22"/>
      <c r="AM111" s="33" t="s">
        <v>1178</v>
      </c>
      <c r="AN111" s="33" t="s">
        <v>1179</v>
      </c>
    </row>
    <row r="112" s="12" customFormat="1" ht="30" customHeight="1" spans="1:40">
      <c r="A112" s="183" t="s">
        <v>54</v>
      </c>
      <c r="B112" s="188" t="s">
        <v>143</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row>
    <row r="113" s="12" customFormat="1" ht="30" customHeight="1" spans="1:40">
      <c r="A113" s="183" t="s">
        <v>54</v>
      </c>
      <c r="B113" s="188" t="s">
        <v>144</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row>
    <row r="114" s="12" customFormat="1" ht="30" customHeight="1" spans="1:40">
      <c r="A114" s="203" t="s">
        <v>52</v>
      </c>
      <c r="B114" s="188" t="s">
        <v>145</v>
      </c>
      <c r="C114" s="188"/>
      <c r="D114" s="188"/>
      <c r="E114" s="185"/>
      <c r="F114" s="185"/>
      <c r="G114" s="185"/>
      <c r="H114" s="185"/>
      <c r="I114" s="191">
        <f t="shared" ref="I114:AL114" si="32">I115+I116+I117+I118+I119+I120</f>
        <v>0</v>
      </c>
      <c r="J114" s="191">
        <f t="shared" si="32"/>
        <v>0</v>
      </c>
      <c r="K114" s="191">
        <f t="shared" si="32"/>
        <v>0</v>
      </c>
      <c r="L114" s="191">
        <f t="shared" si="32"/>
        <v>0</v>
      </c>
      <c r="M114" s="191">
        <f t="shared" si="32"/>
        <v>0</v>
      </c>
      <c r="N114" s="191">
        <f t="shared" si="32"/>
        <v>0</v>
      </c>
      <c r="O114" s="191">
        <f t="shared" si="32"/>
        <v>0</v>
      </c>
      <c r="P114" s="191">
        <f t="shared" si="32"/>
        <v>0</v>
      </c>
      <c r="Q114" s="191">
        <f t="shared" si="32"/>
        <v>0</v>
      </c>
      <c r="R114" s="191">
        <f t="shared" si="32"/>
        <v>0</v>
      </c>
      <c r="S114" s="191">
        <f t="shared" si="32"/>
        <v>0</v>
      </c>
      <c r="T114" s="191">
        <f t="shared" si="32"/>
        <v>0</v>
      </c>
      <c r="U114" s="191">
        <f t="shared" si="32"/>
        <v>0</v>
      </c>
      <c r="V114" s="191">
        <f t="shared" si="32"/>
        <v>0</v>
      </c>
      <c r="W114" s="191">
        <f t="shared" si="32"/>
        <v>0</v>
      </c>
      <c r="X114" s="191">
        <f t="shared" si="32"/>
        <v>0</v>
      </c>
      <c r="Y114" s="191">
        <f t="shared" si="32"/>
        <v>0</v>
      </c>
      <c r="Z114" s="191">
        <f t="shared" si="32"/>
        <v>0</v>
      </c>
      <c r="AA114" s="191">
        <f t="shared" si="32"/>
        <v>0</v>
      </c>
      <c r="AB114" s="191">
        <f t="shared" si="32"/>
        <v>0</v>
      </c>
      <c r="AC114" s="191">
        <f t="shared" si="32"/>
        <v>0</v>
      </c>
      <c r="AD114" s="191">
        <f t="shared" si="32"/>
        <v>0</v>
      </c>
      <c r="AE114" s="191">
        <f t="shared" si="32"/>
        <v>0</v>
      </c>
      <c r="AF114" s="191">
        <f t="shared" si="32"/>
        <v>0</v>
      </c>
      <c r="AG114" s="191">
        <f t="shared" si="32"/>
        <v>0</v>
      </c>
      <c r="AH114" s="191">
        <f t="shared" si="32"/>
        <v>0</v>
      </c>
      <c r="AI114" s="191">
        <f t="shared" si="32"/>
        <v>0</v>
      </c>
      <c r="AJ114" s="191">
        <f t="shared" si="32"/>
        <v>0</v>
      </c>
      <c r="AK114" s="191">
        <f t="shared" si="32"/>
        <v>0</v>
      </c>
      <c r="AL114" s="191">
        <f t="shared" si="32"/>
        <v>0</v>
      </c>
      <c r="AM114" s="196"/>
      <c r="AN114" s="196"/>
    </row>
    <row r="115" s="12" customFormat="1" ht="30" customHeight="1" spans="1:40">
      <c r="A115" s="183" t="s">
        <v>54</v>
      </c>
      <c r="B115" s="188" t="s">
        <v>146</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row>
    <row r="116" s="12" customFormat="1" ht="30" customHeight="1" spans="1:40">
      <c r="A116" s="183" t="s">
        <v>54</v>
      </c>
      <c r="B116" s="188" t="s">
        <v>147</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row>
    <row r="117" s="12" customFormat="1" ht="30" customHeight="1" spans="1:40">
      <c r="A117" s="183" t="s">
        <v>54</v>
      </c>
      <c r="B117" s="188" t="s">
        <v>148</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row>
    <row r="118" s="12" customFormat="1" ht="30" customHeight="1" spans="1:40">
      <c r="A118" s="183" t="s">
        <v>54</v>
      </c>
      <c r="B118" s="188" t="s">
        <v>149</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row>
    <row r="119" s="12" customFormat="1" ht="30" customHeight="1" spans="1:40">
      <c r="A119" s="183" t="s">
        <v>54</v>
      </c>
      <c r="B119" s="188" t="s">
        <v>150</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row>
    <row r="120" s="12" customFormat="1" ht="30" customHeight="1" spans="1:40">
      <c r="A120" s="183" t="s">
        <v>54</v>
      </c>
      <c r="B120" s="188" t="s">
        <v>151</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row>
    <row r="121" s="12" customFormat="1" ht="30" customHeight="1" spans="1:40">
      <c r="A121" s="203" t="s">
        <v>52</v>
      </c>
      <c r="B121" s="188" t="s">
        <v>152</v>
      </c>
      <c r="C121" s="188"/>
      <c r="D121" s="188"/>
      <c r="E121" s="185"/>
      <c r="F121" s="185"/>
      <c r="G121" s="185"/>
      <c r="H121" s="185"/>
      <c r="I121" s="191">
        <f t="shared" ref="I121:AL121" si="33">I122+I123+I124+I125+I126</f>
        <v>0</v>
      </c>
      <c r="J121" s="191">
        <f t="shared" si="33"/>
        <v>0</v>
      </c>
      <c r="K121" s="191">
        <f t="shared" si="33"/>
        <v>0</v>
      </c>
      <c r="L121" s="191">
        <f t="shared" si="33"/>
        <v>0</v>
      </c>
      <c r="M121" s="191">
        <f t="shared" si="33"/>
        <v>0</v>
      </c>
      <c r="N121" s="191">
        <f t="shared" si="33"/>
        <v>0</v>
      </c>
      <c r="O121" s="191">
        <f t="shared" si="33"/>
        <v>0</v>
      </c>
      <c r="P121" s="191">
        <f t="shared" si="33"/>
        <v>0</v>
      </c>
      <c r="Q121" s="191">
        <f t="shared" si="33"/>
        <v>0</v>
      </c>
      <c r="R121" s="191">
        <f t="shared" si="33"/>
        <v>0</v>
      </c>
      <c r="S121" s="191">
        <f t="shared" si="33"/>
        <v>0</v>
      </c>
      <c r="T121" s="191">
        <f t="shared" si="33"/>
        <v>0</v>
      </c>
      <c r="U121" s="191">
        <f t="shared" si="33"/>
        <v>0</v>
      </c>
      <c r="V121" s="191">
        <f t="shared" si="33"/>
        <v>0</v>
      </c>
      <c r="W121" s="191">
        <f t="shared" si="33"/>
        <v>0</v>
      </c>
      <c r="X121" s="191">
        <f t="shared" si="33"/>
        <v>0</v>
      </c>
      <c r="Y121" s="191">
        <f t="shared" si="33"/>
        <v>0</v>
      </c>
      <c r="Z121" s="191">
        <f t="shared" si="33"/>
        <v>0</v>
      </c>
      <c r="AA121" s="191">
        <f t="shared" si="33"/>
        <v>0</v>
      </c>
      <c r="AB121" s="191">
        <f t="shared" si="33"/>
        <v>0</v>
      </c>
      <c r="AC121" s="191">
        <f t="shared" si="33"/>
        <v>0</v>
      </c>
      <c r="AD121" s="191">
        <f t="shared" si="33"/>
        <v>0</v>
      </c>
      <c r="AE121" s="191">
        <f t="shared" si="33"/>
        <v>0</v>
      </c>
      <c r="AF121" s="191">
        <f t="shared" si="33"/>
        <v>0</v>
      </c>
      <c r="AG121" s="191">
        <f t="shared" si="33"/>
        <v>0</v>
      </c>
      <c r="AH121" s="191">
        <f t="shared" si="33"/>
        <v>0</v>
      </c>
      <c r="AI121" s="191">
        <f t="shared" si="33"/>
        <v>0</v>
      </c>
      <c r="AJ121" s="191">
        <f t="shared" si="33"/>
        <v>0</v>
      </c>
      <c r="AK121" s="191">
        <f t="shared" si="33"/>
        <v>0</v>
      </c>
      <c r="AL121" s="191">
        <f t="shared" si="33"/>
        <v>0</v>
      </c>
      <c r="AM121" s="196"/>
      <c r="AN121" s="196"/>
    </row>
    <row r="122" s="12" customFormat="1" ht="30" customHeight="1" spans="1:40">
      <c r="A122" s="183" t="s">
        <v>54</v>
      </c>
      <c r="B122" s="188" t="s">
        <v>153</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row>
    <row r="123" s="12" customFormat="1" ht="30" customHeight="1" spans="1:40">
      <c r="A123" s="183" t="s">
        <v>54</v>
      </c>
      <c r="B123" s="188" t="s">
        <v>154</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row>
    <row r="124" s="12" customFormat="1" ht="30" customHeight="1" spans="1:40">
      <c r="A124" s="183" t="s">
        <v>54</v>
      </c>
      <c r="B124" s="188" t="s">
        <v>155</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row>
    <row r="125" s="12" customFormat="1" ht="30" customHeight="1" spans="1:40">
      <c r="A125" s="183" t="s">
        <v>54</v>
      </c>
      <c r="B125" s="188" t="s">
        <v>156</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row>
    <row r="126" s="12" customFormat="1" ht="30" customHeight="1" spans="1:40">
      <c r="A126" s="183" t="s">
        <v>54</v>
      </c>
      <c r="B126" s="188" t="s">
        <v>157</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row>
    <row r="127" s="12" customFormat="1" ht="30" customHeight="1" spans="1:40">
      <c r="A127" s="180" t="s">
        <v>50</v>
      </c>
      <c r="B127" s="188" t="s">
        <v>158</v>
      </c>
      <c r="C127" s="188"/>
      <c r="D127" s="188"/>
      <c r="E127" s="185"/>
      <c r="F127" s="185"/>
      <c r="G127" s="185"/>
      <c r="H127" s="185"/>
      <c r="I127" s="192">
        <f t="shared" ref="I127:AL127" si="34">I128+I131</f>
        <v>0</v>
      </c>
      <c r="J127" s="192">
        <f t="shared" si="34"/>
        <v>0</v>
      </c>
      <c r="K127" s="192">
        <f t="shared" si="34"/>
        <v>0</v>
      </c>
      <c r="L127" s="192">
        <f t="shared" si="34"/>
        <v>0</v>
      </c>
      <c r="M127" s="192">
        <f t="shared" si="34"/>
        <v>0</v>
      </c>
      <c r="N127" s="192">
        <f t="shared" si="34"/>
        <v>0</v>
      </c>
      <c r="O127" s="192">
        <f t="shared" si="34"/>
        <v>0</v>
      </c>
      <c r="P127" s="192">
        <f t="shared" si="34"/>
        <v>0</v>
      </c>
      <c r="Q127" s="192">
        <f t="shared" si="34"/>
        <v>0</v>
      </c>
      <c r="R127" s="192">
        <f t="shared" si="34"/>
        <v>0</v>
      </c>
      <c r="S127" s="192">
        <f t="shared" si="34"/>
        <v>0</v>
      </c>
      <c r="T127" s="192">
        <f t="shared" si="34"/>
        <v>0</v>
      </c>
      <c r="U127" s="192">
        <f t="shared" si="34"/>
        <v>0</v>
      </c>
      <c r="V127" s="192">
        <f t="shared" si="34"/>
        <v>0</v>
      </c>
      <c r="W127" s="192">
        <f t="shared" si="34"/>
        <v>0</v>
      </c>
      <c r="X127" s="192">
        <f t="shared" si="34"/>
        <v>0</v>
      </c>
      <c r="Y127" s="192">
        <f t="shared" si="34"/>
        <v>0</v>
      </c>
      <c r="Z127" s="192">
        <f t="shared" si="34"/>
        <v>0</v>
      </c>
      <c r="AA127" s="192">
        <f t="shared" si="34"/>
        <v>0</v>
      </c>
      <c r="AB127" s="192">
        <f t="shared" si="34"/>
        <v>0</v>
      </c>
      <c r="AC127" s="192">
        <f t="shared" si="34"/>
        <v>0</v>
      </c>
      <c r="AD127" s="192">
        <f t="shared" si="34"/>
        <v>0</v>
      </c>
      <c r="AE127" s="192">
        <f t="shared" si="34"/>
        <v>0</v>
      </c>
      <c r="AF127" s="192">
        <f t="shared" si="34"/>
        <v>0</v>
      </c>
      <c r="AG127" s="192">
        <f t="shared" si="34"/>
        <v>0</v>
      </c>
      <c r="AH127" s="192">
        <f t="shared" si="34"/>
        <v>0</v>
      </c>
      <c r="AI127" s="192">
        <f t="shared" si="34"/>
        <v>0</v>
      </c>
      <c r="AJ127" s="192">
        <f t="shared" si="34"/>
        <v>0</v>
      </c>
      <c r="AK127" s="192">
        <f t="shared" si="34"/>
        <v>0</v>
      </c>
      <c r="AL127" s="192">
        <f t="shared" si="34"/>
        <v>0</v>
      </c>
      <c r="AM127" s="196"/>
      <c r="AN127" s="196"/>
    </row>
    <row r="128" s="12" customFormat="1" ht="30" customHeight="1" spans="1:40">
      <c r="A128" s="203" t="s">
        <v>52</v>
      </c>
      <c r="B128" s="188" t="s">
        <v>159</v>
      </c>
      <c r="C128" s="188"/>
      <c r="D128" s="188"/>
      <c r="E128" s="185"/>
      <c r="F128" s="185"/>
      <c r="G128" s="185"/>
      <c r="H128" s="185"/>
      <c r="I128" s="191">
        <f t="shared" ref="I128:AL128" si="35">I129+I130</f>
        <v>0</v>
      </c>
      <c r="J128" s="191">
        <f t="shared" si="35"/>
        <v>0</v>
      </c>
      <c r="K128" s="191">
        <f t="shared" si="35"/>
        <v>0</v>
      </c>
      <c r="L128" s="191">
        <f t="shared" si="35"/>
        <v>0</v>
      </c>
      <c r="M128" s="191">
        <f t="shared" si="35"/>
        <v>0</v>
      </c>
      <c r="N128" s="191">
        <f t="shared" si="35"/>
        <v>0</v>
      </c>
      <c r="O128" s="191">
        <f t="shared" si="35"/>
        <v>0</v>
      </c>
      <c r="P128" s="191">
        <f t="shared" si="35"/>
        <v>0</v>
      </c>
      <c r="Q128" s="191">
        <f t="shared" si="35"/>
        <v>0</v>
      </c>
      <c r="R128" s="191">
        <f t="shared" si="35"/>
        <v>0</v>
      </c>
      <c r="S128" s="191">
        <f t="shared" si="35"/>
        <v>0</v>
      </c>
      <c r="T128" s="191">
        <f t="shared" si="35"/>
        <v>0</v>
      </c>
      <c r="U128" s="191">
        <f t="shared" si="35"/>
        <v>0</v>
      </c>
      <c r="V128" s="191">
        <f t="shared" si="35"/>
        <v>0</v>
      </c>
      <c r="W128" s="191">
        <f t="shared" si="35"/>
        <v>0</v>
      </c>
      <c r="X128" s="191">
        <f t="shared" si="35"/>
        <v>0</v>
      </c>
      <c r="Y128" s="191">
        <f t="shared" si="35"/>
        <v>0</v>
      </c>
      <c r="Z128" s="191">
        <f t="shared" si="35"/>
        <v>0</v>
      </c>
      <c r="AA128" s="191">
        <f t="shared" si="35"/>
        <v>0</v>
      </c>
      <c r="AB128" s="191">
        <f t="shared" si="35"/>
        <v>0</v>
      </c>
      <c r="AC128" s="191">
        <f t="shared" si="35"/>
        <v>0</v>
      </c>
      <c r="AD128" s="191">
        <f t="shared" si="35"/>
        <v>0</v>
      </c>
      <c r="AE128" s="191">
        <f t="shared" si="35"/>
        <v>0</v>
      </c>
      <c r="AF128" s="191">
        <f t="shared" si="35"/>
        <v>0</v>
      </c>
      <c r="AG128" s="191">
        <f t="shared" si="35"/>
        <v>0</v>
      </c>
      <c r="AH128" s="191">
        <f t="shared" si="35"/>
        <v>0</v>
      </c>
      <c r="AI128" s="191">
        <f t="shared" si="35"/>
        <v>0</v>
      </c>
      <c r="AJ128" s="191">
        <f t="shared" si="35"/>
        <v>0</v>
      </c>
      <c r="AK128" s="191">
        <f t="shared" si="35"/>
        <v>0</v>
      </c>
      <c r="AL128" s="191">
        <f t="shared" si="35"/>
        <v>0</v>
      </c>
      <c r="AM128" s="196"/>
      <c r="AN128" s="196"/>
    </row>
    <row r="129" s="12" customFormat="1" ht="30" customHeight="1" spans="1:40">
      <c r="A129" s="183" t="s">
        <v>54</v>
      </c>
      <c r="B129" s="188" t="s">
        <v>160</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row>
    <row r="130" s="12" customFormat="1" ht="30" customHeight="1" spans="1:40">
      <c r="A130" s="183" t="s">
        <v>54</v>
      </c>
      <c r="B130" s="188" t="s">
        <v>161</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row>
    <row r="131" s="12" customFormat="1" ht="30" customHeight="1" spans="1:40">
      <c r="A131" s="203" t="s">
        <v>52</v>
      </c>
      <c r="B131" s="188" t="s">
        <v>162</v>
      </c>
      <c r="C131" s="188"/>
      <c r="D131" s="188"/>
      <c r="E131" s="185"/>
      <c r="F131" s="185"/>
      <c r="G131" s="185"/>
      <c r="H131" s="185"/>
      <c r="I131" s="191">
        <f t="shared" ref="I131:AL131" si="36">I132+I133+I134+I135</f>
        <v>0</v>
      </c>
      <c r="J131" s="191">
        <f t="shared" si="36"/>
        <v>0</v>
      </c>
      <c r="K131" s="191">
        <f t="shared" si="36"/>
        <v>0</v>
      </c>
      <c r="L131" s="191">
        <f t="shared" si="36"/>
        <v>0</v>
      </c>
      <c r="M131" s="191">
        <f t="shared" si="36"/>
        <v>0</v>
      </c>
      <c r="N131" s="191">
        <f t="shared" si="36"/>
        <v>0</v>
      </c>
      <c r="O131" s="191">
        <f t="shared" si="36"/>
        <v>0</v>
      </c>
      <c r="P131" s="191">
        <f t="shared" si="36"/>
        <v>0</v>
      </c>
      <c r="Q131" s="191">
        <f t="shared" si="36"/>
        <v>0</v>
      </c>
      <c r="R131" s="191">
        <f t="shared" si="36"/>
        <v>0</v>
      </c>
      <c r="S131" s="191">
        <f t="shared" si="36"/>
        <v>0</v>
      </c>
      <c r="T131" s="191">
        <f t="shared" si="36"/>
        <v>0</v>
      </c>
      <c r="U131" s="191">
        <f t="shared" si="36"/>
        <v>0</v>
      </c>
      <c r="V131" s="191">
        <f t="shared" si="36"/>
        <v>0</v>
      </c>
      <c r="W131" s="191">
        <f t="shared" si="36"/>
        <v>0</v>
      </c>
      <c r="X131" s="191">
        <f t="shared" si="36"/>
        <v>0</v>
      </c>
      <c r="Y131" s="191">
        <f t="shared" si="36"/>
        <v>0</v>
      </c>
      <c r="Z131" s="191">
        <f t="shared" si="36"/>
        <v>0</v>
      </c>
      <c r="AA131" s="191">
        <f t="shared" si="36"/>
        <v>0</v>
      </c>
      <c r="AB131" s="191">
        <f t="shared" si="36"/>
        <v>0</v>
      </c>
      <c r="AC131" s="191">
        <f t="shared" si="36"/>
        <v>0</v>
      </c>
      <c r="AD131" s="191">
        <f t="shared" si="36"/>
        <v>0</v>
      </c>
      <c r="AE131" s="191">
        <f t="shared" si="36"/>
        <v>0</v>
      </c>
      <c r="AF131" s="191">
        <f t="shared" si="36"/>
        <v>0</v>
      </c>
      <c r="AG131" s="191">
        <f t="shared" si="36"/>
        <v>0</v>
      </c>
      <c r="AH131" s="191">
        <f t="shared" si="36"/>
        <v>0</v>
      </c>
      <c r="AI131" s="191">
        <f t="shared" si="36"/>
        <v>0</v>
      </c>
      <c r="AJ131" s="191">
        <f t="shared" si="36"/>
        <v>0</v>
      </c>
      <c r="AK131" s="191">
        <f t="shared" si="36"/>
        <v>0</v>
      </c>
      <c r="AL131" s="191">
        <f t="shared" si="36"/>
        <v>0</v>
      </c>
      <c r="AM131" s="196"/>
      <c r="AN131" s="196"/>
    </row>
    <row r="132" s="12" customFormat="1" ht="30" customHeight="1" spans="1:40">
      <c r="A132" s="183" t="s">
        <v>54</v>
      </c>
      <c r="B132" s="188" t="s">
        <v>163</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row>
    <row r="133" s="12" customFormat="1" ht="30" customHeight="1" spans="1:40">
      <c r="A133" s="183" t="s">
        <v>54</v>
      </c>
      <c r="B133" s="188" t="s">
        <v>164</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row>
    <row r="134" s="12" customFormat="1" ht="30" customHeight="1" spans="1:40">
      <c r="A134" s="183" t="s">
        <v>54</v>
      </c>
      <c r="B134" s="188" t="s">
        <v>165</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row>
    <row r="135" s="12" customFormat="1" ht="30" customHeight="1" spans="1:40">
      <c r="A135" s="183" t="s">
        <v>54</v>
      </c>
      <c r="B135" s="188" t="s">
        <v>166</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row>
    <row r="136" s="12" customFormat="1" ht="30" customHeight="1" spans="1:40">
      <c r="A136" s="180" t="s">
        <v>50</v>
      </c>
      <c r="B136" s="188" t="s">
        <v>167</v>
      </c>
      <c r="C136" s="188"/>
      <c r="D136" s="188"/>
      <c r="E136" s="185"/>
      <c r="F136" s="185"/>
      <c r="G136" s="185"/>
      <c r="H136" s="185"/>
      <c r="I136" s="192">
        <f t="shared" ref="I136:AL136" si="37">I137</f>
        <v>0</v>
      </c>
      <c r="J136" s="192">
        <f t="shared" si="37"/>
        <v>0</v>
      </c>
      <c r="K136" s="192">
        <f t="shared" si="37"/>
        <v>0</v>
      </c>
      <c r="L136" s="192">
        <f t="shared" si="37"/>
        <v>0</v>
      </c>
      <c r="M136" s="192">
        <f t="shared" si="37"/>
        <v>0</v>
      </c>
      <c r="N136" s="192">
        <f t="shared" si="37"/>
        <v>0</v>
      </c>
      <c r="O136" s="192">
        <f t="shared" si="37"/>
        <v>0</v>
      </c>
      <c r="P136" s="192">
        <f t="shared" si="37"/>
        <v>0</v>
      </c>
      <c r="Q136" s="192">
        <f t="shared" si="37"/>
        <v>0</v>
      </c>
      <c r="R136" s="192">
        <f t="shared" si="37"/>
        <v>0</v>
      </c>
      <c r="S136" s="192">
        <f t="shared" si="37"/>
        <v>0</v>
      </c>
      <c r="T136" s="192">
        <f t="shared" si="37"/>
        <v>0</v>
      </c>
      <c r="U136" s="192">
        <f t="shared" si="37"/>
        <v>0</v>
      </c>
      <c r="V136" s="192">
        <f t="shared" si="37"/>
        <v>0</v>
      </c>
      <c r="W136" s="192">
        <f t="shared" si="37"/>
        <v>0</v>
      </c>
      <c r="X136" s="192">
        <f t="shared" si="37"/>
        <v>0</v>
      </c>
      <c r="Y136" s="192">
        <f t="shared" si="37"/>
        <v>0</v>
      </c>
      <c r="Z136" s="192">
        <f t="shared" si="37"/>
        <v>0</v>
      </c>
      <c r="AA136" s="192">
        <f t="shared" si="37"/>
        <v>0</v>
      </c>
      <c r="AB136" s="192">
        <f t="shared" si="37"/>
        <v>0</v>
      </c>
      <c r="AC136" s="192">
        <f t="shared" si="37"/>
        <v>0</v>
      </c>
      <c r="AD136" s="192">
        <f t="shared" si="37"/>
        <v>0</v>
      </c>
      <c r="AE136" s="192">
        <f t="shared" si="37"/>
        <v>0</v>
      </c>
      <c r="AF136" s="192">
        <f t="shared" si="37"/>
        <v>0</v>
      </c>
      <c r="AG136" s="192">
        <f t="shared" si="37"/>
        <v>0</v>
      </c>
      <c r="AH136" s="192">
        <f t="shared" si="37"/>
        <v>0</v>
      </c>
      <c r="AI136" s="192">
        <f t="shared" si="37"/>
        <v>0</v>
      </c>
      <c r="AJ136" s="192">
        <f t="shared" si="37"/>
        <v>0</v>
      </c>
      <c r="AK136" s="192">
        <f t="shared" si="37"/>
        <v>0</v>
      </c>
      <c r="AL136" s="192">
        <f t="shared" si="37"/>
        <v>0</v>
      </c>
      <c r="AM136" s="196"/>
      <c r="AN136" s="196"/>
    </row>
    <row r="137" s="12" customFormat="1" ht="30" customHeight="1" spans="1:40">
      <c r="A137" s="180" t="s">
        <v>52</v>
      </c>
      <c r="B137" s="188" t="s">
        <v>167</v>
      </c>
      <c r="C137" s="188"/>
      <c r="D137" s="188"/>
      <c r="E137" s="185"/>
      <c r="F137" s="185"/>
      <c r="G137" s="185"/>
      <c r="H137" s="185"/>
      <c r="I137" s="191">
        <f t="shared" ref="I137:AL137" si="38">I138</f>
        <v>0</v>
      </c>
      <c r="J137" s="191">
        <f t="shared" si="38"/>
        <v>0</v>
      </c>
      <c r="K137" s="191">
        <f t="shared" si="38"/>
        <v>0</v>
      </c>
      <c r="L137" s="191">
        <f t="shared" si="38"/>
        <v>0</v>
      </c>
      <c r="M137" s="191">
        <f t="shared" si="38"/>
        <v>0</v>
      </c>
      <c r="N137" s="191">
        <f t="shared" si="38"/>
        <v>0</v>
      </c>
      <c r="O137" s="191">
        <f t="shared" si="38"/>
        <v>0</v>
      </c>
      <c r="P137" s="191">
        <f t="shared" si="38"/>
        <v>0</v>
      </c>
      <c r="Q137" s="191">
        <f t="shared" si="38"/>
        <v>0</v>
      </c>
      <c r="R137" s="191">
        <f t="shared" si="38"/>
        <v>0</v>
      </c>
      <c r="S137" s="191">
        <f t="shared" si="38"/>
        <v>0</v>
      </c>
      <c r="T137" s="191">
        <f t="shared" si="38"/>
        <v>0</v>
      </c>
      <c r="U137" s="191">
        <f t="shared" si="38"/>
        <v>0</v>
      </c>
      <c r="V137" s="191">
        <f t="shared" si="38"/>
        <v>0</v>
      </c>
      <c r="W137" s="191">
        <f t="shared" si="38"/>
        <v>0</v>
      </c>
      <c r="X137" s="191">
        <f t="shared" si="38"/>
        <v>0</v>
      </c>
      <c r="Y137" s="191">
        <f t="shared" si="38"/>
        <v>0</v>
      </c>
      <c r="Z137" s="191">
        <f t="shared" si="38"/>
        <v>0</v>
      </c>
      <c r="AA137" s="191">
        <f t="shared" si="38"/>
        <v>0</v>
      </c>
      <c r="AB137" s="191">
        <f t="shared" si="38"/>
        <v>0</v>
      </c>
      <c r="AC137" s="191">
        <f t="shared" si="38"/>
        <v>0</v>
      </c>
      <c r="AD137" s="191">
        <f t="shared" si="38"/>
        <v>0</v>
      </c>
      <c r="AE137" s="191">
        <f t="shared" si="38"/>
        <v>0</v>
      </c>
      <c r="AF137" s="191">
        <f t="shared" si="38"/>
        <v>0</v>
      </c>
      <c r="AG137" s="191">
        <f t="shared" si="38"/>
        <v>0</v>
      </c>
      <c r="AH137" s="191">
        <f t="shared" si="38"/>
        <v>0</v>
      </c>
      <c r="AI137" s="191">
        <f t="shared" si="38"/>
        <v>0</v>
      </c>
      <c r="AJ137" s="191">
        <f t="shared" si="38"/>
        <v>0</v>
      </c>
      <c r="AK137" s="191">
        <f t="shared" si="38"/>
        <v>0</v>
      </c>
      <c r="AL137" s="191">
        <f t="shared" si="38"/>
        <v>0</v>
      </c>
      <c r="AM137" s="196"/>
      <c r="AN137" s="196"/>
    </row>
    <row r="138" s="12" customFormat="1" ht="30" customHeight="1" spans="1:40">
      <c r="A138" s="180" t="s">
        <v>54</v>
      </c>
      <c r="B138" s="188" t="s">
        <v>167</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row>
    <row r="139" s="12" customFormat="1" ht="30" customHeight="1" spans="1:40">
      <c r="A139" s="180" t="s">
        <v>50</v>
      </c>
      <c r="B139" s="188" t="s">
        <v>96</v>
      </c>
      <c r="C139" s="188"/>
      <c r="D139" s="188"/>
      <c r="E139" s="185"/>
      <c r="F139" s="185"/>
      <c r="G139" s="185"/>
      <c r="H139" s="185"/>
      <c r="I139" s="192">
        <f t="shared" ref="I139:AL139" si="39">I140</f>
        <v>1</v>
      </c>
      <c r="J139" s="192">
        <f t="shared" si="39"/>
        <v>3800</v>
      </c>
      <c r="K139" s="192">
        <f t="shared" si="39"/>
        <v>0</v>
      </c>
      <c r="L139" s="192">
        <f t="shared" si="39"/>
        <v>0</v>
      </c>
      <c r="M139" s="192">
        <f t="shared" si="39"/>
        <v>0</v>
      </c>
      <c r="N139" s="192">
        <f t="shared" si="39"/>
        <v>0</v>
      </c>
      <c r="O139" s="192">
        <f t="shared" si="39"/>
        <v>0</v>
      </c>
      <c r="P139" s="192">
        <f t="shared" si="39"/>
        <v>0</v>
      </c>
      <c r="Q139" s="192">
        <f t="shared" si="39"/>
        <v>0</v>
      </c>
      <c r="R139" s="192">
        <f t="shared" si="39"/>
        <v>1</v>
      </c>
      <c r="S139" s="192">
        <f t="shared" si="39"/>
        <v>3800</v>
      </c>
      <c r="T139" s="192">
        <f t="shared" si="39"/>
        <v>0</v>
      </c>
      <c r="U139" s="192">
        <f t="shared" si="39"/>
        <v>0</v>
      </c>
      <c r="V139" s="192">
        <f t="shared" si="39"/>
        <v>0</v>
      </c>
      <c r="W139" s="192">
        <f t="shared" si="39"/>
        <v>0</v>
      </c>
      <c r="X139" s="192">
        <f t="shared" si="39"/>
        <v>0</v>
      </c>
      <c r="Y139" s="192">
        <f t="shared" si="39"/>
        <v>0</v>
      </c>
      <c r="Z139" s="192">
        <f t="shared" si="39"/>
        <v>38</v>
      </c>
      <c r="AA139" s="192">
        <f t="shared" si="39"/>
        <v>38</v>
      </c>
      <c r="AB139" s="192">
        <f t="shared" si="39"/>
        <v>0</v>
      </c>
      <c r="AC139" s="192">
        <f t="shared" si="39"/>
        <v>0</v>
      </c>
      <c r="AD139" s="192">
        <f t="shared" si="39"/>
        <v>38</v>
      </c>
      <c r="AE139" s="192">
        <f t="shared" si="39"/>
        <v>0</v>
      </c>
      <c r="AF139" s="192">
        <f t="shared" si="39"/>
        <v>0</v>
      </c>
      <c r="AG139" s="192">
        <f t="shared" si="39"/>
        <v>0</v>
      </c>
      <c r="AH139" s="192">
        <f t="shared" si="39"/>
        <v>0</v>
      </c>
      <c r="AI139" s="192">
        <f t="shared" si="39"/>
        <v>0</v>
      </c>
      <c r="AJ139" s="192">
        <f t="shared" si="39"/>
        <v>0</v>
      </c>
      <c r="AK139" s="192">
        <f t="shared" si="39"/>
        <v>0</v>
      </c>
      <c r="AL139" s="192">
        <f t="shared" si="39"/>
        <v>0</v>
      </c>
      <c r="AM139" s="196"/>
      <c r="AN139" s="196"/>
    </row>
    <row r="140" s="12" customFormat="1" ht="30" customHeight="1" spans="1:40">
      <c r="A140" s="180" t="s">
        <v>52</v>
      </c>
      <c r="B140" s="188" t="s">
        <v>96</v>
      </c>
      <c r="C140" s="188"/>
      <c r="D140" s="188"/>
      <c r="E140" s="185"/>
      <c r="F140" s="185"/>
      <c r="G140" s="185"/>
      <c r="H140" s="185"/>
      <c r="I140" s="191">
        <f t="shared" ref="I140:AL140" si="40">I141+I142+I144</f>
        <v>1</v>
      </c>
      <c r="J140" s="191">
        <f t="shared" si="40"/>
        <v>3800</v>
      </c>
      <c r="K140" s="191">
        <f t="shared" si="40"/>
        <v>0</v>
      </c>
      <c r="L140" s="191">
        <f t="shared" si="40"/>
        <v>0</v>
      </c>
      <c r="M140" s="191">
        <f t="shared" si="40"/>
        <v>0</v>
      </c>
      <c r="N140" s="191">
        <f t="shared" si="40"/>
        <v>0</v>
      </c>
      <c r="O140" s="191">
        <f t="shared" si="40"/>
        <v>0</v>
      </c>
      <c r="P140" s="191">
        <f t="shared" si="40"/>
        <v>0</v>
      </c>
      <c r="Q140" s="191">
        <f t="shared" si="40"/>
        <v>0</v>
      </c>
      <c r="R140" s="191">
        <f t="shared" si="40"/>
        <v>1</v>
      </c>
      <c r="S140" s="191">
        <f t="shared" si="40"/>
        <v>3800</v>
      </c>
      <c r="T140" s="191">
        <f t="shared" si="40"/>
        <v>0</v>
      </c>
      <c r="U140" s="191">
        <f t="shared" si="40"/>
        <v>0</v>
      </c>
      <c r="V140" s="191">
        <f t="shared" si="40"/>
        <v>0</v>
      </c>
      <c r="W140" s="191">
        <f t="shared" si="40"/>
        <v>0</v>
      </c>
      <c r="X140" s="191">
        <f t="shared" si="40"/>
        <v>0</v>
      </c>
      <c r="Y140" s="191">
        <f t="shared" si="40"/>
        <v>0</v>
      </c>
      <c r="Z140" s="191">
        <f t="shared" si="40"/>
        <v>38</v>
      </c>
      <c r="AA140" s="191">
        <f t="shared" si="40"/>
        <v>38</v>
      </c>
      <c r="AB140" s="191">
        <f t="shared" si="40"/>
        <v>0</v>
      </c>
      <c r="AC140" s="191">
        <f t="shared" si="40"/>
        <v>0</v>
      </c>
      <c r="AD140" s="191">
        <f t="shared" si="40"/>
        <v>38</v>
      </c>
      <c r="AE140" s="191">
        <f t="shared" si="40"/>
        <v>0</v>
      </c>
      <c r="AF140" s="191">
        <f t="shared" si="40"/>
        <v>0</v>
      </c>
      <c r="AG140" s="191">
        <f t="shared" si="40"/>
        <v>0</v>
      </c>
      <c r="AH140" s="191">
        <f t="shared" si="40"/>
        <v>0</v>
      </c>
      <c r="AI140" s="191">
        <f t="shared" si="40"/>
        <v>0</v>
      </c>
      <c r="AJ140" s="191">
        <f t="shared" si="40"/>
        <v>0</v>
      </c>
      <c r="AK140" s="191">
        <f t="shared" si="40"/>
        <v>0</v>
      </c>
      <c r="AL140" s="191">
        <f t="shared" si="40"/>
        <v>0</v>
      </c>
      <c r="AM140" s="196"/>
      <c r="AN140" s="196"/>
    </row>
    <row r="141" s="12" customFormat="1" ht="45" customHeight="1" spans="1:40">
      <c r="A141" s="183" t="s">
        <v>54</v>
      </c>
      <c r="B141" s="188" t="s">
        <v>168</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row>
    <row r="142" s="12" customFormat="1" ht="30" customHeight="1" spans="1:40">
      <c r="A142" s="183" t="s">
        <v>54</v>
      </c>
      <c r="B142" s="188" t="s">
        <v>169</v>
      </c>
      <c r="C142" s="188"/>
      <c r="D142" s="188"/>
      <c r="E142" s="185"/>
      <c r="F142" s="185"/>
      <c r="G142" s="185"/>
      <c r="H142" s="185"/>
      <c r="I142" s="191">
        <f t="shared" ref="I142:AL142" si="41">SUM(I143)</f>
        <v>1</v>
      </c>
      <c r="J142" s="191">
        <f t="shared" si="41"/>
        <v>3800</v>
      </c>
      <c r="K142" s="191">
        <f t="shared" si="41"/>
        <v>0</v>
      </c>
      <c r="L142" s="191">
        <f t="shared" si="41"/>
        <v>0</v>
      </c>
      <c r="M142" s="191">
        <f t="shared" si="41"/>
        <v>0</v>
      </c>
      <c r="N142" s="191">
        <f t="shared" si="41"/>
        <v>0</v>
      </c>
      <c r="O142" s="191">
        <f t="shared" si="41"/>
        <v>0</v>
      </c>
      <c r="P142" s="191">
        <f t="shared" si="41"/>
        <v>0</v>
      </c>
      <c r="Q142" s="191">
        <f t="shared" si="41"/>
        <v>0</v>
      </c>
      <c r="R142" s="191">
        <f t="shared" si="41"/>
        <v>1</v>
      </c>
      <c r="S142" s="191">
        <f t="shared" si="41"/>
        <v>3800</v>
      </c>
      <c r="T142" s="191">
        <f t="shared" si="41"/>
        <v>0</v>
      </c>
      <c r="U142" s="191">
        <f t="shared" si="41"/>
        <v>0</v>
      </c>
      <c r="V142" s="191">
        <f t="shared" si="41"/>
        <v>0</v>
      </c>
      <c r="W142" s="191">
        <f t="shared" si="41"/>
        <v>0</v>
      </c>
      <c r="X142" s="191">
        <f t="shared" si="41"/>
        <v>0</v>
      </c>
      <c r="Y142" s="191">
        <f t="shared" si="41"/>
        <v>0</v>
      </c>
      <c r="Z142" s="191">
        <f t="shared" si="41"/>
        <v>38</v>
      </c>
      <c r="AA142" s="191">
        <f t="shared" si="41"/>
        <v>38</v>
      </c>
      <c r="AB142" s="191">
        <f t="shared" si="41"/>
        <v>0</v>
      </c>
      <c r="AC142" s="191">
        <f t="shared" si="41"/>
        <v>0</v>
      </c>
      <c r="AD142" s="191">
        <f t="shared" si="41"/>
        <v>38</v>
      </c>
      <c r="AE142" s="191">
        <f t="shared" si="41"/>
        <v>0</v>
      </c>
      <c r="AF142" s="191">
        <f t="shared" si="41"/>
        <v>0</v>
      </c>
      <c r="AG142" s="191">
        <f t="shared" si="41"/>
        <v>0</v>
      </c>
      <c r="AH142" s="191">
        <f t="shared" si="41"/>
        <v>0</v>
      </c>
      <c r="AI142" s="191">
        <f t="shared" si="41"/>
        <v>0</v>
      </c>
      <c r="AJ142" s="191">
        <f t="shared" si="41"/>
        <v>0</v>
      </c>
      <c r="AK142" s="191">
        <f t="shared" si="41"/>
        <v>0</v>
      </c>
      <c r="AL142" s="191">
        <f t="shared" si="41"/>
        <v>0</v>
      </c>
      <c r="AM142" s="196"/>
      <c r="AN142" s="196"/>
    </row>
    <row r="143" s="7" customFormat="1" ht="178" customHeight="1" spans="1:40">
      <c r="A143" s="22">
        <v>14</v>
      </c>
      <c r="B143" s="22" t="s">
        <v>1183</v>
      </c>
      <c r="C143" s="22">
        <v>2024</v>
      </c>
      <c r="D143" s="33" t="s">
        <v>1004</v>
      </c>
      <c r="E143" s="22" t="s">
        <v>178</v>
      </c>
      <c r="F143" s="22" t="s">
        <v>1184</v>
      </c>
      <c r="G143" s="22" t="s">
        <v>995</v>
      </c>
      <c r="H143" s="33" t="s">
        <v>1006</v>
      </c>
      <c r="I143" s="22">
        <v>1</v>
      </c>
      <c r="J143" s="22">
        <v>3800</v>
      </c>
      <c r="K143" s="22"/>
      <c r="L143" s="22"/>
      <c r="M143" s="22"/>
      <c r="N143" s="22"/>
      <c r="O143" s="22"/>
      <c r="P143" s="22"/>
      <c r="Q143" s="22"/>
      <c r="R143" s="22">
        <v>1</v>
      </c>
      <c r="S143" s="22">
        <v>3800</v>
      </c>
      <c r="T143" s="22"/>
      <c r="U143" s="22" t="s">
        <v>1007</v>
      </c>
      <c r="V143" s="22" t="s">
        <v>1185</v>
      </c>
      <c r="W143" s="22" t="s">
        <v>1007</v>
      </c>
      <c r="X143" s="22" t="s">
        <v>1185</v>
      </c>
      <c r="Y143" s="22" t="s">
        <v>1186</v>
      </c>
      <c r="Z143" s="22">
        <v>38</v>
      </c>
      <c r="AA143" s="22">
        <v>38</v>
      </c>
      <c r="AB143" s="60"/>
      <c r="AC143" s="60"/>
      <c r="AD143" s="60">
        <v>38</v>
      </c>
      <c r="AE143" s="60"/>
      <c r="AF143" s="22"/>
      <c r="AG143" s="22"/>
      <c r="AH143" s="22"/>
      <c r="AI143" s="22"/>
      <c r="AJ143" s="22"/>
      <c r="AK143" s="22"/>
      <c r="AL143" s="22"/>
      <c r="AM143" s="33" t="s">
        <v>1187</v>
      </c>
      <c r="AN143" s="33" t="s">
        <v>1188</v>
      </c>
    </row>
    <row r="144" s="12" customFormat="1" ht="30" customHeight="1" spans="1:40">
      <c r="A144" s="183" t="s">
        <v>54</v>
      </c>
      <c r="B144" s="188" t="s">
        <v>170</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row>
  </sheetData>
  <autoFilter xmlns:etc="http://www.wps.cn/officeDocument/2017/etCustomData" ref="A5:XFD144" etc:filterBottomFollowUsedRange="0">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4:D44"/>
    <mergeCell ref="B45:D45"/>
    <mergeCell ref="B46:D46"/>
    <mergeCell ref="B47:D47"/>
    <mergeCell ref="B48:D48"/>
    <mergeCell ref="B49:D49"/>
    <mergeCell ref="B50:D50"/>
    <mergeCell ref="B51:D51"/>
    <mergeCell ref="B53:D53"/>
    <mergeCell ref="B54:D54"/>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2:D82"/>
    <mergeCell ref="B83:D83"/>
    <mergeCell ref="B84:D84"/>
    <mergeCell ref="B85:D85"/>
    <mergeCell ref="B86:D86"/>
    <mergeCell ref="B87:D87"/>
    <mergeCell ref="B88:D88"/>
    <mergeCell ref="B89:D89"/>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4:D14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2">
    <cfRule type="expression" dxfId="0" priority="1">
      <formula>AND(SUMPRODUCT(IFERROR(1*(($D$52&amp;"x")=(D52&amp;"x")),0))&gt;1,NOT(ISBLANK(D52)))</formula>
    </cfRule>
  </conditionalFormatting>
  <conditionalFormatting sqref="D111">
    <cfRule type="expression" dxfId="0" priority="2">
      <formula>AND(COUNTIF(#REF!,D111)+COUNTIF(#REF!,D111)+COUNTIF(#REF!,D111)+COUNTIF(#REF!,D111)+COUNTIF(#REF!,D111)+COUNTIF(#REF!,D111)+COUNTIF(#REF!,D111)+COUNTIF(#REF!,D111)+COUNTIF(#REF!,D111)+COUNTIF(#REF!,D111)+COUNTIF(#REF!,D111)+COUNTIF(#REF!,D111)&gt;1,NOT(ISBLANK(D111)))</formula>
    </cfRule>
  </conditionalFormatting>
  <pageMargins left="0.75" right="0.75" top="1" bottom="1" header="0.5" footer="0.5"/>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N165"/>
  <sheetViews>
    <sheetView view="pageBreakPreview" zoomScale="38" zoomScaleNormal="47" workbookViewId="0">
      <pane xSplit="7" ySplit="7" topLeftCell="M13"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67" width="8.88888888888889" style="12"/>
    <col min="16368" max="16368" width="8.88888888888889" style="8"/>
    <col min="16369" max="16384" width="8.88888888888889" style="272"/>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row>
    <row r="5" s="7" customFormat="1" ht="118" customHeight="1" spans="1:40">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row>
    <row r="6" s="79" customFormat="1" ht="30" customHeight="1" spans="1:40">
      <c r="A6" s="81"/>
      <c r="B6" s="82" t="s">
        <v>49</v>
      </c>
      <c r="C6" s="82"/>
      <c r="D6" s="82"/>
      <c r="E6" s="82"/>
      <c r="F6" s="82"/>
      <c r="G6" s="82"/>
      <c r="H6" s="82"/>
      <c r="I6" s="83">
        <f t="shared" ref="I6:AL6" si="0">I7+I69+I86+I122+I127+I148+I157+I160</f>
        <v>35</v>
      </c>
      <c r="J6" s="83">
        <f t="shared" si="0"/>
        <v>32575.563</v>
      </c>
      <c r="K6" s="83">
        <f t="shared" si="0"/>
        <v>17</v>
      </c>
      <c r="L6" s="83">
        <f t="shared" si="0"/>
        <v>1</v>
      </c>
      <c r="M6" s="83">
        <f t="shared" si="0"/>
        <v>15</v>
      </c>
      <c r="N6" s="83">
        <f t="shared" si="0"/>
        <v>0</v>
      </c>
      <c r="O6" s="83">
        <f t="shared" si="0"/>
        <v>1</v>
      </c>
      <c r="P6" s="83">
        <f t="shared" si="0"/>
        <v>0</v>
      </c>
      <c r="Q6" s="83">
        <f t="shared" si="0"/>
        <v>0</v>
      </c>
      <c r="R6" s="83">
        <f t="shared" si="0"/>
        <v>1</v>
      </c>
      <c r="S6" s="83">
        <f t="shared" si="0"/>
        <v>24921</v>
      </c>
      <c r="T6" s="83">
        <f t="shared" si="0"/>
        <v>75348</v>
      </c>
      <c r="U6" s="83">
        <f t="shared" si="0"/>
        <v>0</v>
      </c>
      <c r="V6" s="83">
        <f t="shared" si="0"/>
        <v>0</v>
      </c>
      <c r="W6" s="83">
        <f t="shared" si="0"/>
        <v>0</v>
      </c>
      <c r="X6" s="83">
        <f t="shared" si="0"/>
        <v>0</v>
      </c>
      <c r="Y6" s="83">
        <f t="shared" si="0"/>
        <v>0</v>
      </c>
      <c r="Z6" s="83">
        <f t="shared" si="0"/>
        <v>33699</v>
      </c>
      <c r="AA6" s="83">
        <f t="shared" si="0"/>
        <v>16718</v>
      </c>
      <c r="AB6" s="83">
        <f t="shared" si="0"/>
        <v>12080</v>
      </c>
      <c r="AC6" s="83">
        <f t="shared" si="0"/>
        <v>1900</v>
      </c>
      <c r="AD6" s="83">
        <f t="shared" si="0"/>
        <v>2738</v>
      </c>
      <c r="AE6" s="83">
        <f t="shared" si="0"/>
        <v>0</v>
      </c>
      <c r="AF6" s="83">
        <f t="shared" si="0"/>
        <v>4110</v>
      </c>
      <c r="AG6" s="83">
        <f t="shared" si="0"/>
        <v>8371</v>
      </c>
      <c r="AH6" s="83">
        <f t="shared" si="0"/>
        <v>2000</v>
      </c>
      <c r="AI6" s="83">
        <f t="shared" si="0"/>
        <v>0</v>
      </c>
      <c r="AJ6" s="83">
        <f t="shared" si="0"/>
        <v>2500</v>
      </c>
      <c r="AK6" s="83">
        <f t="shared" si="0"/>
        <v>0</v>
      </c>
      <c r="AL6" s="83">
        <f t="shared" si="0"/>
        <v>0</v>
      </c>
      <c r="AM6" s="81"/>
      <c r="AN6" s="81"/>
    </row>
    <row r="7" s="178" customFormat="1" ht="30" customHeight="1" spans="1:40">
      <c r="A7" s="180" t="s">
        <v>50</v>
      </c>
      <c r="B7" s="181" t="s">
        <v>51</v>
      </c>
      <c r="C7" s="182"/>
      <c r="D7" s="182"/>
      <c r="E7" s="181"/>
      <c r="F7" s="182"/>
      <c r="G7" s="182"/>
      <c r="H7" s="181"/>
      <c r="I7" s="189">
        <f t="shared" ref="I7:AL7" si="1">I8+I35+I42+I55+I61</f>
        <v>19</v>
      </c>
      <c r="J7" s="189">
        <f t="shared" si="1"/>
        <v>27799.433</v>
      </c>
      <c r="K7" s="189">
        <f t="shared" si="1"/>
        <v>17</v>
      </c>
      <c r="L7" s="189">
        <f t="shared" si="1"/>
        <v>0</v>
      </c>
      <c r="M7" s="189">
        <f t="shared" si="1"/>
        <v>2</v>
      </c>
      <c r="N7" s="189">
        <f t="shared" si="1"/>
        <v>0</v>
      </c>
      <c r="O7" s="189">
        <f t="shared" si="1"/>
        <v>0</v>
      </c>
      <c r="P7" s="189">
        <f t="shared" si="1"/>
        <v>0</v>
      </c>
      <c r="Q7" s="189">
        <f t="shared" si="1"/>
        <v>0</v>
      </c>
      <c r="R7" s="189">
        <f t="shared" si="1"/>
        <v>0</v>
      </c>
      <c r="S7" s="189">
        <f t="shared" si="1"/>
        <v>12910</v>
      </c>
      <c r="T7" s="189">
        <f t="shared" si="1"/>
        <v>45228</v>
      </c>
      <c r="U7" s="189">
        <f t="shared" si="1"/>
        <v>0</v>
      </c>
      <c r="V7" s="189">
        <f t="shared" si="1"/>
        <v>0</v>
      </c>
      <c r="W7" s="189">
        <f t="shared" si="1"/>
        <v>0</v>
      </c>
      <c r="X7" s="189">
        <f t="shared" si="1"/>
        <v>0</v>
      </c>
      <c r="Y7" s="189">
        <f t="shared" si="1"/>
        <v>0</v>
      </c>
      <c r="Z7" s="189">
        <f t="shared" si="1"/>
        <v>22501</v>
      </c>
      <c r="AA7" s="189">
        <f t="shared" si="1"/>
        <v>11210</v>
      </c>
      <c r="AB7" s="189">
        <f t="shared" si="1"/>
        <v>6610</v>
      </c>
      <c r="AC7" s="189">
        <f t="shared" si="1"/>
        <v>1900</v>
      </c>
      <c r="AD7" s="189">
        <f t="shared" si="1"/>
        <v>2700</v>
      </c>
      <c r="AE7" s="189">
        <f t="shared" si="1"/>
        <v>0</v>
      </c>
      <c r="AF7" s="189">
        <f t="shared" si="1"/>
        <v>4100</v>
      </c>
      <c r="AG7" s="189">
        <f t="shared" si="1"/>
        <v>4691</v>
      </c>
      <c r="AH7" s="189">
        <f t="shared" si="1"/>
        <v>0</v>
      </c>
      <c r="AI7" s="189">
        <f t="shared" si="1"/>
        <v>0</v>
      </c>
      <c r="AJ7" s="189">
        <f t="shared" si="1"/>
        <v>2500</v>
      </c>
      <c r="AK7" s="189">
        <f t="shared" si="1"/>
        <v>0</v>
      </c>
      <c r="AL7" s="189">
        <f t="shared" si="1"/>
        <v>0</v>
      </c>
      <c r="AM7" s="195"/>
      <c r="AN7" s="195"/>
    </row>
    <row r="8" s="178" customFormat="1" ht="30" customHeight="1" spans="1:40">
      <c r="A8" s="183" t="s">
        <v>52</v>
      </c>
      <c r="B8" s="181" t="s">
        <v>53</v>
      </c>
      <c r="C8" s="182"/>
      <c r="D8" s="182"/>
      <c r="E8" s="181"/>
      <c r="F8" s="182"/>
      <c r="G8" s="182"/>
      <c r="H8" s="181"/>
      <c r="I8" s="190">
        <f t="shared" ref="I8:AL8" si="2">I9+I14+I20+I32+I33+I34+I21</f>
        <v>9</v>
      </c>
      <c r="J8" s="190">
        <f t="shared" si="2"/>
        <v>15860.6</v>
      </c>
      <c r="K8" s="190">
        <f t="shared" si="2"/>
        <v>8</v>
      </c>
      <c r="L8" s="190">
        <f t="shared" si="2"/>
        <v>0</v>
      </c>
      <c r="M8" s="190">
        <f t="shared" si="2"/>
        <v>1</v>
      </c>
      <c r="N8" s="190">
        <f t="shared" si="2"/>
        <v>0</v>
      </c>
      <c r="O8" s="190">
        <f t="shared" si="2"/>
        <v>0</v>
      </c>
      <c r="P8" s="190">
        <f t="shared" si="2"/>
        <v>0</v>
      </c>
      <c r="Q8" s="190">
        <f t="shared" si="2"/>
        <v>0</v>
      </c>
      <c r="R8" s="190">
        <f t="shared" si="2"/>
        <v>0</v>
      </c>
      <c r="S8" s="190">
        <f t="shared" si="2"/>
        <v>6343</v>
      </c>
      <c r="T8" s="190">
        <f t="shared" si="2"/>
        <v>22871</v>
      </c>
      <c r="U8" s="190">
        <f t="shared" si="2"/>
        <v>0</v>
      </c>
      <c r="V8" s="190">
        <f t="shared" si="2"/>
        <v>0</v>
      </c>
      <c r="W8" s="190">
        <f t="shared" si="2"/>
        <v>0</v>
      </c>
      <c r="X8" s="190">
        <f t="shared" si="2"/>
        <v>0</v>
      </c>
      <c r="Y8" s="190">
        <f t="shared" si="2"/>
        <v>0</v>
      </c>
      <c r="Z8" s="190">
        <f t="shared" si="2"/>
        <v>10806</v>
      </c>
      <c r="AA8" s="190">
        <f t="shared" si="2"/>
        <v>8110</v>
      </c>
      <c r="AB8" s="190">
        <f t="shared" si="2"/>
        <v>6610</v>
      </c>
      <c r="AC8" s="190">
        <f t="shared" si="2"/>
        <v>1500</v>
      </c>
      <c r="AD8" s="190">
        <f t="shared" si="2"/>
        <v>0</v>
      </c>
      <c r="AE8" s="190">
        <f t="shared" si="2"/>
        <v>0</v>
      </c>
      <c r="AF8" s="190">
        <f t="shared" si="2"/>
        <v>0</v>
      </c>
      <c r="AG8" s="190">
        <f t="shared" si="2"/>
        <v>196</v>
      </c>
      <c r="AH8" s="190">
        <f t="shared" si="2"/>
        <v>0</v>
      </c>
      <c r="AI8" s="190">
        <f t="shared" si="2"/>
        <v>0</v>
      </c>
      <c r="AJ8" s="190">
        <f t="shared" si="2"/>
        <v>2500</v>
      </c>
      <c r="AK8" s="190">
        <f t="shared" si="2"/>
        <v>0</v>
      </c>
      <c r="AL8" s="190">
        <f t="shared" si="2"/>
        <v>0</v>
      </c>
      <c r="AM8" s="195"/>
      <c r="AN8" s="195"/>
    </row>
    <row r="9" s="12" customFormat="1" ht="30" customHeight="1" spans="1:40">
      <c r="A9" s="183" t="s">
        <v>54</v>
      </c>
      <c r="B9" s="181" t="s">
        <v>55</v>
      </c>
      <c r="C9" s="182"/>
      <c r="D9" s="182"/>
      <c r="E9" s="181"/>
      <c r="F9" s="182"/>
      <c r="G9" s="182"/>
      <c r="H9" s="181"/>
      <c r="I9" s="191">
        <f t="shared" ref="I9:AL9" si="3">I10+I11</f>
        <v>2</v>
      </c>
      <c r="J9" s="191">
        <f t="shared" si="3"/>
        <v>2034</v>
      </c>
      <c r="K9" s="191">
        <f t="shared" si="3"/>
        <v>2</v>
      </c>
      <c r="L9" s="191">
        <f t="shared" si="3"/>
        <v>0</v>
      </c>
      <c r="M9" s="191">
        <f t="shared" si="3"/>
        <v>0</v>
      </c>
      <c r="N9" s="191">
        <f t="shared" si="3"/>
        <v>0</v>
      </c>
      <c r="O9" s="191">
        <f t="shared" si="3"/>
        <v>0</v>
      </c>
      <c r="P9" s="191">
        <f t="shared" si="3"/>
        <v>0</v>
      </c>
      <c r="Q9" s="191">
        <f t="shared" si="3"/>
        <v>0</v>
      </c>
      <c r="R9" s="191">
        <f t="shared" si="3"/>
        <v>0</v>
      </c>
      <c r="S9" s="191">
        <f t="shared" si="3"/>
        <v>618</v>
      </c>
      <c r="T9" s="191">
        <f t="shared" si="3"/>
        <v>2670</v>
      </c>
      <c r="U9" s="191">
        <f t="shared" si="3"/>
        <v>0</v>
      </c>
      <c r="V9" s="191">
        <f t="shared" si="3"/>
        <v>0</v>
      </c>
      <c r="W9" s="191">
        <f t="shared" si="3"/>
        <v>0</v>
      </c>
      <c r="X9" s="191">
        <f t="shared" si="3"/>
        <v>0</v>
      </c>
      <c r="Y9" s="191">
        <f t="shared" si="3"/>
        <v>0</v>
      </c>
      <c r="Z9" s="191">
        <f t="shared" si="3"/>
        <v>3260</v>
      </c>
      <c r="AA9" s="191">
        <f t="shared" si="3"/>
        <v>760</v>
      </c>
      <c r="AB9" s="191">
        <f t="shared" si="3"/>
        <v>760</v>
      </c>
      <c r="AC9" s="191">
        <f t="shared" si="3"/>
        <v>0</v>
      </c>
      <c r="AD9" s="191">
        <f t="shared" si="3"/>
        <v>0</v>
      </c>
      <c r="AE9" s="191">
        <f t="shared" si="3"/>
        <v>0</v>
      </c>
      <c r="AF9" s="191">
        <f t="shared" si="3"/>
        <v>0</v>
      </c>
      <c r="AG9" s="191">
        <f t="shared" si="3"/>
        <v>0</v>
      </c>
      <c r="AH9" s="191">
        <f t="shared" si="3"/>
        <v>0</v>
      </c>
      <c r="AI9" s="191">
        <f t="shared" si="3"/>
        <v>0</v>
      </c>
      <c r="AJ9" s="191">
        <f t="shared" si="3"/>
        <v>2500</v>
      </c>
      <c r="AK9" s="191">
        <f t="shared" si="3"/>
        <v>0</v>
      </c>
      <c r="AL9" s="191">
        <f t="shared" si="3"/>
        <v>0</v>
      </c>
      <c r="AM9" s="196"/>
      <c r="AN9" s="196"/>
    </row>
    <row r="10" s="12" customFormat="1" ht="30" customHeight="1" spans="1:40">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row>
    <row r="11" s="12" customFormat="1" ht="30" customHeight="1" spans="1:40">
      <c r="A11" s="184" t="s">
        <v>56</v>
      </c>
      <c r="B11" s="181" t="s">
        <v>58</v>
      </c>
      <c r="C11" s="182"/>
      <c r="D11" s="182"/>
      <c r="E11" s="185"/>
      <c r="F11" s="185"/>
      <c r="G11" s="185"/>
      <c r="H11" s="185"/>
      <c r="I11" s="191">
        <f>SUM(I12:I13)</f>
        <v>2</v>
      </c>
      <c r="J11" s="191">
        <f t="shared" ref="J11:AL11" si="4">SUM(J12:J13)</f>
        <v>2034</v>
      </c>
      <c r="K11" s="191">
        <f t="shared" si="4"/>
        <v>2</v>
      </c>
      <c r="L11" s="191">
        <f t="shared" si="4"/>
        <v>0</v>
      </c>
      <c r="M11" s="191">
        <f t="shared" si="4"/>
        <v>0</v>
      </c>
      <c r="N11" s="191">
        <f t="shared" si="4"/>
        <v>0</v>
      </c>
      <c r="O11" s="191">
        <f t="shared" si="4"/>
        <v>0</v>
      </c>
      <c r="P11" s="191">
        <f t="shared" si="4"/>
        <v>0</v>
      </c>
      <c r="Q11" s="191">
        <f t="shared" si="4"/>
        <v>0</v>
      </c>
      <c r="R11" s="191">
        <f t="shared" si="4"/>
        <v>0</v>
      </c>
      <c r="S11" s="191">
        <f t="shared" si="4"/>
        <v>618</v>
      </c>
      <c r="T11" s="191">
        <f t="shared" si="4"/>
        <v>2670</v>
      </c>
      <c r="U11" s="191">
        <f t="shared" si="4"/>
        <v>0</v>
      </c>
      <c r="V11" s="191">
        <f t="shared" si="4"/>
        <v>0</v>
      </c>
      <c r="W11" s="191">
        <f t="shared" si="4"/>
        <v>0</v>
      </c>
      <c r="X11" s="191">
        <f t="shared" si="4"/>
        <v>0</v>
      </c>
      <c r="Y11" s="191">
        <f t="shared" si="4"/>
        <v>0</v>
      </c>
      <c r="Z11" s="191">
        <f t="shared" si="4"/>
        <v>3260</v>
      </c>
      <c r="AA11" s="191">
        <f t="shared" si="4"/>
        <v>760</v>
      </c>
      <c r="AB11" s="191">
        <f t="shared" si="4"/>
        <v>760</v>
      </c>
      <c r="AC11" s="191">
        <f t="shared" si="4"/>
        <v>0</v>
      </c>
      <c r="AD11" s="191">
        <f t="shared" si="4"/>
        <v>0</v>
      </c>
      <c r="AE11" s="191">
        <f t="shared" si="4"/>
        <v>0</v>
      </c>
      <c r="AF11" s="191">
        <f t="shared" si="4"/>
        <v>0</v>
      </c>
      <c r="AG11" s="191">
        <f t="shared" si="4"/>
        <v>0</v>
      </c>
      <c r="AH11" s="191">
        <f t="shared" si="4"/>
        <v>0</v>
      </c>
      <c r="AI11" s="191">
        <f t="shared" si="4"/>
        <v>0</v>
      </c>
      <c r="AJ11" s="191">
        <f t="shared" si="4"/>
        <v>2500</v>
      </c>
      <c r="AK11" s="191">
        <f t="shared" si="4"/>
        <v>0</v>
      </c>
      <c r="AL11" s="191">
        <f t="shared" si="4"/>
        <v>0</v>
      </c>
      <c r="AM11" s="191">
        <f>SUM(AM12)</f>
        <v>0</v>
      </c>
      <c r="AN11" s="196"/>
    </row>
    <row r="12" s="8" customFormat="1" ht="283" customHeight="1" spans="1:40">
      <c r="A12" s="22">
        <v>1</v>
      </c>
      <c r="B12" s="22" t="s">
        <v>1158</v>
      </c>
      <c r="C12" s="22">
        <v>2024</v>
      </c>
      <c r="D12" s="23" t="s">
        <v>1284</v>
      </c>
      <c r="E12" s="22" t="s">
        <v>178</v>
      </c>
      <c r="F12" s="24" t="s">
        <v>990</v>
      </c>
      <c r="G12" s="22" t="s">
        <v>1160</v>
      </c>
      <c r="H12" s="23" t="s">
        <v>1285</v>
      </c>
      <c r="I12" s="22">
        <v>1</v>
      </c>
      <c r="J12" s="22">
        <v>2000</v>
      </c>
      <c r="K12" s="22">
        <v>1</v>
      </c>
      <c r="L12" s="22"/>
      <c r="M12" s="22"/>
      <c r="N12" s="22"/>
      <c r="O12" s="22"/>
      <c r="P12" s="22"/>
      <c r="Q12" s="22"/>
      <c r="R12" s="22"/>
      <c r="S12" s="22">
        <v>56</v>
      </c>
      <c r="T12" s="22">
        <v>183</v>
      </c>
      <c r="U12" s="22" t="s">
        <v>183</v>
      </c>
      <c r="V12" s="22" t="s">
        <v>1144</v>
      </c>
      <c r="W12" s="22" t="s">
        <v>183</v>
      </c>
      <c r="X12" s="22" t="s">
        <v>1144</v>
      </c>
      <c r="Y12" s="22" t="s">
        <v>1286</v>
      </c>
      <c r="Z12" s="22">
        <v>760</v>
      </c>
      <c r="AA12" s="22">
        <v>760</v>
      </c>
      <c r="AB12" s="22">
        <v>760</v>
      </c>
      <c r="AC12" s="22"/>
      <c r="AD12" s="22"/>
      <c r="AE12" s="22"/>
      <c r="AF12" s="22"/>
      <c r="AG12" s="22"/>
      <c r="AH12" s="22"/>
      <c r="AI12" s="22"/>
      <c r="AJ12" s="22"/>
      <c r="AK12" s="22"/>
      <c r="AL12" s="22"/>
      <c r="AM12" s="33" t="s">
        <v>1162</v>
      </c>
      <c r="AN12" s="33" t="s">
        <v>1163</v>
      </c>
    </row>
    <row r="13" s="7" customFormat="1" ht="189" customHeight="1" spans="1:40">
      <c r="A13" s="22">
        <v>2</v>
      </c>
      <c r="B13" s="22" t="s">
        <v>1287</v>
      </c>
      <c r="C13" s="22">
        <v>2024</v>
      </c>
      <c r="D13" s="33" t="s">
        <v>1288</v>
      </c>
      <c r="E13" s="33" t="s">
        <v>178</v>
      </c>
      <c r="F13" s="33" t="s">
        <v>1289</v>
      </c>
      <c r="G13" s="33" t="s">
        <v>198</v>
      </c>
      <c r="H13" s="33" t="s">
        <v>1290</v>
      </c>
      <c r="I13" s="22">
        <v>1</v>
      </c>
      <c r="J13" s="33">
        <v>34</v>
      </c>
      <c r="K13" s="33">
        <v>1</v>
      </c>
      <c r="L13" s="33"/>
      <c r="M13" s="33"/>
      <c r="N13" s="33"/>
      <c r="O13" s="33"/>
      <c r="P13" s="33"/>
      <c r="Q13" s="33"/>
      <c r="R13" s="33"/>
      <c r="S13" s="33">
        <v>562</v>
      </c>
      <c r="T13" s="33">
        <v>2487</v>
      </c>
      <c r="U13" s="33" t="s">
        <v>183</v>
      </c>
      <c r="V13" s="33" t="s">
        <v>1144</v>
      </c>
      <c r="W13" s="33" t="s">
        <v>183</v>
      </c>
      <c r="X13" s="33" t="s">
        <v>1144</v>
      </c>
      <c r="Y13" s="33" t="s">
        <v>1286</v>
      </c>
      <c r="Z13" s="33">
        <v>2500</v>
      </c>
      <c r="AA13" s="33"/>
      <c r="AB13" s="33"/>
      <c r="AC13" s="33"/>
      <c r="AD13" s="33"/>
      <c r="AE13" s="33"/>
      <c r="AF13" s="33"/>
      <c r="AG13" s="33"/>
      <c r="AH13" s="33"/>
      <c r="AI13" s="33"/>
      <c r="AJ13" s="33">
        <v>2500</v>
      </c>
      <c r="AK13" s="33" t="s">
        <v>1291</v>
      </c>
      <c r="AL13" s="33"/>
      <c r="AM13" s="33" t="s">
        <v>1292</v>
      </c>
      <c r="AN13" s="33" t="s">
        <v>1293</v>
      </c>
    </row>
    <row r="14" s="12" customFormat="1" ht="30" customHeight="1" spans="1:40">
      <c r="A14" s="183" t="s">
        <v>54</v>
      </c>
      <c r="B14" s="181" t="s">
        <v>59</v>
      </c>
      <c r="C14" s="182"/>
      <c r="D14" s="182"/>
      <c r="E14" s="185"/>
      <c r="F14" s="185"/>
      <c r="G14" s="185"/>
      <c r="H14" s="185"/>
      <c r="I14" s="191">
        <f t="shared" ref="I14:AL14" si="5">SUM(I15)</f>
        <v>1</v>
      </c>
      <c r="J14" s="191">
        <f t="shared" si="5"/>
        <v>6</v>
      </c>
      <c r="K14" s="191">
        <f t="shared" si="5"/>
        <v>1</v>
      </c>
      <c r="L14" s="191">
        <f t="shared" si="5"/>
        <v>0</v>
      </c>
      <c r="M14" s="191">
        <f t="shared" si="5"/>
        <v>0</v>
      </c>
      <c r="N14" s="191">
        <f t="shared" si="5"/>
        <v>0</v>
      </c>
      <c r="O14" s="191">
        <f t="shared" si="5"/>
        <v>0</v>
      </c>
      <c r="P14" s="191">
        <f t="shared" si="5"/>
        <v>0</v>
      </c>
      <c r="Q14" s="191">
        <f t="shared" si="5"/>
        <v>0</v>
      </c>
      <c r="R14" s="191">
        <f t="shared" si="5"/>
        <v>0</v>
      </c>
      <c r="S14" s="191">
        <f t="shared" si="5"/>
        <v>336</v>
      </c>
      <c r="T14" s="191">
        <f t="shared" si="5"/>
        <v>1251</v>
      </c>
      <c r="U14" s="191">
        <f t="shared" si="5"/>
        <v>0</v>
      </c>
      <c r="V14" s="191">
        <f t="shared" si="5"/>
        <v>0</v>
      </c>
      <c r="W14" s="191">
        <f t="shared" si="5"/>
        <v>0</v>
      </c>
      <c r="X14" s="191">
        <f t="shared" si="5"/>
        <v>0</v>
      </c>
      <c r="Y14" s="191">
        <f t="shared" si="5"/>
        <v>0</v>
      </c>
      <c r="Z14" s="191">
        <f t="shared" si="5"/>
        <v>80</v>
      </c>
      <c r="AA14" s="191">
        <f t="shared" si="5"/>
        <v>0</v>
      </c>
      <c r="AB14" s="191">
        <f t="shared" si="5"/>
        <v>0</v>
      </c>
      <c r="AC14" s="191">
        <f t="shared" si="5"/>
        <v>0</v>
      </c>
      <c r="AD14" s="191">
        <f t="shared" si="5"/>
        <v>0</v>
      </c>
      <c r="AE14" s="191">
        <f t="shared" si="5"/>
        <v>0</v>
      </c>
      <c r="AF14" s="191">
        <f t="shared" si="5"/>
        <v>0</v>
      </c>
      <c r="AG14" s="191">
        <f t="shared" si="5"/>
        <v>80</v>
      </c>
      <c r="AH14" s="191">
        <f t="shared" si="5"/>
        <v>0</v>
      </c>
      <c r="AI14" s="191">
        <f t="shared" si="5"/>
        <v>0</v>
      </c>
      <c r="AJ14" s="191">
        <f t="shared" si="5"/>
        <v>0</v>
      </c>
      <c r="AK14" s="191">
        <f t="shared" si="5"/>
        <v>0</v>
      </c>
      <c r="AL14" s="191">
        <f t="shared" si="5"/>
        <v>0</v>
      </c>
      <c r="AM14" s="196"/>
      <c r="AN14" s="196"/>
    </row>
    <row r="15" s="12" customFormat="1" ht="259" customHeight="1" spans="1:40">
      <c r="A15" s="22">
        <v>3</v>
      </c>
      <c r="B15" s="22" t="s">
        <v>1227</v>
      </c>
      <c r="C15" s="36">
        <v>2024</v>
      </c>
      <c r="D15" s="37" t="s">
        <v>447</v>
      </c>
      <c r="E15" s="36" t="s">
        <v>178</v>
      </c>
      <c r="F15" s="36" t="s">
        <v>984</v>
      </c>
      <c r="G15" s="36" t="s">
        <v>403</v>
      </c>
      <c r="H15" s="37" t="s">
        <v>1228</v>
      </c>
      <c r="I15" s="36">
        <v>1</v>
      </c>
      <c r="J15" s="36">
        <v>6</v>
      </c>
      <c r="K15" s="36">
        <v>1</v>
      </c>
      <c r="L15" s="36"/>
      <c r="M15" s="36"/>
      <c r="N15" s="36"/>
      <c r="O15" s="36"/>
      <c r="P15" s="36"/>
      <c r="Q15" s="36"/>
      <c r="R15" s="36"/>
      <c r="S15" s="31">
        <v>336</v>
      </c>
      <c r="T15" s="31">
        <v>1251</v>
      </c>
      <c r="U15" s="36" t="s">
        <v>192</v>
      </c>
      <c r="V15" s="36" t="s">
        <v>810</v>
      </c>
      <c r="W15" s="36" t="s">
        <v>207</v>
      </c>
      <c r="X15" s="36" t="s">
        <v>715</v>
      </c>
      <c r="Y15" s="22" t="s">
        <v>1286</v>
      </c>
      <c r="Z15" s="36">
        <v>80</v>
      </c>
      <c r="AA15" s="36"/>
      <c r="AB15" s="36"/>
      <c r="AC15" s="36"/>
      <c r="AD15" s="36"/>
      <c r="AE15" s="36"/>
      <c r="AF15" s="36"/>
      <c r="AG15" s="36">
        <v>80</v>
      </c>
      <c r="AH15" s="36"/>
      <c r="AI15" s="36"/>
      <c r="AJ15" s="36"/>
      <c r="AK15" s="36"/>
      <c r="AL15" s="36"/>
      <c r="AM15" s="37" t="s">
        <v>1229</v>
      </c>
      <c r="AN15" s="37" t="s">
        <v>1230</v>
      </c>
    </row>
    <row r="16" s="12" customFormat="1" ht="30" customHeight="1" spans="1:40">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row>
    <row r="17" s="12" customFormat="1" ht="30" customHeight="1" spans="1:40">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row>
    <row r="18" s="12" customFormat="1" ht="30" customHeight="1" spans="1:40">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row>
    <row r="19" s="12" customFormat="1" ht="30" customHeight="1" spans="1:40">
      <c r="A19" s="184" t="s">
        <v>56</v>
      </c>
      <c r="B19" s="188" t="s">
        <v>63</v>
      </c>
      <c r="C19" s="188"/>
      <c r="D19" s="188"/>
      <c r="E19" s="185"/>
      <c r="F19" s="185"/>
      <c r="G19" s="185"/>
      <c r="H19" s="185"/>
      <c r="I19" s="191">
        <f>SUM(I57)</f>
        <v>1</v>
      </c>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row>
    <row r="20" s="12" customFormat="1" ht="30" customHeight="1" spans="1:40">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row>
    <row r="21" s="12" customFormat="1" ht="30" customHeight="1" spans="1:40">
      <c r="A21" s="183" t="s">
        <v>54</v>
      </c>
      <c r="B21" s="188" t="s">
        <v>65</v>
      </c>
      <c r="C21" s="188"/>
      <c r="D21" s="188"/>
      <c r="E21" s="185"/>
      <c r="F21" s="185"/>
      <c r="G21" s="185"/>
      <c r="H21" s="185"/>
      <c r="I21" s="191">
        <f t="shared" ref="I21:AL21" si="6">I22+I23+I24+I31</f>
        <v>6</v>
      </c>
      <c r="J21" s="191">
        <f t="shared" si="6"/>
        <v>13820.6</v>
      </c>
      <c r="K21" s="191">
        <f t="shared" si="6"/>
        <v>5</v>
      </c>
      <c r="L21" s="191">
        <f t="shared" si="6"/>
        <v>0</v>
      </c>
      <c r="M21" s="191">
        <f t="shared" si="6"/>
        <v>1</v>
      </c>
      <c r="N21" s="191">
        <f t="shared" si="6"/>
        <v>0</v>
      </c>
      <c r="O21" s="191">
        <f t="shared" si="6"/>
        <v>0</v>
      </c>
      <c r="P21" s="191">
        <f t="shared" si="6"/>
        <v>0</v>
      </c>
      <c r="Q21" s="191">
        <f t="shared" si="6"/>
        <v>0</v>
      </c>
      <c r="R21" s="191">
        <f t="shared" si="6"/>
        <v>0</v>
      </c>
      <c r="S21" s="191">
        <f t="shared" si="6"/>
        <v>5389</v>
      </c>
      <c r="T21" s="191">
        <f t="shared" si="6"/>
        <v>18950</v>
      </c>
      <c r="U21" s="191">
        <f t="shared" si="6"/>
        <v>0</v>
      </c>
      <c r="V21" s="191">
        <f t="shared" si="6"/>
        <v>0</v>
      </c>
      <c r="W21" s="191">
        <f t="shared" si="6"/>
        <v>0</v>
      </c>
      <c r="X21" s="191">
        <f t="shared" si="6"/>
        <v>0</v>
      </c>
      <c r="Y21" s="191">
        <f t="shared" si="6"/>
        <v>0</v>
      </c>
      <c r="Z21" s="191">
        <f t="shared" si="6"/>
        <v>7466</v>
      </c>
      <c r="AA21" s="191">
        <f t="shared" si="6"/>
        <v>7350</v>
      </c>
      <c r="AB21" s="191">
        <f t="shared" si="6"/>
        <v>5850</v>
      </c>
      <c r="AC21" s="191">
        <f t="shared" si="6"/>
        <v>1500</v>
      </c>
      <c r="AD21" s="191">
        <f t="shared" si="6"/>
        <v>0</v>
      </c>
      <c r="AE21" s="191">
        <f t="shared" si="6"/>
        <v>0</v>
      </c>
      <c r="AF21" s="191">
        <f t="shared" si="6"/>
        <v>0</v>
      </c>
      <c r="AG21" s="191">
        <f t="shared" si="6"/>
        <v>116</v>
      </c>
      <c r="AH21" s="191">
        <f t="shared" si="6"/>
        <v>0</v>
      </c>
      <c r="AI21" s="191">
        <f t="shared" si="6"/>
        <v>0</v>
      </c>
      <c r="AJ21" s="191">
        <f t="shared" si="6"/>
        <v>0</v>
      </c>
      <c r="AK21" s="191">
        <f t="shared" si="6"/>
        <v>0</v>
      </c>
      <c r="AL21" s="191">
        <f t="shared" si="6"/>
        <v>0</v>
      </c>
      <c r="AM21" s="196"/>
      <c r="AN21" s="196"/>
    </row>
    <row r="22" s="12" customFormat="1" ht="30" customHeight="1" spans="1:40">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row>
    <row r="23" s="12" customFormat="1" ht="30" customHeight="1" spans="1:40">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row>
    <row r="24" s="12" customFormat="1" ht="30" customHeight="1" spans="1:40">
      <c r="A24" s="184" t="s">
        <v>56</v>
      </c>
      <c r="B24" s="188" t="s">
        <v>68</v>
      </c>
      <c r="C24" s="188"/>
      <c r="D24" s="188"/>
      <c r="E24" s="185"/>
      <c r="F24" s="185"/>
      <c r="G24" s="185"/>
      <c r="H24" s="185"/>
      <c r="I24" s="191">
        <f>SUM(I25:I30)</f>
        <v>6</v>
      </c>
      <c r="J24" s="191">
        <f t="shared" ref="J24:AL24" si="7">SUM(J25:J30)</f>
        <v>13820.6</v>
      </c>
      <c r="K24" s="191">
        <f t="shared" si="7"/>
        <v>5</v>
      </c>
      <c r="L24" s="191">
        <f t="shared" si="7"/>
        <v>0</v>
      </c>
      <c r="M24" s="191">
        <f t="shared" si="7"/>
        <v>1</v>
      </c>
      <c r="N24" s="191">
        <f t="shared" si="7"/>
        <v>0</v>
      </c>
      <c r="O24" s="191">
        <f t="shared" si="7"/>
        <v>0</v>
      </c>
      <c r="P24" s="191">
        <f t="shared" si="7"/>
        <v>0</v>
      </c>
      <c r="Q24" s="191">
        <f t="shared" si="7"/>
        <v>0</v>
      </c>
      <c r="R24" s="191">
        <f t="shared" si="7"/>
        <v>0</v>
      </c>
      <c r="S24" s="191">
        <f t="shared" si="7"/>
        <v>5389</v>
      </c>
      <c r="T24" s="191">
        <f t="shared" si="7"/>
        <v>18950</v>
      </c>
      <c r="U24" s="191">
        <f t="shared" si="7"/>
        <v>0</v>
      </c>
      <c r="V24" s="191">
        <f t="shared" si="7"/>
        <v>0</v>
      </c>
      <c r="W24" s="191">
        <f t="shared" si="7"/>
        <v>0</v>
      </c>
      <c r="X24" s="191">
        <f t="shared" si="7"/>
        <v>0</v>
      </c>
      <c r="Y24" s="191">
        <f t="shared" si="7"/>
        <v>0</v>
      </c>
      <c r="Z24" s="191">
        <f t="shared" si="7"/>
        <v>7466</v>
      </c>
      <c r="AA24" s="191">
        <f t="shared" si="7"/>
        <v>7350</v>
      </c>
      <c r="AB24" s="191">
        <f t="shared" si="7"/>
        <v>5850</v>
      </c>
      <c r="AC24" s="191">
        <f t="shared" si="7"/>
        <v>1500</v>
      </c>
      <c r="AD24" s="191">
        <f t="shared" si="7"/>
        <v>0</v>
      </c>
      <c r="AE24" s="191">
        <f t="shared" si="7"/>
        <v>0</v>
      </c>
      <c r="AF24" s="191">
        <f t="shared" si="7"/>
        <v>0</v>
      </c>
      <c r="AG24" s="191">
        <f t="shared" si="7"/>
        <v>116</v>
      </c>
      <c r="AH24" s="191">
        <f t="shared" si="7"/>
        <v>0</v>
      </c>
      <c r="AI24" s="191">
        <f t="shared" si="7"/>
        <v>0</v>
      </c>
      <c r="AJ24" s="191">
        <f t="shared" si="7"/>
        <v>0</v>
      </c>
      <c r="AK24" s="191">
        <f t="shared" si="7"/>
        <v>0</v>
      </c>
      <c r="AL24" s="191">
        <f t="shared" si="7"/>
        <v>0</v>
      </c>
      <c r="AM24" s="196"/>
      <c r="AN24" s="196"/>
    </row>
    <row r="25" s="7" customFormat="1" ht="409" customHeight="1" spans="1:40">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1286</v>
      </c>
      <c r="Z25" s="24">
        <v>2000</v>
      </c>
      <c r="AA25" s="22">
        <v>2000</v>
      </c>
      <c r="AB25" s="60">
        <v>1600</v>
      </c>
      <c r="AC25" s="60">
        <v>400</v>
      </c>
      <c r="AD25" s="60"/>
      <c r="AE25" s="60"/>
      <c r="AF25" s="22"/>
      <c r="AG25" s="22"/>
      <c r="AH25" s="22"/>
      <c r="AI25" s="22"/>
      <c r="AJ25" s="22"/>
      <c r="AK25" s="22"/>
      <c r="AL25" s="22"/>
      <c r="AM25" s="33" t="s">
        <v>1139</v>
      </c>
      <c r="AN25" s="33" t="s">
        <v>1140</v>
      </c>
    </row>
    <row r="26" s="7" customFormat="1" ht="409" customHeight="1" spans="1:40">
      <c r="A26" s="22">
        <v>5</v>
      </c>
      <c r="B26" s="22" t="s">
        <v>1142</v>
      </c>
      <c r="C26" s="22">
        <v>2024</v>
      </c>
      <c r="D26" s="23" t="s">
        <v>185</v>
      </c>
      <c r="E26" s="24" t="s">
        <v>178</v>
      </c>
      <c r="F26" s="24" t="s">
        <v>984</v>
      </c>
      <c r="G26" s="24" t="s">
        <v>1295</v>
      </c>
      <c r="H26" s="258" t="s">
        <v>1296</v>
      </c>
      <c r="I26" s="22">
        <v>1</v>
      </c>
      <c r="J26" s="22">
        <v>4581</v>
      </c>
      <c r="K26" s="22">
        <v>1</v>
      </c>
      <c r="L26" s="22"/>
      <c r="M26" s="22"/>
      <c r="N26" s="22"/>
      <c r="O26" s="22"/>
      <c r="P26" s="22"/>
      <c r="Q26" s="22"/>
      <c r="R26" s="22"/>
      <c r="S26" s="22">
        <v>737</v>
      </c>
      <c r="T26" s="22">
        <v>2312</v>
      </c>
      <c r="U26" s="24" t="s">
        <v>183</v>
      </c>
      <c r="V26" s="22" t="s">
        <v>1144</v>
      </c>
      <c r="W26" s="24" t="s">
        <v>183</v>
      </c>
      <c r="X26" s="22" t="s">
        <v>1144</v>
      </c>
      <c r="Y26" s="22" t="s">
        <v>1286</v>
      </c>
      <c r="Z26" s="59">
        <v>2000</v>
      </c>
      <c r="AA26" s="22">
        <v>2000</v>
      </c>
      <c r="AB26" s="60">
        <v>1600</v>
      </c>
      <c r="AC26" s="60">
        <v>400</v>
      </c>
      <c r="AD26" s="60"/>
      <c r="AE26" s="60"/>
      <c r="AF26" s="22"/>
      <c r="AG26" s="22"/>
      <c r="AH26" s="22"/>
      <c r="AI26" s="22"/>
      <c r="AJ26" s="22"/>
      <c r="AK26" s="22"/>
      <c r="AL26" s="22"/>
      <c r="AM26" s="33" t="s">
        <v>1145</v>
      </c>
      <c r="AN26" s="33" t="s">
        <v>1146</v>
      </c>
    </row>
    <row r="27" s="7" customFormat="1" ht="382" customHeight="1" spans="1:40">
      <c r="A27" s="22">
        <v>6</v>
      </c>
      <c r="B27" s="22" t="s">
        <v>1297</v>
      </c>
      <c r="C27" s="22">
        <v>2024</v>
      </c>
      <c r="D27" s="31" t="s">
        <v>1298</v>
      </c>
      <c r="E27" s="24" t="s">
        <v>178</v>
      </c>
      <c r="F27" s="31" t="s">
        <v>402</v>
      </c>
      <c r="G27" s="24" t="s">
        <v>198</v>
      </c>
      <c r="H27" s="32" t="s">
        <v>1299</v>
      </c>
      <c r="I27" s="22">
        <v>1</v>
      </c>
      <c r="J27" s="22">
        <v>415</v>
      </c>
      <c r="K27" s="22">
        <v>1</v>
      </c>
      <c r="L27" s="22"/>
      <c r="M27" s="22"/>
      <c r="N27" s="22"/>
      <c r="O27" s="22"/>
      <c r="P27" s="22"/>
      <c r="Q27" s="22"/>
      <c r="R27" s="22"/>
      <c r="S27" s="28">
        <v>11</v>
      </c>
      <c r="T27" s="28">
        <v>43</v>
      </c>
      <c r="U27" s="24" t="s">
        <v>192</v>
      </c>
      <c r="V27" s="22"/>
      <c r="W27" s="24" t="s">
        <v>183</v>
      </c>
      <c r="X27" s="22" t="s">
        <v>1144</v>
      </c>
      <c r="Y27" s="22" t="s">
        <v>1286</v>
      </c>
      <c r="Z27" s="24">
        <v>250</v>
      </c>
      <c r="AA27" s="22">
        <v>250</v>
      </c>
      <c r="AB27" s="60">
        <v>250</v>
      </c>
      <c r="AC27" s="60"/>
      <c r="AD27" s="60"/>
      <c r="AE27" s="60"/>
      <c r="AF27" s="22"/>
      <c r="AG27" s="22"/>
      <c r="AH27" s="22"/>
      <c r="AI27" s="22"/>
      <c r="AJ27" s="22"/>
      <c r="AK27" s="22"/>
      <c r="AL27" s="22"/>
      <c r="AM27" s="33" t="s">
        <v>1300</v>
      </c>
      <c r="AN27" s="33" t="s">
        <v>1301</v>
      </c>
    </row>
    <row r="28" s="7" customFormat="1" ht="409" customHeight="1" spans="1:40">
      <c r="A28" s="22">
        <v>7</v>
      </c>
      <c r="B28" s="22" t="s">
        <v>1148</v>
      </c>
      <c r="C28" s="22">
        <v>2024</v>
      </c>
      <c r="D28" s="23" t="s">
        <v>988</v>
      </c>
      <c r="E28" s="24" t="s">
        <v>178</v>
      </c>
      <c r="F28" s="24" t="s">
        <v>984</v>
      </c>
      <c r="G28" s="24" t="s">
        <v>198</v>
      </c>
      <c r="H28" s="23" t="s">
        <v>1149</v>
      </c>
      <c r="I28" s="22">
        <v>1</v>
      </c>
      <c r="J28" s="22">
        <v>4600</v>
      </c>
      <c r="K28" s="22">
        <v>1</v>
      </c>
      <c r="L28" s="22"/>
      <c r="M28" s="22"/>
      <c r="N28" s="22"/>
      <c r="O28" s="22"/>
      <c r="P28" s="22"/>
      <c r="Q28" s="22"/>
      <c r="R28" s="22"/>
      <c r="S28" s="22">
        <v>998</v>
      </c>
      <c r="T28" s="22">
        <v>3640</v>
      </c>
      <c r="U28" s="36" t="s">
        <v>192</v>
      </c>
      <c r="V28" s="36" t="s">
        <v>810</v>
      </c>
      <c r="W28" s="24" t="s">
        <v>183</v>
      </c>
      <c r="X28" s="22" t="s">
        <v>811</v>
      </c>
      <c r="Y28" s="22" t="s">
        <v>1286</v>
      </c>
      <c r="Z28" s="59">
        <v>3000</v>
      </c>
      <c r="AA28" s="22">
        <v>3000</v>
      </c>
      <c r="AB28" s="60">
        <v>2300</v>
      </c>
      <c r="AC28" s="60">
        <v>700</v>
      </c>
      <c r="AD28" s="60"/>
      <c r="AE28" s="60"/>
      <c r="AF28" s="22"/>
      <c r="AG28" s="22"/>
      <c r="AH28" s="22"/>
      <c r="AI28" s="22"/>
      <c r="AJ28" s="22"/>
      <c r="AK28" s="22"/>
      <c r="AL28" s="22"/>
      <c r="AM28" s="33" t="s">
        <v>1150</v>
      </c>
      <c r="AN28" s="33" t="s">
        <v>1151</v>
      </c>
    </row>
    <row r="29" s="8" customFormat="1" ht="221" customHeight="1" spans="1:40">
      <c r="A29" s="22">
        <v>8</v>
      </c>
      <c r="B29" s="22" t="s">
        <v>1216</v>
      </c>
      <c r="C29" s="22">
        <v>2024</v>
      </c>
      <c r="D29" s="33" t="s">
        <v>648</v>
      </c>
      <c r="E29" s="22" t="s">
        <v>178</v>
      </c>
      <c r="F29" s="24" t="s">
        <v>1011</v>
      </c>
      <c r="G29" s="22" t="s">
        <v>1059</v>
      </c>
      <c r="H29" s="33" t="s">
        <v>1060</v>
      </c>
      <c r="I29" s="22">
        <v>1</v>
      </c>
      <c r="J29" s="22">
        <v>38.6</v>
      </c>
      <c r="K29" s="22"/>
      <c r="L29" s="22"/>
      <c r="M29" s="22">
        <v>1</v>
      </c>
      <c r="N29" s="22"/>
      <c r="O29" s="22"/>
      <c r="P29" s="22"/>
      <c r="Q29" s="22"/>
      <c r="R29" s="22"/>
      <c r="S29" s="22">
        <v>2833</v>
      </c>
      <c r="T29" s="22">
        <v>9916</v>
      </c>
      <c r="U29" s="22" t="s">
        <v>183</v>
      </c>
      <c r="V29" s="22" t="s">
        <v>1144</v>
      </c>
      <c r="W29" s="22" t="s">
        <v>183</v>
      </c>
      <c r="X29" s="22" t="s">
        <v>811</v>
      </c>
      <c r="Y29" s="22" t="s">
        <v>1286</v>
      </c>
      <c r="Z29" s="22">
        <v>116</v>
      </c>
      <c r="AA29" s="22"/>
      <c r="AB29" s="22"/>
      <c r="AC29" s="22"/>
      <c r="AD29" s="22"/>
      <c r="AE29" s="22"/>
      <c r="AF29" s="22"/>
      <c r="AG29" s="22">
        <v>116</v>
      </c>
      <c r="AH29" s="22"/>
      <c r="AI29" s="22"/>
      <c r="AJ29" s="22"/>
      <c r="AK29" s="22"/>
      <c r="AL29" s="22"/>
      <c r="AM29" s="33" t="s">
        <v>1217</v>
      </c>
      <c r="AN29" s="33" t="s">
        <v>1218</v>
      </c>
    </row>
    <row r="30" s="7" customFormat="1" ht="189" customHeight="1" spans="1:40">
      <c r="A30" s="22">
        <v>9</v>
      </c>
      <c r="B30" s="22" t="s">
        <v>1302</v>
      </c>
      <c r="C30" s="22">
        <v>2024</v>
      </c>
      <c r="D30" s="22" t="s">
        <v>1303</v>
      </c>
      <c r="E30" s="22" t="s">
        <v>178</v>
      </c>
      <c r="F30" s="22" t="s">
        <v>984</v>
      </c>
      <c r="G30" s="22" t="s">
        <v>1304</v>
      </c>
      <c r="H30" s="33" t="s">
        <v>1305</v>
      </c>
      <c r="I30" s="85">
        <v>1</v>
      </c>
      <c r="J30" s="22">
        <v>290</v>
      </c>
      <c r="K30" s="22">
        <v>1</v>
      </c>
      <c r="L30" s="22"/>
      <c r="M30" s="22"/>
      <c r="N30" s="22"/>
      <c r="O30" s="22"/>
      <c r="P30" s="22"/>
      <c r="Q30" s="22"/>
      <c r="R30" s="22"/>
      <c r="S30" s="47">
        <v>472</v>
      </c>
      <c r="T30" s="47">
        <v>1694</v>
      </c>
      <c r="U30" s="22" t="s">
        <v>192</v>
      </c>
      <c r="V30" s="91" t="s">
        <v>810</v>
      </c>
      <c r="W30" s="22" t="s">
        <v>183</v>
      </c>
      <c r="X30" s="85" t="s">
        <v>1144</v>
      </c>
      <c r="Y30" s="22" t="s">
        <v>1286</v>
      </c>
      <c r="Z30" s="22">
        <v>100</v>
      </c>
      <c r="AA30" s="85">
        <v>100</v>
      </c>
      <c r="AB30" s="22">
        <v>100</v>
      </c>
      <c r="AC30" s="22"/>
      <c r="AD30" s="22"/>
      <c r="AE30" s="22"/>
      <c r="AF30" s="22"/>
      <c r="AG30" s="22"/>
      <c r="AH30" s="22"/>
      <c r="AI30" s="22"/>
      <c r="AJ30" s="22"/>
      <c r="AK30" s="22"/>
      <c r="AL30" s="22"/>
      <c r="AM30" s="47" t="s">
        <v>1306</v>
      </c>
      <c r="AN30" s="47" t="s">
        <v>1307</v>
      </c>
    </row>
    <row r="31" s="12" customFormat="1" ht="51" customHeight="1" spans="1:40">
      <c r="A31" s="184" t="s">
        <v>56</v>
      </c>
      <c r="B31" s="188" t="s">
        <v>69</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row>
    <row r="32" s="12" customFormat="1" ht="30" customHeight="1" spans="1:40">
      <c r="A32" s="183" t="s">
        <v>54</v>
      </c>
      <c r="B32" s="188" t="s">
        <v>70</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row>
    <row r="33" s="12" customFormat="1" ht="30" customHeight="1" spans="1:40">
      <c r="A33" s="183" t="s">
        <v>54</v>
      </c>
      <c r="B33" s="188" t="s">
        <v>71</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row>
    <row r="34" s="12" customFormat="1" ht="51" customHeight="1" spans="1:40">
      <c r="A34" s="183" t="s">
        <v>54</v>
      </c>
      <c r="B34" s="188" t="s">
        <v>72</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row>
    <row r="35" s="12" customFormat="1" ht="30" customHeight="1" spans="1:40">
      <c r="A35" s="183" t="s">
        <v>52</v>
      </c>
      <c r="B35" s="188" t="s">
        <v>73</v>
      </c>
      <c r="C35" s="188"/>
      <c r="D35" s="188"/>
      <c r="E35" s="185"/>
      <c r="F35" s="185"/>
      <c r="G35" s="185"/>
      <c r="H35" s="185"/>
      <c r="I35" s="191">
        <f t="shared" ref="I35:AL35" si="8">I36+I37+I39+I41</f>
        <v>2</v>
      </c>
      <c r="J35" s="191">
        <f t="shared" si="8"/>
        <v>10701</v>
      </c>
      <c r="K35" s="191">
        <f t="shared" si="8"/>
        <v>2</v>
      </c>
      <c r="L35" s="191">
        <f t="shared" si="8"/>
        <v>0</v>
      </c>
      <c r="M35" s="191">
        <f t="shared" si="8"/>
        <v>0</v>
      </c>
      <c r="N35" s="191">
        <f t="shared" si="8"/>
        <v>0</v>
      </c>
      <c r="O35" s="191">
        <f t="shared" si="8"/>
        <v>0</v>
      </c>
      <c r="P35" s="191">
        <f t="shared" si="8"/>
        <v>0</v>
      </c>
      <c r="Q35" s="191">
        <f t="shared" si="8"/>
        <v>0</v>
      </c>
      <c r="R35" s="191">
        <f t="shared" si="8"/>
        <v>0</v>
      </c>
      <c r="S35" s="191">
        <f t="shared" si="8"/>
        <v>835</v>
      </c>
      <c r="T35" s="191">
        <f t="shared" si="8"/>
        <v>3285</v>
      </c>
      <c r="U35" s="191">
        <f t="shared" si="8"/>
        <v>0</v>
      </c>
      <c r="V35" s="191">
        <f t="shared" si="8"/>
        <v>0</v>
      </c>
      <c r="W35" s="191">
        <f t="shared" si="8"/>
        <v>0</v>
      </c>
      <c r="X35" s="191">
        <f t="shared" si="8"/>
        <v>0</v>
      </c>
      <c r="Y35" s="191">
        <f t="shared" si="8"/>
        <v>0</v>
      </c>
      <c r="Z35" s="191">
        <f t="shared" si="8"/>
        <v>1185</v>
      </c>
      <c r="AA35" s="191">
        <f t="shared" si="8"/>
        <v>0</v>
      </c>
      <c r="AB35" s="191">
        <f t="shared" si="8"/>
        <v>0</v>
      </c>
      <c r="AC35" s="191">
        <f t="shared" si="8"/>
        <v>0</v>
      </c>
      <c r="AD35" s="191">
        <f t="shared" si="8"/>
        <v>0</v>
      </c>
      <c r="AE35" s="191">
        <f t="shared" si="8"/>
        <v>0</v>
      </c>
      <c r="AF35" s="191">
        <f t="shared" si="8"/>
        <v>0</v>
      </c>
      <c r="AG35" s="191">
        <f t="shared" si="8"/>
        <v>1185</v>
      </c>
      <c r="AH35" s="191">
        <f t="shared" si="8"/>
        <v>0</v>
      </c>
      <c r="AI35" s="191">
        <f t="shared" si="8"/>
        <v>0</v>
      </c>
      <c r="AJ35" s="191">
        <f t="shared" si="8"/>
        <v>0</v>
      </c>
      <c r="AK35" s="191">
        <f t="shared" si="8"/>
        <v>0</v>
      </c>
      <c r="AL35" s="191">
        <f t="shared" si="8"/>
        <v>0</v>
      </c>
      <c r="AM35" s="196"/>
      <c r="AN35" s="196"/>
    </row>
    <row r="36" s="12" customFormat="1" ht="47" customHeight="1" spans="1:40">
      <c r="A36" s="183" t="s">
        <v>54</v>
      </c>
      <c r="B36" s="188" t="s">
        <v>74</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row>
    <row r="37" s="12" customFormat="1" ht="30" customHeight="1" spans="1:40">
      <c r="A37" s="183" t="s">
        <v>54</v>
      </c>
      <c r="B37" s="188" t="s">
        <v>75</v>
      </c>
      <c r="C37" s="188"/>
      <c r="D37" s="188"/>
      <c r="E37" s="185"/>
      <c r="F37" s="185"/>
      <c r="G37" s="185"/>
      <c r="H37" s="185"/>
      <c r="I37" s="191">
        <f>SUM(I38)</f>
        <v>1</v>
      </c>
      <c r="J37" s="191">
        <f t="shared" ref="J37:AM37" si="9">SUM(J38)</f>
        <v>1</v>
      </c>
      <c r="K37" s="191">
        <f t="shared" si="9"/>
        <v>1</v>
      </c>
      <c r="L37" s="191">
        <f t="shared" si="9"/>
        <v>0</v>
      </c>
      <c r="M37" s="191">
        <f t="shared" si="9"/>
        <v>0</v>
      </c>
      <c r="N37" s="191">
        <f t="shared" si="9"/>
        <v>0</v>
      </c>
      <c r="O37" s="191">
        <f t="shared" si="9"/>
        <v>0</v>
      </c>
      <c r="P37" s="191">
        <f t="shared" si="9"/>
        <v>0</v>
      </c>
      <c r="Q37" s="191">
        <f t="shared" si="9"/>
        <v>0</v>
      </c>
      <c r="R37" s="191">
        <f t="shared" si="9"/>
        <v>0</v>
      </c>
      <c r="S37" s="191">
        <f t="shared" si="9"/>
        <v>523</v>
      </c>
      <c r="T37" s="191">
        <f t="shared" si="9"/>
        <v>2189</v>
      </c>
      <c r="U37" s="191">
        <f t="shared" si="9"/>
        <v>0</v>
      </c>
      <c r="V37" s="191">
        <f t="shared" si="9"/>
        <v>0</v>
      </c>
      <c r="W37" s="191">
        <f t="shared" si="9"/>
        <v>0</v>
      </c>
      <c r="X37" s="191">
        <f t="shared" si="9"/>
        <v>0</v>
      </c>
      <c r="Y37" s="191">
        <f t="shared" si="9"/>
        <v>0</v>
      </c>
      <c r="Z37" s="191">
        <f t="shared" si="9"/>
        <v>1000</v>
      </c>
      <c r="AA37" s="191">
        <f t="shared" si="9"/>
        <v>0</v>
      </c>
      <c r="AB37" s="191">
        <f t="shared" si="9"/>
        <v>0</v>
      </c>
      <c r="AC37" s="191">
        <f t="shared" si="9"/>
        <v>0</v>
      </c>
      <c r="AD37" s="191">
        <f t="shared" si="9"/>
        <v>0</v>
      </c>
      <c r="AE37" s="191">
        <f t="shared" si="9"/>
        <v>0</v>
      </c>
      <c r="AF37" s="191">
        <f t="shared" si="9"/>
        <v>0</v>
      </c>
      <c r="AG37" s="191">
        <f t="shared" si="9"/>
        <v>1000</v>
      </c>
      <c r="AH37" s="191">
        <f t="shared" si="9"/>
        <v>0</v>
      </c>
      <c r="AI37" s="191">
        <f t="shared" si="9"/>
        <v>0</v>
      </c>
      <c r="AJ37" s="191">
        <f t="shared" si="9"/>
        <v>0</v>
      </c>
      <c r="AK37" s="191">
        <f t="shared" si="9"/>
        <v>0</v>
      </c>
      <c r="AL37" s="191">
        <f t="shared" si="9"/>
        <v>0</v>
      </c>
      <c r="AM37" s="191">
        <f t="shared" si="9"/>
        <v>0</v>
      </c>
      <c r="AN37" s="196"/>
    </row>
    <row r="38" s="7" customFormat="1" ht="362" customHeight="1" spans="1:40">
      <c r="A38" s="22">
        <v>10</v>
      </c>
      <c r="B38" s="22" t="s">
        <v>1308</v>
      </c>
      <c r="C38" s="22">
        <v>2024</v>
      </c>
      <c r="D38" s="41" t="s">
        <v>1309</v>
      </c>
      <c r="E38" s="22" t="s">
        <v>178</v>
      </c>
      <c r="F38" s="22" t="s">
        <v>1289</v>
      </c>
      <c r="G38" s="22" t="s">
        <v>1310</v>
      </c>
      <c r="H38" s="42" t="s">
        <v>1311</v>
      </c>
      <c r="I38" s="22">
        <v>1</v>
      </c>
      <c r="J38" s="22">
        <v>1</v>
      </c>
      <c r="K38" s="22">
        <v>1</v>
      </c>
      <c r="L38" s="22"/>
      <c r="M38" s="22"/>
      <c r="N38" s="22"/>
      <c r="O38" s="22"/>
      <c r="P38" s="22"/>
      <c r="Q38" s="22"/>
      <c r="R38" s="22"/>
      <c r="S38" s="22">
        <v>523</v>
      </c>
      <c r="T38" s="22">
        <v>2189</v>
      </c>
      <c r="U38" s="22" t="s">
        <v>227</v>
      </c>
      <c r="V38" s="92" t="s">
        <v>656</v>
      </c>
      <c r="W38" s="22" t="s">
        <v>183</v>
      </c>
      <c r="X38" s="93" t="s">
        <v>1144</v>
      </c>
      <c r="Y38" s="94" t="s">
        <v>1286</v>
      </c>
      <c r="Z38" s="22">
        <v>1000</v>
      </c>
      <c r="AA38" s="93"/>
      <c r="AB38" s="28"/>
      <c r="AC38" s="28"/>
      <c r="AD38" s="28"/>
      <c r="AE38" s="28"/>
      <c r="AF38" s="28"/>
      <c r="AG38" s="28">
        <v>1000</v>
      </c>
      <c r="AH38" s="28"/>
      <c r="AI38" s="28"/>
      <c r="AJ38" s="28"/>
      <c r="AK38" s="28"/>
      <c r="AL38" s="28"/>
      <c r="AM38" s="28" t="s">
        <v>1312</v>
      </c>
      <c r="AN38" s="28" t="s">
        <v>1313</v>
      </c>
    </row>
    <row r="39" s="12" customFormat="1" ht="30" customHeight="1" spans="1:40">
      <c r="A39" s="183" t="s">
        <v>54</v>
      </c>
      <c r="B39" s="188" t="s">
        <v>76</v>
      </c>
      <c r="C39" s="188"/>
      <c r="D39" s="188"/>
      <c r="E39" s="185"/>
      <c r="F39" s="185"/>
      <c r="G39" s="185"/>
      <c r="H39" s="185"/>
      <c r="I39" s="191">
        <f>SUM(I40)</f>
        <v>1</v>
      </c>
      <c r="J39" s="191">
        <f t="shared" ref="J39:AL39" si="10">SUM(J40)</f>
        <v>10700</v>
      </c>
      <c r="K39" s="191">
        <f t="shared" si="10"/>
        <v>1</v>
      </c>
      <c r="L39" s="191">
        <f t="shared" si="10"/>
        <v>0</v>
      </c>
      <c r="M39" s="191">
        <f t="shared" si="10"/>
        <v>0</v>
      </c>
      <c r="N39" s="191">
        <f t="shared" si="10"/>
        <v>0</v>
      </c>
      <c r="O39" s="191">
        <f t="shared" si="10"/>
        <v>0</v>
      </c>
      <c r="P39" s="191">
        <f t="shared" si="10"/>
        <v>0</v>
      </c>
      <c r="Q39" s="191">
        <f t="shared" si="10"/>
        <v>0</v>
      </c>
      <c r="R39" s="191">
        <f t="shared" si="10"/>
        <v>0</v>
      </c>
      <c r="S39" s="191">
        <f t="shared" si="10"/>
        <v>312</v>
      </c>
      <c r="T39" s="191">
        <f t="shared" si="10"/>
        <v>1096</v>
      </c>
      <c r="U39" s="191">
        <f t="shared" si="10"/>
        <v>0</v>
      </c>
      <c r="V39" s="191">
        <f t="shared" si="10"/>
        <v>0</v>
      </c>
      <c r="W39" s="191">
        <f t="shared" si="10"/>
        <v>0</v>
      </c>
      <c r="X39" s="191">
        <f t="shared" si="10"/>
        <v>0</v>
      </c>
      <c r="Y39" s="191">
        <f t="shared" si="10"/>
        <v>0</v>
      </c>
      <c r="Z39" s="191">
        <f t="shared" si="10"/>
        <v>185</v>
      </c>
      <c r="AA39" s="191">
        <f t="shared" si="10"/>
        <v>0</v>
      </c>
      <c r="AB39" s="191">
        <f t="shared" si="10"/>
        <v>0</v>
      </c>
      <c r="AC39" s="191">
        <f t="shared" si="10"/>
        <v>0</v>
      </c>
      <c r="AD39" s="191">
        <f t="shared" si="10"/>
        <v>0</v>
      </c>
      <c r="AE39" s="191">
        <f t="shared" si="10"/>
        <v>0</v>
      </c>
      <c r="AF39" s="191">
        <f t="shared" si="10"/>
        <v>0</v>
      </c>
      <c r="AG39" s="191">
        <f t="shared" si="10"/>
        <v>185</v>
      </c>
      <c r="AH39" s="191">
        <f t="shared" si="10"/>
        <v>0</v>
      </c>
      <c r="AI39" s="191">
        <f t="shared" si="10"/>
        <v>0</v>
      </c>
      <c r="AJ39" s="191">
        <f t="shared" si="10"/>
        <v>0</v>
      </c>
      <c r="AK39" s="191">
        <f t="shared" si="10"/>
        <v>0</v>
      </c>
      <c r="AL39" s="191">
        <f t="shared" si="10"/>
        <v>0</v>
      </c>
      <c r="AM39" s="196"/>
      <c r="AN39" s="196"/>
    </row>
    <row r="40" s="7" customFormat="1" ht="189" customHeight="1" spans="1:40">
      <c r="A40" s="22">
        <v>11</v>
      </c>
      <c r="B40" s="22" t="s">
        <v>1314</v>
      </c>
      <c r="C40" s="22">
        <v>2024</v>
      </c>
      <c r="D40" s="22" t="s">
        <v>1315</v>
      </c>
      <c r="E40" s="22" t="s">
        <v>178</v>
      </c>
      <c r="F40" s="22" t="s">
        <v>1289</v>
      </c>
      <c r="G40" s="22" t="s">
        <v>204</v>
      </c>
      <c r="H40" s="33" t="s">
        <v>1316</v>
      </c>
      <c r="I40" s="22">
        <v>1</v>
      </c>
      <c r="J40" s="22">
        <v>10700</v>
      </c>
      <c r="K40" s="22">
        <v>1</v>
      </c>
      <c r="L40" s="22"/>
      <c r="M40" s="22"/>
      <c r="N40" s="22"/>
      <c r="O40" s="22"/>
      <c r="P40" s="22"/>
      <c r="Q40" s="22"/>
      <c r="R40" s="22"/>
      <c r="S40" s="47">
        <v>312</v>
      </c>
      <c r="T40" s="47">
        <v>1096</v>
      </c>
      <c r="U40" s="22" t="s">
        <v>206</v>
      </c>
      <c r="V40" s="22" t="s">
        <v>902</v>
      </c>
      <c r="W40" s="22" t="s">
        <v>183</v>
      </c>
      <c r="X40" s="85" t="s">
        <v>1144</v>
      </c>
      <c r="Y40" s="22" t="s">
        <v>1286</v>
      </c>
      <c r="Z40" s="22">
        <v>185</v>
      </c>
      <c r="AA40" s="93"/>
      <c r="AB40" s="28"/>
      <c r="AC40" s="28"/>
      <c r="AD40" s="28"/>
      <c r="AE40" s="28"/>
      <c r="AF40" s="28"/>
      <c r="AG40" s="28">
        <v>185</v>
      </c>
      <c r="AH40" s="28"/>
      <c r="AI40" s="28"/>
      <c r="AJ40" s="28"/>
      <c r="AK40" s="28"/>
      <c r="AL40" s="28"/>
      <c r="AM40" s="28" t="s">
        <v>1317</v>
      </c>
      <c r="AN40" s="343" t="s">
        <v>1318</v>
      </c>
    </row>
    <row r="41" s="12" customFormat="1" ht="30" customHeight="1" spans="1:40">
      <c r="A41" s="183" t="s">
        <v>54</v>
      </c>
      <c r="B41" s="188" t="s">
        <v>77</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row>
    <row r="42" s="12" customFormat="1" ht="30" customHeight="1" spans="1:40">
      <c r="A42" s="183" t="s">
        <v>52</v>
      </c>
      <c r="B42" s="188" t="s">
        <v>78</v>
      </c>
      <c r="C42" s="188"/>
      <c r="D42" s="188"/>
      <c r="E42" s="185"/>
      <c r="F42" s="185"/>
      <c r="G42" s="185"/>
      <c r="H42" s="185"/>
      <c r="I42" s="191">
        <f t="shared" ref="I42:AL42" si="11">I43+I54</f>
        <v>6</v>
      </c>
      <c r="J42" s="191">
        <f t="shared" si="11"/>
        <v>37.833</v>
      </c>
      <c r="K42" s="191">
        <f t="shared" si="11"/>
        <v>5</v>
      </c>
      <c r="L42" s="191">
        <f t="shared" si="11"/>
        <v>0</v>
      </c>
      <c r="M42" s="191">
        <f t="shared" si="11"/>
        <v>1</v>
      </c>
      <c r="N42" s="191">
        <f t="shared" si="11"/>
        <v>0</v>
      </c>
      <c r="O42" s="191">
        <f t="shared" si="11"/>
        <v>0</v>
      </c>
      <c r="P42" s="191">
        <f t="shared" si="11"/>
        <v>0</v>
      </c>
      <c r="Q42" s="191">
        <f t="shared" si="11"/>
        <v>0</v>
      </c>
      <c r="R42" s="191">
        <f t="shared" si="11"/>
        <v>0</v>
      </c>
      <c r="S42" s="191">
        <f t="shared" si="11"/>
        <v>4506</v>
      </c>
      <c r="T42" s="191">
        <f t="shared" si="11"/>
        <v>17789</v>
      </c>
      <c r="U42" s="191">
        <f t="shared" si="11"/>
        <v>0</v>
      </c>
      <c r="V42" s="191">
        <f t="shared" si="11"/>
        <v>0</v>
      </c>
      <c r="W42" s="191">
        <f t="shared" si="11"/>
        <v>0</v>
      </c>
      <c r="X42" s="191">
        <f t="shared" si="11"/>
        <v>0</v>
      </c>
      <c r="Y42" s="191">
        <f t="shared" si="11"/>
        <v>0</v>
      </c>
      <c r="Z42" s="191">
        <f t="shared" si="11"/>
        <v>10250</v>
      </c>
      <c r="AA42" s="191">
        <f t="shared" si="11"/>
        <v>3100</v>
      </c>
      <c r="AB42" s="191">
        <f t="shared" si="11"/>
        <v>0</v>
      </c>
      <c r="AC42" s="191">
        <f t="shared" si="11"/>
        <v>400</v>
      </c>
      <c r="AD42" s="191">
        <f t="shared" si="11"/>
        <v>2700</v>
      </c>
      <c r="AE42" s="191">
        <f t="shared" si="11"/>
        <v>0</v>
      </c>
      <c r="AF42" s="191">
        <f t="shared" si="11"/>
        <v>3900</v>
      </c>
      <c r="AG42" s="191">
        <f t="shared" si="11"/>
        <v>3250</v>
      </c>
      <c r="AH42" s="191">
        <f t="shared" si="11"/>
        <v>0</v>
      </c>
      <c r="AI42" s="191">
        <f t="shared" si="11"/>
        <v>0</v>
      </c>
      <c r="AJ42" s="191">
        <f t="shared" si="11"/>
        <v>0</v>
      </c>
      <c r="AK42" s="191">
        <f t="shared" si="11"/>
        <v>0</v>
      </c>
      <c r="AL42" s="191">
        <f t="shared" si="11"/>
        <v>0</v>
      </c>
      <c r="AM42" s="196"/>
      <c r="AN42" s="196"/>
    </row>
    <row r="43" s="12" customFormat="1" ht="30" customHeight="1" spans="1:40">
      <c r="A43" s="183" t="s">
        <v>54</v>
      </c>
      <c r="B43" s="188" t="s">
        <v>79</v>
      </c>
      <c r="C43" s="188"/>
      <c r="D43" s="188"/>
      <c r="E43" s="185"/>
      <c r="F43" s="185"/>
      <c r="G43" s="185"/>
      <c r="H43" s="185"/>
      <c r="I43" s="191">
        <f t="shared" ref="I43:AL43" si="12">I44+I45+I46+I47</f>
        <v>6</v>
      </c>
      <c r="J43" s="191">
        <f t="shared" si="12"/>
        <v>37.833</v>
      </c>
      <c r="K43" s="191">
        <f t="shared" si="12"/>
        <v>5</v>
      </c>
      <c r="L43" s="191">
        <f t="shared" si="12"/>
        <v>0</v>
      </c>
      <c r="M43" s="191">
        <f t="shared" si="12"/>
        <v>1</v>
      </c>
      <c r="N43" s="191">
        <f t="shared" si="12"/>
        <v>0</v>
      </c>
      <c r="O43" s="191">
        <f t="shared" si="12"/>
        <v>0</v>
      </c>
      <c r="P43" s="191">
        <f t="shared" si="12"/>
        <v>0</v>
      </c>
      <c r="Q43" s="191">
        <f t="shared" si="12"/>
        <v>0</v>
      </c>
      <c r="R43" s="191">
        <f t="shared" si="12"/>
        <v>0</v>
      </c>
      <c r="S43" s="191">
        <f t="shared" si="12"/>
        <v>4506</v>
      </c>
      <c r="T43" s="191">
        <f t="shared" si="12"/>
        <v>17789</v>
      </c>
      <c r="U43" s="191">
        <f t="shared" si="12"/>
        <v>0</v>
      </c>
      <c r="V43" s="191">
        <f t="shared" si="12"/>
        <v>0</v>
      </c>
      <c r="W43" s="191">
        <f t="shared" si="12"/>
        <v>0</v>
      </c>
      <c r="X43" s="191">
        <f t="shared" si="12"/>
        <v>0</v>
      </c>
      <c r="Y43" s="191">
        <f t="shared" si="12"/>
        <v>0</v>
      </c>
      <c r="Z43" s="191">
        <f t="shared" si="12"/>
        <v>10250</v>
      </c>
      <c r="AA43" s="191">
        <f t="shared" si="12"/>
        <v>3100</v>
      </c>
      <c r="AB43" s="191">
        <f t="shared" si="12"/>
        <v>0</v>
      </c>
      <c r="AC43" s="191">
        <f t="shared" si="12"/>
        <v>400</v>
      </c>
      <c r="AD43" s="191">
        <f t="shared" si="12"/>
        <v>2700</v>
      </c>
      <c r="AE43" s="191">
        <f t="shared" si="12"/>
        <v>0</v>
      </c>
      <c r="AF43" s="191">
        <f t="shared" si="12"/>
        <v>3900</v>
      </c>
      <c r="AG43" s="191">
        <f t="shared" si="12"/>
        <v>3250</v>
      </c>
      <c r="AH43" s="191">
        <f t="shared" si="12"/>
        <v>0</v>
      </c>
      <c r="AI43" s="191">
        <f t="shared" si="12"/>
        <v>0</v>
      </c>
      <c r="AJ43" s="191">
        <f t="shared" si="12"/>
        <v>0</v>
      </c>
      <c r="AK43" s="191">
        <f t="shared" si="12"/>
        <v>0</v>
      </c>
      <c r="AL43" s="191">
        <f t="shared" si="12"/>
        <v>0</v>
      </c>
      <c r="AM43" s="196"/>
      <c r="AN43" s="196"/>
    </row>
    <row r="44" s="12" customFormat="1" ht="30" customHeight="1" spans="1:40">
      <c r="A44" s="184" t="s">
        <v>56</v>
      </c>
      <c r="B44" s="188" t="s">
        <v>80</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row>
    <row r="45" s="12" customFormat="1" ht="30" customHeight="1" spans="1:40">
      <c r="A45" s="184" t="s">
        <v>56</v>
      </c>
      <c r="B45" s="188" t="s">
        <v>81</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row>
    <row r="46" s="12" customFormat="1" ht="30" customHeight="1" spans="1:40">
      <c r="A46" s="184" t="s">
        <v>56</v>
      </c>
      <c r="B46" s="188" t="s">
        <v>82</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row>
    <row r="47" s="12" customFormat="1" ht="50" customHeight="1" spans="1:40">
      <c r="A47" s="184" t="s">
        <v>56</v>
      </c>
      <c r="B47" s="188" t="s">
        <v>83</v>
      </c>
      <c r="C47" s="188"/>
      <c r="D47" s="188"/>
      <c r="E47" s="185"/>
      <c r="F47" s="185"/>
      <c r="G47" s="185"/>
      <c r="H47" s="185"/>
      <c r="I47" s="191">
        <f>SUM(I48:I53)</f>
        <v>6</v>
      </c>
      <c r="J47" s="191">
        <f t="shared" ref="J47:AL47" si="13">SUM(J48:J53)</f>
        <v>37.833</v>
      </c>
      <c r="K47" s="191">
        <f t="shared" si="13"/>
        <v>5</v>
      </c>
      <c r="L47" s="191">
        <f t="shared" si="13"/>
        <v>0</v>
      </c>
      <c r="M47" s="191">
        <f t="shared" si="13"/>
        <v>1</v>
      </c>
      <c r="N47" s="191">
        <f t="shared" si="13"/>
        <v>0</v>
      </c>
      <c r="O47" s="191">
        <f t="shared" si="13"/>
        <v>0</v>
      </c>
      <c r="P47" s="191">
        <f t="shared" si="13"/>
        <v>0</v>
      </c>
      <c r="Q47" s="191">
        <f t="shared" si="13"/>
        <v>0</v>
      </c>
      <c r="R47" s="191">
        <f t="shared" si="13"/>
        <v>0</v>
      </c>
      <c r="S47" s="191">
        <f t="shared" si="13"/>
        <v>4506</v>
      </c>
      <c r="T47" s="191">
        <f t="shared" si="13"/>
        <v>17789</v>
      </c>
      <c r="U47" s="191">
        <f t="shared" si="13"/>
        <v>0</v>
      </c>
      <c r="V47" s="191">
        <f t="shared" si="13"/>
        <v>0</v>
      </c>
      <c r="W47" s="191">
        <f t="shared" si="13"/>
        <v>0</v>
      </c>
      <c r="X47" s="191">
        <f t="shared" si="13"/>
        <v>0</v>
      </c>
      <c r="Y47" s="191">
        <f t="shared" si="13"/>
        <v>0</v>
      </c>
      <c r="Z47" s="191">
        <f t="shared" si="13"/>
        <v>10250</v>
      </c>
      <c r="AA47" s="191">
        <f t="shared" si="13"/>
        <v>3100</v>
      </c>
      <c r="AB47" s="191">
        <f t="shared" si="13"/>
        <v>0</v>
      </c>
      <c r="AC47" s="191">
        <f t="shared" si="13"/>
        <v>400</v>
      </c>
      <c r="AD47" s="191">
        <f t="shared" si="13"/>
        <v>2700</v>
      </c>
      <c r="AE47" s="191">
        <f t="shared" si="13"/>
        <v>0</v>
      </c>
      <c r="AF47" s="191">
        <f t="shared" si="13"/>
        <v>3900</v>
      </c>
      <c r="AG47" s="191">
        <f t="shared" si="13"/>
        <v>3250</v>
      </c>
      <c r="AH47" s="191">
        <f t="shared" si="13"/>
        <v>0</v>
      </c>
      <c r="AI47" s="191">
        <f t="shared" si="13"/>
        <v>0</v>
      </c>
      <c r="AJ47" s="191">
        <f t="shared" si="13"/>
        <v>0</v>
      </c>
      <c r="AK47" s="191">
        <f t="shared" si="13"/>
        <v>0</v>
      </c>
      <c r="AL47" s="191">
        <f t="shared" si="13"/>
        <v>0</v>
      </c>
      <c r="AM47" s="196"/>
      <c r="AN47" s="196"/>
    </row>
    <row r="48" s="7" customFormat="1" ht="309" customHeight="1" spans="1:40">
      <c r="A48" s="22">
        <v>12</v>
      </c>
      <c r="B48" s="22" t="s">
        <v>1155</v>
      </c>
      <c r="C48" s="22">
        <v>2024</v>
      </c>
      <c r="D48" s="34" t="s">
        <v>203</v>
      </c>
      <c r="E48" s="24" t="s">
        <v>178</v>
      </c>
      <c r="F48" s="24" t="s">
        <v>990</v>
      </c>
      <c r="G48" s="24" t="s">
        <v>204</v>
      </c>
      <c r="H48" s="35" t="s">
        <v>1319</v>
      </c>
      <c r="I48" s="22">
        <v>1</v>
      </c>
      <c r="J48" s="22">
        <v>4</v>
      </c>
      <c r="K48" s="22">
        <v>1</v>
      </c>
      <c r="L48" s="22"/>
      <c r="M48" s="22"/>
      <c r="N48" s="22"/>
      <c r="O48" s="22"/>
      <c r="P48" s="22"/>
      <c r="Q48" s="22"/>
      <c r="R48" s="22"/>
      <c r="S48" s="95">
        <v>788</v>
      </c>
      <c r="T48" s="95">
        <v>2878</v>
      </c>
      <c r="U48" s="49" t="s">
        <v>206</v>
      </c>
      <c r="V48" s="22" t="s">
        <v>902</v>
      </c>
      <c r="W48" s="49" t="s">
        <v>207</v>
      </c>
      <c r="X48" s="22" t="s">
        <v>715</v>
      </c>
      <c r="Y48" s="22" t="s">
        <v>1286</v>
      </c>
      <c r="Z48" s="39">
        <v>2100</v>
      </c>
      <c r="AA48" s="22">
        <v>2100</v>
      </c>
      <c r="AB48" s="60"/>
      <c r="AC48" s="60">
        <v>400</v>
      </c>
      <c r="AD48" s="60">
        <v>1700</v>
      </c>
      <c r="AE48" s="60"/>
      <c r="AF48" s="22"/>
      <c r="AG48" s="22"/>
      <c r="AH48" s="22"/>
      <c r="AI48" s="22"/>
      <c r="AJ48" s="22"/>
      <c r="AK48" s="22"/>
      <c r="AL48" s="22"/>
      <c r="AM48" s="33" t="s">
        <v>1156</v>
      </c>
      <c r="AN48" s="33" t="s">
        <v>1157</v>
      </c>
    </row>
    <row r="49" s="9" customFormat="1" ht="320" customHeight="1" spans="1:40">
      <c r="A49" s="22">
        <v>13</v>
      </c>
      <c r="B49" s="22" t="s">
        <v>1189</v>
      </c>
      <c r="C49" s="22">
        <v>2024</v>
      </c>
      <c r="D49" s="22" t="s">
        <v>1190</v>
      </c>
      <c r="E49" s="22" t="s">
        <v>178</v>
      </c>
      <c r="F49" s="22" t="s">
        <v>990</v>
      </c>
      <c r="G49" s="22" t="s">
        <v>357</v>
      </c>
      <c r="H49" s="22" t="s">
        <v>1320</v>
      </c>
      <c r="I49" s="86">
        <v>1</v>
      </c>
      <c r="J49" s="36">
        <v>16</v>
      </c>
      <c r="K49" s="36">
        <v>1</v>
      </c>
      <c r="L49" s="36"/>
      <c r="M49" s="36"/>
      <c r="N49" s="36"/>
      <c r="O49" s="36"/>
      <c r="P49" s="36"/>
      <c r="Q49" s="36"/>
      <c r="R49" s="36"/>
      <c r="S49" s="36">
        <v>114</v>
      </c>
      <c r="T49" s="36">
        <v>456</v>
      </c>
      <c r="U49" s="36" t="s">
        <v>1016</v>
      </c>
      <c r="V49" s="22" t="s">
        <v>749</v>
      </c>
      <c r="W49" s="49" t="s">
        <v>207</v>
      </c>
      <c r="X49" s="22" t="s">
        <v>715</v>
      </c>
      <c r="Y49" s="22" t="s">
        <v>1286</v>
      </c>
      <c r="Z49" s="22">
        <v>1250</v>
      </c>
      <c r="AA49" s="36"/>
      <c r="AB49" s="36"/>
      <c r="AC49" s="36"/>
      <c r="AD49" s="36"/>
      <c r="AE49" s="36"/>
      <c r="AF49" s="36">
        <v>1250</v>
      </c>
      <c r="AG49" s="36"/>
      <c r="AH49" s="36"/>
      <c r="AI49" s="36"/>
      <c r="AJ49" s="36"/>
      <c r="AK49" s="36"/>
      <c r="AL49" s="36"/>
      <c r="AM49" s="37" t="s">
        <v>1192</v>
      </c>
      <c r="AN49" s="37" t="s">
        <v>1193</v>
      </c>
    </row>
    <row r="50" s="7" customFormat="1" ht="189" customHeight="1" spans="1:40">
      <c r="A50" s="22">
        <v>14</v>
      </c>
      <c r="B50" s="25" t="s">
        <v>1194</v>
      </c>
      <c r="C50" s="25">
        <v>2024</v>
      </c>
      <c r="D50" s="38" t="s">
        <v>208</v>
      </c>
      <c r="E50" s="27" t="s">
        <v>178</v>
      </c>
      <c r="F50" s="27" t="s">
        <v>990</v>
      </c>
      <c r="G50" s="27" t="s">
        <v>209</v>
      </c>
      <c r="H50" s="38" t="s">
        <v>1321</v>
      </c>
      <c r="I50" s="25">
        <v>1</v>
      </c>
      <c r="J50" s="25"/>
      <c r="K50" s="25"/>
      <c r="L50" s="25"/>
      <c r="M50" s="25">
        <v>1</v>
      </c>
      <c r="N50" s="25"/>
      <c r="O50" s="25"/>
      <c r="P50" s="25"/>
      <c r="Q50" s="25"/>
      <c r="R50" s="25"/>
      <c r="S50" s="25">
        <v>1867</v>
      </c>
      <c r="T50" s="25">
        <v>7902</v>
      </c>
      <c r="U50" s="51" t="s">
        <v>211</v>
      </c>
      <c r="V50" s="25" t="s">
        <v>715</v>
      </c>
      <c r="W50" s="96" t="s">
        <v>207</v>
      </c>
      <c r="X50" s="25" t="s">
        <v>715</v>
      </c>
      <c r="Y50" s="22" t="s">
        <v>1286</v>
      </c>
      <c r="Z50" s="25">
        <v>300</v>
      </c>
      <c r="AA50" s="25"/>
      <c r="AB50" s="57"/>
      <c r="AC50" s="57"/>
      <c r="AD50" s="57"/>
      <c r="AE50" s="57"/>
      <c r="AF50" s="25"/>
      <c r="AG50" s="25">
        <v>300</v>
      </c>
      <c r="AH50" s="25"/>
      <c r="AI50" s="25"/>
      <c r="AJ50" s="25"/>
      <c r="AK50" s="25"/>
      <c r="AL50" s="25"/>
      <c r="AM50" s="68" t="s">
        <v>1195</v>
      </c>
      <c r="AN50" s="68" t="s">
        <v>1196</v>
      </c>
    </row>
    <row r="51" s="7" customFormat="1" ht="266" customHeight="1" spans="1:40">
      <c r="A51" s="22">
        <v>15</v>
      </c>
      <c r="B51" s="22" t="s">
        <v>1244</v>
      </c>
      <c r="C51" s="22">
        <v>2024</v>
      </c>
      <c r="D51" s="33" t="s">
        <v>646</v>
      </c>
      <c r="E51" s="22" t="s">
        <v>302</v>
      </c>
      <c r="F51" s="24" t="s">
        <v>990</v>
      </c>
      <c r="G51" s="22" t="s">
        <v>503</v>
      </c>
      <c r="H51" s="33" t="s">
        <v>647</v>
      </c>
      <c r="I51" s="22">
        <v>1</v>
      </c>
      <c r="J51" s="22">
        <v>7</v>
      </c>
      <c r="K51" s="22">
        <v>1</v>
      </c>
      <c r="L51" s="22"/>
      <c r="M51" s="22"/>
      <c r="N51" s="22"/>
      <c r="O51" s="22"/>
      <c r="P51" s="22"/>
      <c r="Q51" s="22"/>
      <c r="R51" s="22"/>
      <c r="S51" s="22">
        <v>754</v>
      </c>
      <c r="T51" s="22">
        <v>2895</v>
      </c>
      <c r="U51" s="36" t="s">
        <v>211</v>
      </c>
      <c r="V51" s="22" t="s">
        <v>715</v>
      </c>
      <c r="W51" s="49" t="s">
        <v>207</v>
      </c>
      <c r="X51" s="22" t="s">
        <v>715</v>
      </c>
      <c r="Y51" s="22" t="s">
        <v>1286</v>
      </c>
      <c r="Z51" s="22">
        <v>5000</v>
      </c>
      <c r="AA51" s="22">
        <v>1000</v>
      </c>
      <c r="AB51" s="60"/>
      <c r="AC51" s="60"/>
      <c r="AD51" s="60">
        <v>1000</v>
      </c>
      <c r="AE51" s="60"/>
      <c r="AF51" s="22">
        <v>2000</v>
      </c>
      <c r="AG51" s="22">
        <v>2000</v>
      </c>
      <c r="AH51" s="22"/>
      <c r="AI51" s="22"/>
      <c r="AJ51" s="22"/>
      <c r="AK51" s="22"/>
      <c r="AL51" s="22"/>
      <c r="AM51" s="33" t="s">
        <v>1245</v>
      </c>
      <c r="AN51" s="33" t="s">
        <v>1246</v>
      </c>
    </row>
    <row r="52" s="9" customFormat="1" ht="331" customHeight="1" spans="1:40">
      <c r="A52" s="22">
        <v>16</v>
      </c>
      <c r="B52" s="22" t="s">
        <v>1248</v>
      </c>
      <c r="C52" s="22">
        <v>2024</v>
      </c>
      <c r="D52" s="33" t="s">
        <v>368</v>
      </c>
      <c r="E52" s="39" t="s">
        <v>302</v>
      </c>
      <c r="F52" s="24" t="s">
        <v>990</v>
      </c>
      <c r="G52" s="39" t="s">
        <v>369</v>
      </c>
      <c r="H52" s="33" t="s">
        <v>370</v>
      </c>
      <c r="I52" s="39">
        <v>1</v>
      </c>
      <c r="J52" s="22">
        <v>3.133</v>
      </c>
      <c r="K52" s="39">
        <v>1</v>
      </c>
      <c r="L52" s="39"/>
      <c r="M52" s="39"/>
      <c r="N52" s="39"/>
      <c r="O52" s="39"/>
      <c r="P52" s="39"/>
      <c r="Q52" s="39"/>
      <c r="R52" s="39"/>
      <c r="S52" s="39">
        <v>195</v>
      </c>
      <c r="T52" s="39">
        <v>780</v>
      </c>
      <c r="U52" s="22" t="s">
        <v>1016</v>
      </c>
      <c r="V52" s="22" t="s">
        <v>749</v>
      </c>
      <c r="W52" s="22" t="s">
        <v>207</v>
      </c>
      <c r="X52" s="22" t="s">
        <v>715</v>
      </c>
      <c r="Y52" s="22" t="s">
        <v>1286</v>
      </c>
      <c r="Z52" s="39">
        <v>650</v>
      </c>
      <c r="AA52" s="39"/>
      <c r="AB52" s="39"/>
      <c r="AC52" s="39"/>
      <c r="AD52" s="39"/>
      <c r="AE52" s="39"/>
      <c r="AF52" s="39">
        <v>650</v>
      </c>
      <c r="AG52" s="39"/>
      <c r="AH52" s="39"/>
      <c r="AI52" s="39"/>
      <c r="AJ52" s="39"/>
      <c r="AK52" s="39"/>
      <c r="AL52" s="39"/>
      <c r="AM52" s="33" t="s">
        <v>1249</v>
      </c>
      <c r="AN52" s="33" t="s">
        <v>1250</v>
      </c>
    </row>
    <row r="53" s="13" customFormat="1" ht="111" customHeight="1" spans="1:40">
      <c r="A53" s="22">
        <v>17</v>
      </c>
      <c r="B53" s="22" t="s">
        <v>1322</v>
      </c>
      <c r="C53" s="33">
        <v>2024</v>
      </c>
      <c r="D53" s="33" t="s">
        <v>1323</v>
      </c>
      <c r="E53" s="33" t="s">
        <v>178</v>
      </c>
      <c r="F53" s="22" t="s">
        <v>1009</v>
      </c>
      <c r="G53" s="33" t="s">
        <v>1324</v>
      </c>
      <c r="H53" s="33" t="s">
        <v>1325</v>
      </c>
      <c r="I53" s="33">
        <v>1</v>
      </c>
      <c r="J53" s="33">
        <v>7.7</v>
      </c>
      <c r="K53" s="33">
        <v>1</v>
      </c>
      <c r="L53" s="33"/>
      <c r="M53" s="33"/>
      <c r="N53" s="33"/>
      <c r="O53" s="33"/>
      <c r="P53" s="33"/>
      <c r="Q53" s="33"/>
      <c r="R53" s="33"/>
      <c r="S53" s="39">
        <v>788</v>
      </c>
      <c r="T53" s="39">
        <v>2878</v>
      </c>
      <c r="U53" s="22" t="s">
        <v>206</v>
      </c>
      <c r="V53" s="33" t="s">
        <v>902</v>
      </c>
      <c r="W53" s="33" t="s">
        <v>207</v>
      </c>
      <c r="X53" s="22" t="s">
        <v>715</v>
      </c>
      <c r="Y53" s="33" t="s">
        <v>1286</v>
      </c>
      <c r="Z53" s="33">
        <v>950</v>
      </c>
      <c r="AA53" s="33"/>
      <c r="AB53" s="33"/>
      <c r="AC53" s="33"/>
      <c r="AD53" s="33"/>
      <c r="AE53" s="33"/>
      <c r="AF53" s="33"/>
      <c r="AG53" s="33">
        <v>950</v>
      </c>
      <c r="AH53" s="33"/>
      <c r="AI53" s="33"/>
      <c r="AJ53" s="33"/>
      <c r="AK53" s="33"/>
      <c r="AL53" s="33"/>
      <c r="AM53" s="33" t="s">
        <v>1326</v>
      </c>
      <c r="AN53" s="33" t="s">
        <v>913</v>
      </c>
    </row>
    <row r="54" s="12" customFormat="1" ht="30" customHeight="1" spans="1:40">
      <c r="A54" s="183" t="s">
        <v>54</v>
      </c>
      <c r="B54" s="188" t="s">
        <v>84</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row>
    <row r="55" s="12" customFormat="1" ht="30" customHeight="1" spans="1:40">
      <c r="A55" s="183" t="s">
        <v>52</v>
      </c>
      <c r="B55" s="188" t="s">
        <v>85</v>
      </c>
      <c r="C55" s="188"/>
      <c r="D55" s="188"/>
      <c r="E55" s="185"/>
      <c r="F55" s="185"/>
      <c r="G55" s="185"/>
      <c r="H55" s="185"/>
      <c r="I55" s="191">
        <f t="shared" ref="I55:AL55" si="14">I56+I58+I59+I60</f>
        <v>1</v>
      </c>
      <c r="J55" s="191">
        <f t="shared" si="14"/>
        <v>0</v>
      </c>
      <c r="K55" s="191">
        <f t="shared" si="14"/>
        <v>1</v>
      </c>
      <c r="L55" s="191">
        <f t="shared" si="14"/>
        <v>0</v>
      </c>
      <c r="M55" s="191">
        <f t="shared" si="14"/>
        <v>0</v>
      </c>
      <c r="N55" s="191">
        <f t="shared" si="14"/>
        <v>0</v>
      </c>
      <c r="O55" s="191">
        <f t="shared" si="14"/>
        <v>0</v>
      </c>
      <c r="P55" s="191">
        <f t="shared" si="14"/>
        <v>0</v>
      </c>
      <c r="Q55" s="191">
        <f t="shared" si="14"/>
        <v>0</v>
      </c>
      <c r="R55" s="191">
        <f t="shared" si="14"/>
        <v>0</v>
      </c>
      <c r="S55" s="191">
        <f t="shared" si="14"/>
        <v>26</v>
      </c>
      <c r="T55" s="191">
        <f t="shared" si="14"/>
        <v>83</v>
      </c>
      <c r="U55" s="191">
        <f t="shared" si="14"/>
        <v>0</v>
      </c>
      <c r="V55" s="191">
        <f t="shared" si="14"/>
        <v>0</v>
      </c>
      <c r="W55" s="191">
        <f t="shared" si="14"/>
        <v>0</v>
      </c>
      <c r="X55" s="191">
        <f t="shared" si="14"/>
        <v>0</v>
      </c>
      <c r="Y55" s="191">
        <f t="shared" si="14"/>
        <v>0</v>
      </c>
      <c r="Z55" s="191">
        <f t="shared" si="14"/>
        <v>60</v>
      </c>
      <c r="AA55" s="191">
        <f t="shared" si="14"/>
        <v>0</v>
      </c>
      <c r="AB55" s="191">
        <f t="shared" si="14"/>
        <v>0</v>
      </c>
      <c r="AC55" s="191">
        <f t="shared" si="14"/>
        <v>0</v>
      </c>
      <c r="AD55" s="191">
        <f t="shared" si="14"/>
        <v>0</v>
      </c>
      <c r="AE55" s="191">
        <f t="shared" si="14"/>
        <v>0</v>
      </c>
      <c r="AF55" s="191">
        <f t="shared" si="14"/>
        <v>0</v>
      </c>
      <c r="AG55" s="191">
        <f t="shared" si="14"/>
        <v>60</v>
      </c>
      <c r="AH55" s="191">
        <f t="shared" si="14"/>
        <v>0</v>
      </c>
      <c r="AI55" s="191">
        <f t="shared" si="14"/>
        <v>0</v>
      </c>
      <c r="AJ55" s="191">
        <f t="shared" si="14"/>
        <v>0</v>
      </c>
      <c r="AK55" s="191">
        <f t="shared" si="14"/>
        <v>0</v>
      </c>
      <c r="AL55" s="191">
        <f t="shared" si="14"/>
        <v>0</v>
      </c>
      <c r="AM55" s="196"/>
      <c r="AN55" s="196"/>
    </row>
    <row r="56" s="12" customFormat="1" ht="30" customHeight="1" spans="1:40">
      <c r="A56" s="183" t="s">
        <v>54</v>
      </c>
      <c r="B56" s="188" t="s">
        <v>86</v>
      </c>
      <c r="C56" s="188"/>
      <c r="D56" s="188"/>
      <c r="E56" s="185"/>
      <c r="F56" s="185"/>
      <c r="G56" s="185"/>
      <c r="H56" s="185"/>
      <c r="I56" s="191">
        <f>SUM(I57)</f>
        <v>1</v>
      </c>
      <c r="J56" s="191">
        <f t="shared" ref="J56:AL56" si="15">SUM(J57)</f>
        <v>0</v>
      </c>
      <c r="K56" s="191">
        <f t="shared" si="15"/>
        <v>1</v>
      </c>
      <c r="L56" s="191">
        <f t="shared" si="15"/>
        <v>0</v>
      </c>
      <c r="M56" s="191">
        <f t="shared" si="15"/>
        <v>0</v>
      </c>
      <c r="N56" s="191">
        <f t="shared" si="15"/>
        <v>0</v>
      </c>
      <c r="O56" s="191">
        <f t="shared" si="15"/>
        <v>0</v>
      </c>
      <c r="P56" s="191">
        <f t="shared" si="15"/>
        <v>0</v>
      </c>
      <c r="Q56" s="191">
        <f t="shared" si="15"/>
        <v>0</v>
      </c>
      <c r="R56" s="191">
        <f t="shared" si="15"/>
        <v>0</v>
      </c>
      <c r="S56" s="191">
        <f t="shared" si="15"/>
        <v>26</v>
      </c>
      <c r="T56" s="191">
        <f t="shared" si="15"/>
        <v>83</v>
      </c>
      <c r="U56" s="191">
        <f t="shared" si="15"/>
        <v>0</v>
      </c>
      <c r="V56" s="191">
        <f t="shared" si="15"/>
        <v>0</v>
      </c>
      <c r="W56" s="191">
        <f t="shared" si="15"/>
        <v>0</v>
      </c>
      <c r="X56" s="191">
        <f t="shared" si="15"/>
        <v>0</v>
      </c>
      <c r="Y56" s="191">
        <f t="shared" si="15"/>
        <v>0</v>
      </c>
      <c r="Z56" s="191">
        <f t="shared" si="15"/>
        <v>60</v>
      </c>
      <c r="AA56" s="191">
        <f t="shared" si="15"/>
        <v>0</v>
      </c>
      <c r="AB56" s="191">
        <f t="shared" si="15"/>
        <v>0</v>
      </c>
      <c r="AC56" s="191">
        <f t="shared" si="15"/>
        <v>0</v>
      </c>
      <c r="AD56" s="191">
        <f t="shared" si="15"/>
        <v>0</v>
      </c>
      <c r="AE56" s="191">
        <f t="shared" si="15"/>
        <v>0</v>
      </c>
      <c r="AF56" s="191">
        <f t="shared" si="15"/>
        <v>0</v>
      </c>
      <c r="AG56" s="191">
        <f t="shared" si="15"/>
        <v>60</v>
      </c>
      <c r="AH56" s="191">
        <f t="shared" si="15"/>
        <v>0</v>
      </c>
      <c r="AI56" s="191">
        <f t="shared" si="15"/>
        <v>0</v>
      </c>
      <c r="AJ56" s="191">
        <f t="shared" si="15"/>
        <v>0</v>
      </c>
      <c r="AK56" s="191">
        <f t="shared" si="15"/>
        <v>0</v>
      </c>
      <c r="AL56" s="191">
        <f t="shared" si="15"/>
        <v>0</v>
      </c>
      <c r="AM56" s="191"/>
      <c r="AN56" s="196"/>
    </row>
    <row r="57" s="10" customFormat="1" ht="408" customHeight="1" spans="1:40">
      <c r="A57" s="22">
        <v>18</v>
      </c>
      <c r="B57" s="22" t="s">
        <v>1327</v>
      </c>
      <c r="C57" s="33">
        <v>2024</v>
      </c>
      <c r="D57" s="33" t="s">
        <v>1328</v>
      </c>
      <c r="E57" s="33" t="s">
        <v>178</v>
      </c>
      <c r="F57" s="22" t="s">
        <v>1009</v>
      </c>
      <c r="G57" s="33" t="s">
        <v>548</v>
      </c>
      <c r="H57" s="33" t="s">
        <v>1329</v>
      </c>
      <c r="I57" s="33">
        <v>1</v>
      </c>
      <c r="J57" s="33" t="s">
        <v>1330</v>
      </c>
      <c r="K57" s="33">
        <v>1</v>
      </c>
      <c r="L57" s="33"/>
      <c r="M57" s="33"/>
      <c r="N57" s="33"/>
      <c r="O57" s="33"/>
      <c r="P57" s="33"/>
      <c r="Q57" s="33"/>
      <c r="R57" s="33"/>
      <c r="S57" s="33">
        <v>26</v>
      </c>
      <c r="T57" s="33">
        <v>83</v>
      </c>
      <c r="U57" s="33" t="s">
        <v>183</v>
      </c>
      <c r="V57" s="33" t="s">
        <v>1144</v>
      </c>
      <c r="W57" s="33" t="s">
        <v>183</v>
      </c>
      <c r="X57" s="33" t="s">
        <v>1144</v>
      </c>
      <c r="Y57" s="33" t="s">
        <v>1286</v>
      </c>
      <c r="Z57" s="33">
        <v>60</v>
      </c>
      <c r="AA57" s="33"/>
      <c r="AB57" s="33"/>
      <c r="AC57" s="33"/>
      <c r="AD57" s="33"/>
      <c r="AE57" s="33"/>
      <c r="AF57" s="33"/>
      <c r="AG57" s="33">
        <v>60</v>
      </c>
      <c r="AH57" s="33"/>
      <c r="AI57" s="33"/>
      <c r="AJ57" s="33"/>
      <c r="AK57" s="9"/>
      <c r="AL57" s="33"/>
      <c r="AM57" s="103" t="s">
        <v>1331</v>
      </c>
      <c r="AN57" s="33" t="s">
        <v>1332</v>
      </c>
    </row>
    <row r="58" s="12" customFormat="1" ht="30" customHeight="1" spans="1:40">
      <c r="A58" s="183" t="s">
        <v>54</v>
      </c>
      <c r="B58" s="188" t="s">
        <v>87</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row>
    <row r="59" s="12" customFormat="1" ht="30" customHeight="1" spans="1:40">
      <c r="A59" s="183" t="s">
        <v>54</v>
      </c>
      <c r="B59" s="188" t="s">
        <v>88</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row>
    <row r="60" s="12" customFormat="1" ht="30" customHeight="1" spans="1:40">
      <c r="A60" s="183" t="s">
        <v>54</v>
      </c>
      <c r="B60" s="188" t="s">
        <v>89</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row>
    <row r="61" s="12" customFormat="1" ht="30" customHeight="1" spans="1:40">
      <c r="A61" s="183" t="s">
        <v>52</v>
      </c>
      <c r="B61" s="188" t="s">
        <v>90</v>
      </c>
      <c r="C61" s="188"/>
      <c r="D61" s="188"/>
      <c r="E61" s="185"/>
      <c r="F61" s="185"/>
      <c r="G61" s="185"/>
      <c r="H61" s="185"/>
      <c r="I61" s="191">
        <f t="shared" ref="I61:AL61" si="16">I62+I64+I67+I65+I66+I68</f>
        <v>1</v>
      </c>
      <c r="J61" s="191">
        <f t="shared" si="16"/>
        <v>1200</v>
      </c>
      <c r="K61" s="191">
        <f t="shared" si="16"/>
        <v>1</v>
      </c>
      <c r="L61" s="191">
        <f t="shared" si="16"/>
        <v>0</v>
      </c>
      <c r="M61" s="191">
        <f t="shared" si="16"/>
        <v>0</v>
      </c>
      <c r="N61" s="191">
        <f t="shared" si="16"/>
        <v>0</v>
      </c>
      <c r="O61" s="191">
        <f t="shared" si="16"/>
        <v>0</v>
      </c>
      <c r="P61" s="191">
        <f t="shared" si="16"/>
        <v>0</v>
      </c>
      <c r="Q61" s="191">
        <f t="shared" si="16"/>
        <v>0</v>
      </c>
      <c r="R61" s="191">
        <f t="shared" si="16"/>
        <v>0</v>
      </c>
      <c r="S61" s="191">
        <f t="shared" si="16"/>
        <v>1200</v>
      </c>
      <c r="T61" s="191">
        <f t="shared" si="16"/>
        <v>1200</v>
      </c>
      <c r="U61" s="191">
        <f t="shared" si="16"/>
        <v>0</v>
      </c>
      <c r="V61" s="191">
        <f t="shared" si="16"/>
        <v>0</v>
      </c>
      <c r="W61" s="191">
        <f t="shared" si="16"/>
        <v>0</v>
      </c>
      <c r="X61" s="191">
        <f t="shared" si="16"/>
        <v>0</v>
      </c>
      <c r="Y61" s="191">
        <f t="shared" si="16"/>
        <v>0</v>
      </c>
      <c r="Z61" s="191">
        <f t="shared" si="16"/>
        <v>200</v>
      </c>
      <c r="AA61" s="191">
        <f t="shared" si="16"/>
        <v>0</v>
      </c>
      <c r="AB61" s="191">
        <f t="shared" si="16"/>
        <v>0</v>
      </c>
      <c r="AC61" s="191">
        <f t="shared" si="16"/>
        <v>0</v>
      </c>
      <c r="AD61" s="191">
        <f t="shared" si="16"/>
        <v>0</v>
      </c>
      <c r="AE61" s="191">
        <f t="shared" si="16"/>
        <v>0</v>
      </c>
      <c r="AF61" s="191">
        <f t="shared" si="16"/>
        <v>200</v>
      </c>
      <c r="AG61" s="191">
        <f t="shared" si="16"/>
        <v>0</v>
      </c>
      <c r="AH61" s="191">
        <f t="shared" si="16"/>
        <v>0</v>
      </c>
      <c r="AI61" s="191">
        <f t="shared" si="16"/>
        <v>0</v>
      </c>
      <c r="AJ61" s="191">
        <f t="shared" si="16"/>
        <v>0</v>
      </c>
      <c r="AK61" s="191">
        <f t="shared" si="16"/>
        <v>0</v>
      </c>
      <c r="AL61" s="191">
        <f t="shared" si="16"/>
        <v>0</v>
      </c>
      <c r="AM61" s="196"/>
      <c r="AN61" s="196"/>
    </row>
    <row r="62" s="12" customFormat="1" ht="30" customHeight="1" spans="1:40">
      <c r="A62" s="183" t="s">
        <v>54</v>
      </c>
      <c r="B62" s="188" t="s">
        <v>91</v>
      </c>
      <c r="C62" s="188"/>
      <c r="D62" s="188"/>
      <c r="E62" s="185"/>
      <c r="F62" s="185"/>
      <c r="G62" s="185"/>
      <c r="H62" s="185"/>
      <c r="I62" s="191">
        <f>SUM(I63)</f>
        <v>1</v>
      </c>
      <c r="J62" s="191">
        <f t="shared" ref="J62:AL62" si="17">SUM(J63)</f>
        <v>1200</v>
      </c>
      <c r="K62" s="191">
        <f t="shared" si="17"/>
        <v>1</v>
      </c>
      <c r="L62" s="191">
        <f t="shared" si="17"/>
        <v>0</v>
      </c>
      <c r="M62" s="191">
        <f t="shared" si="17"/>
        <v>0</v>
      </c>
      <c r="N62" s="191">
        <f t="shared" si="17"/>
        <v>0</v>
      </c>
      <c r="O62" s="191">
        <f t="shared" si="17"/>
        <v>0</v>
      </c>
      <c r="P62" s="191">
        <f t="shared" si="17"/>
        <v>0</v>
      </c>
      <c r="Q62" s="191">
        <f t="shared" si="17"/>
        <v>0</v>
      </c>
      <c r="R62" s="191">
        <f t="shared" si="17"/>
        <v>0</v>
      </c>
      <c r="S62" s="191">
        <f t="shared" si="17"/>
        <v>1200</v>
      </c>
      <c r="T62" s="191">
        <f t="shared" si="17"/>
        <v>1200</v>
      </c>
      <c r="U62" s="191">
        <f t="shared" si="17"/>
        <v>0</v>
      </c>
      <c r="V62" s="191">
        <f t="shared" si="17"/>
        <v>0</v>
      </c>
      <c r="W62" s="191">
        <f t="shared" si="17"/>
        <v>0</v>
      </c>
      <c r="X62" s="191">
        <f t="shared" si="17"/>
        <v>0</v>
      </c>
      <c r="Y62" s="191">
        <f t="shared" si="17"/>
        <v>0</v>
      </c>
      <c r="Z62" s="191">
        <f t="shared" si="17"/>
        <v>200</v>
      </c>
      <c r="AA62" s="191">
        <f t="shared" si="17"/>
        <v>0</v>
      </c>
      <c r="AB62" s="191">
        <f t="shared" si="17"/>
        <v>0</v>
      </c>
      <c r="AC62" s="191">
        <f t="shared" si="17"/>
        <v>0</v>
      </c>
      <c r="AD62" s="191">
        <f t="shared" si="17"/>
        <v>0</v>
      </c>
      <c r="AE62" s="191">
        <f t="shared" si="17"/>
        <v>0</v>
      </c>
      <c r="AF62" s="191">
        <f t="shared" si="17"/>
        <v>200</v>
      </c>
      <c r="AG62" s="191">
        <f t="shared" si="17"/>
        <v>0</v>
      </c>
      <c r="AH62" s="191">
        <f t="shared" si="17"/>
        <v>0</v>
      </c>
      <c r="AI62" s="191">
        <f t="shared" si="17"/>
        <v>0</v>
      </c>
      <c r="AJ62" s="191">
        <f t="shared" si="17"/>
        <v>0</v>
      </c>
      <c r="AK62" s="191">
        <f t="shared" si="17"/>
        <v>0</v>
      </c>
      <c r="AL62" s="191">
        <f t="shared" si="17"/>
        <v>0</v>
      </c>
      <c r="AM62" s="196"/>
      <c r="AN62" s="196"/>
    </row>
    <row r="63" s="7" customFormat="1" ht="178" customHeight="1" spans="1:40">
      <c r="A63" s="22">
        <v>19</v>
      </c>
      <c r="B63" s="22" t="s">
        <v>1180</v>
      </c>
      <c r="C63" s="22">
        <v>2024</v>
      </c>
      <c r="D63" s="33" t="s">
        <v>998</v>
      </c>
      <c r="E63" s="22" t="s">
        <v>178</v>
      </c>
      <c r="F63" s="22" t="s">
        <v>1175</v>
      </c>
      <c r="G63" s="22" t="s">
        <v>995</v>
      </c>
      <c r="H63" s="33" t="s">
        <v>999</v>
      </c>
      <c r="I63" s="22">
        <v>1</v>
      </c>
      <c r="J63" s="22">
        <v>1200</v>
      </c>
      <c r="K63" s="22">
        <v>1</v>
      </c>
      <c r="L63" s="22"/>
      <c r="M63" s="22"/>
      <c r="N63" s="22"/>
      <c r="O63" s="22"/>
      <c r="P63" s="22"/>
      <c r="Q63" s="22"/>
      <c r="R63" s="22"/>
      <c r="S63" s="22">
        <v>1200</v>
      </c>
      <c r="T63" s="22">
        <v>1200</v>
      </c>
      <c r="U63" s="36" t="s">
        <v>183</v>
      </c>
      <c r="V63" s="22" t="s">
        <v>1144</v>
      </c>
      <c r="W63" s="36" t="s">
        <v>183</v>
      </c>
      <c r="X63" s="22" t="s">
        <v>1144</v>
      </c>
      <c r="Y63" s="22" t="s">
        <v>1286</v>
      </c>
      <c r="Z63" s="22">
        <v>200</v>
      </c>
      <c r="AA63" s="22"/>
      <c r="AB63" s="60"/>
      <c r="AC63" s="60"/>
      <c r="AD63" s="60"/>
      <c r="AE63" s="60"/>
      <c r="AF63" s="22">
        <v>200</v>
      </c>
      <c r="AG63" s="22"/>
      <c r="AH63" s="22"/>
      <c r="AI63" s="22"/>
      <c r="AJ63" s="22"/>
      <c r="AK63" s="22"/>
      <c r="AL63" s="22"/>
      <c r="AM63" s="33" t="s">
        <v>1181</v>
      </c>
      <c r="AN63" s="33" t="s">
        <v>1182</v>
      </c>
    </row>
    <row r="64" s="12" customFormat="1" ht="30" customHeight="1" spans="1:40">
      <c r="A64" s="183" t="s">
        <v>54</v>
      </c>
      <c r="B64" s="188" t="s">
        <v>92</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row>
    <row r="65" s="12" customFormat="1" ht="30" customHeight="1" spans="1:40">
      <c r="A65" s="183" t="s">
        <v>54</v>
      </c>
      <c r="B65" s="188" t="s">
        <v>93</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row>
    <row r="66" s="12" customFormat="1" ht="30" customHeight="1" spans="1:40">
      <c r="A66" s="183" t="s">
        <v>54</v>
      </c>
      <c r="B66" s="188" t="s">
        <v>94</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row>
    <row r="67" s="12" customFormat="1" ht="30" customHeight="1" spans="1:40">
      <c r="A67" s="183" t="s">
        <v>54</v>
      </c>
      <c r="B67" s="188" t="s">
        <v>95</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row>
    <row r="68" s="12" customFormat="1" ht="30" customHeight="1" spans="1:40">
      <c r="A68" s="183" t="s">
        <v>54</v>
      </c>
      <c r="B68" s="188" t="s">
        <v>96</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row>
    <row r="69" s="12" customFormat="1" ht="30" customHeight="1" spans="1:40">
      <c r="A69" s="180" t="s">
        <v>50</v>
      </c>
      <c r="B69" s="188" t="s">
        <v>97</v>
      </c>
      <c r="C69" s="188"/>
      <c r="D69" s="188"/>
      <c r="E69" s="185"/>
      <c r="F69" s="185"/>
      <c r="G69" s="185"/>
      <c r="H69" s="185"/>
      <c r="I69" s="192">
        <f t="shared" ref="I69:AL69" si="18">I70+I74+I77+I80+I84</f>
        <v>1</v>
      </c>
      <c r="J69" s="192">
        <f t="shared" si="18"/>
        <v>0</v>
      </c>
      <c r="K69" s="192">
        <f t="shared" si="18"/>
        <v>0</v>
      </c>
      <c r="L69" s="192">
        <f t="shared" si="18"/>
        <v>1</v>
      </c>
      <c r="M69" s="192">
        <f t="shared" si="18"/>
        <v>0</v>
      </c>
      <c r="N69" s="192">
        <f t="shared" si="18"/>
        <v>0</v>
      </c>
      <c r="O69" s="192">
        <f t="shared" si="18"/>
        <v>0</v>
      </c>
      <c r="P69" s="192">
        <f t="shared" si="18"/>
        <v>0</v>
      </c>
      <c r="Q69" s="192">
        <f t="shared" si="18"/>
        <v>0</v>
      </c>
      <c r="R69" s="192">
        <f t="shared" si="18"/>
        <v>0</v>
      </c>
      <c r="S69" s="192">
        <f t="shared" si="18"/>
        <v>0</v>
      </c>
      <c r="T69" s="192">
        <f t="shared" si="18"/>
        <v>0</v>
      </c>
      <c r="U69" s="192">
        <f t="shared" si="18"/>
        <v>0</v>
      </c>
      <c r="V69" s="192">
        <f t="shared" si="18"/>
        <v>0</v>
      </c>
      <c r="W69" s="192">
        <f t="shared" si="18"/>
        <v>0</v>
      </c>
      <c r="X69" s="192">
        <f t="shared" si="18"/>
        <v>0</v>
      </c>
      <c r="Y69" s="192">
        <f t="shared" si="18"/>
        <v>0</v>
      </c>
      <c r="Z69" s="192">
        <f t="shared" si="18"/>
        <v>10</v>
      </c>
      <c r="AA69" s="192">
        <f t="shared" si="18"/>
        <v>0</v>
      </c>
      <c r="AB69" s="192">
        <f t="shared" si="18"/>
        <v>0</v>
      </c>
      <c r="AC69" s="192">
        <f t="shared" si="18"/>
        <v>0</v>
      </c>
      <c r="AD69" s="192">
        <f t="shared" si="18"/>
        <v>0</v>
      </c>
      <c r="AE69" s="192">
        <f t="shared" si="18"/>
        <v>0</v>
      </c>
      <c r="AF69" s="192">
        <f t="shared" si="18"/>
        <v>10</v>
      </c>
      <c r="AG69" s="192">
        <f t="shared" si="18"/>
        <v>0</v>
      </c>
      <c r="AH69" s="192">
        <f t="shared" si="18"/>
        <v>0</v>
      </c>
      <c r="AI69" s="192">
        <f t="shared" si="18"/>
        <v>0</v>
      </c>
      <c r="AJ69" s="192">
        <f t="shared" si="18"/>
        <v>0</v>
      </c>
      <c r="AK69" s="192">
        <f t="shared" si="18"/>
        <v>0</v>
      </c>
      <c r="AL69" s="192">
        <f t="shared" si="18"/>
        <v>0</v>
      </c>
      <c r="AM69" s="196"/>
      <c r="AN69" s="196"/>
    </row>
    <row r="70" s="12" customFormat="1" ht="30" customHeight="1" spans="1:40">
      <c r="A70" s="180" t="s">
        <v>52</v>
      </c>
      <c r="B70" s="188" t="s">
        <v>98</v>
      </c>
      <c r="C70" s="188"/>
      <c r="D70" s="188"/>
      <c r="E70" s="185"/>
      <c r="F70" s="185"/>
      <c r="G70" s="185"/>
      <c r="H70" s="185"/>
      <c r="I70" s="191">
        <f t="shared" ref="I70:AL70" si="19">I71+I73</f>
        <v>1</v>
      </c>
      <c r="J70" s="191">
        <f t="shared" si="19"/>
        <v>0</v>
      </c>
      <c r="K70" s="191">
        <f t="shared" si="19"/>
        <v>0</v>
      </c>
      <c r="L70" s="191">
        <f t="shared" si="19"/>
        <v>1</v>
      </c>
      <c r="M70" s="191">
        <f t="shared" si="19"/>
        <v>0</v>
      </c>
      <c r="N70" s="191">
        <f t="shared" si="19"/>
        <v>0</v>
      </c>
      <c r="O70" s="191">
        <f t="shared" si="19"/>
        <v>0</v>
      </c>
      <c r="P70" s="191">
        <f t="shared" si="19"/>
        <v>0</v>
      </c>
      <c r="Q70" s="191">
        <f t="shared" si="19"/>
        <v>0</v>
      </c>
      <c r="R70" s="191">
        <f t="shared" si="19"/>
        <v>0</v>
      </c>
      <c r="S70" s="191">
        <f t="shared" si="19"/>
        <v>0</v>
      </c>
      <c r="T70" s="191">
        <f t="shared" si="19"/>
        <v>0</v>
      </c>
      <c r="U70" s="191">
        <f t="shared" si="19"/>
        <v>0</v>
      </c>
      <c r="V70" s="191">
        <f t="shared" si="19"/>
        <v>0</v>
      </c>
      <c r="W70" s="191">
        <f t="shared" si="19"/>
        <v>0</v>
      </c>
      <c r="X70" s="191">
        <f t="shared" si="19"/>
        <v>0</v>
      </c>
      <c r="Y70" s="191">
        <f t="shared" si="19"/>
        <v>0</v>
      </c>
      <c r="Z70" s="191">
        <f t="shared" si="19"/>
        <v>10</v>
      </c>
      <c r="AA70" s="191">
        <f t="shared" si="19"/>
        <v>0</v>
      </c>
      <c r="AB70" s="191">
        <f t="shared" si="19"/>
        <v>0</v>
      </c>
      <c r="AC70" s="191">
        <f t="shared" si="19"/>
        <v>0</v>
      </c>
      <c r="AD70" s="191">
        <f t="shared" si="19"/>
        <v>0</v>
      </c>
      <c r="AE70" s="191">
        <f t="shared" si="19"/>
        <v>0</v>
      </c>
      <c r="AF70" s="191">
        <f t="shared" si="19"/>
        <v>10</v>
      </c>
      <c r="AG70" s="191">
        <f t="shared" si="19"/>
        <v>0</v>
      </c>
      <c r="AH70" s="191">
        <f t="shared" si="19"/>
        <v>0</v>
      </c>
      <c r="AI70" s="191">
        <f t="shared" si="19"/>
        <v>0</v>
      </c>
      <c r="AJ70" s="191">
        <f t="shared" si="19"/>
        <v>0</v>
      </c>
      <c r="AK70" s="191">
        <f t="shared" si="19"/>
        <v>0</v>
      </c>
      <c r="AL70" s="191">
        <f t="shared" si="19"/>
        <v>0</v>
      </c>
      <c r="AM70" s="196"/>
      <c r="AN70" s="196"/>
    </row>
    <row r="71" s="12" customFormat="1" ht="30" customHeight="1" spans="1:40">
      <c r="A71" s="183" t="s">
        <v>54</v>
      </c>
      <c r="B71" s="188" t="s">
        <v>99</v>
      </c>
      <c r="C71" s="188"/>
      <c r="D71" s="188"/>
      <c r="E71" s="185"/>
      <c r="F71" s="185"/>
      <c r="G71" s="185"/>
      <c r="H71" s="185"/>
      <c r="I71" s="191">
        <f t="shared" ref="I71:AL71" si="20">SUM(I72)</f>
        <v>1</v>
      </c>
      <c r="J71" s="191">
        <f t="shared" si="20"/>
        <v>0</v>
      </c>
      <c r="K71" s="191">
        <f t="shared" si="20"/>
        <v>0</v>
      </c>
      <c r="L71" s="191">
        <f t="shared" si="20"/>
        <v>1</v>
      </c>
      <c r="M71" s="191">
        <f t="shared" si="20"/>
        <v>0</v>
      </c>
      <c r="N71" s="191">
        <f t="shared" si="20"/>
        <v>0</v>
      </c>
      <c r="O71" s="191">
        <f t="shared" si="20"/>
        <v>0</v>
      </c>
      <c r="P71" s="191">
        <f t="shared" si="20"/>
        <v>0</v>
      </c>
      <c r="Q71" s="191">
        <f t="shared" si="20"/>
        <v>0</v>
      </c>
      <c r="R71" s="191">
        <f t="shared" si="20"/>
        <v>0</v>
      </c>
      <c r="S71" s="191">
        <f t="shared" si="20"/>
        <v>0</v>
      </c>
      <c r="T71" s="191">
        <f t="shared" si="20"/>
        <v>0</v>
      </c>
      <c r="U71" s="191">
        <f t="shared" si="20"/>
        <v>0</v>
      </c>
      <c r="V71" s="191">
        <f t="shared" si="20"/>
        <v>0</v>
      </c>
      <c r="W71" s="191">
        <f t="shared" si="20"/>
        <v>0</v>
      </c>
      <c r="X71" s="191">
        <f t="shared" si="20"/>
        <v>0</v>
      </c>
      <c r="Y71" s="191">
        <f t="shared" si="20"/>
        <v>0</v>
      </c>
      <c r="Z71" s="191">
        <f t="shared" si="20"/>
        <v>10</v>
      </c>
      <c r="AA71" s="191">
        <f t="shared" si="20"/>
        <v>0</v>
      </c>
      <c r="AB71" s="191">
        <f t="shared" si="20"/>
        <v>0</v>
      </c>
      <c r="AC71" s="191">
        <f t="shared" si="20"/>
        <v>0</v>
      </c>
      <c r="AD71" s="191">
        <f t="shared" si="20"/>
        <v>0</v>
      </c>
      <c r="AE71" s="191">
        <f t="shared" si="20"/>
        <v>0</v>
      </c>
      <c r="AF71" s="191">
        <f t="shared" si="20"/>
        <v>10</v>
      </c>
      <c r="AG71" s="191">
        <f t="shared" si="20"/>
        <v>0</v>
      </c>
      <c r="AH71" s="191">
        <f t="shared" si="20"/>
        <v>0</v>
      </c>
      <c r="AI71" s="191">
        <f t="shared" si="20"/>
        <v>0</v>
      </c>
      <c r="AJ71" s="191">
        <f t="shared" si="20"/>
        <v>0</v>
      </c>
      <c r="AK71" s="191">
        <f t="shared" si="20"/>
        <v>0</v>
      </c>
      <c r="AL71" s="191">
        <f t="shared" si="20"/>
        <v>0</v>
      </c>
      <c r="AM71" s="196"/>
      <c r="AN71" s="196"/>
    </row>
    <row r="72" s="7" customFormat="1" ht="189" customHeight="1" spans="1:40">
      <c r="A72" s="22">
        <v>20</v>
      </c>
      <c r="B72" s="25" t="s">
        <v>1219</v>
      </c>
      <c r="C72" s="25">
        <v>2024</v>
      </c>
      <c r="D72" s="68" t="s">
        <v>1333</v>
      </c>
      <c r="E72" s="25" t="s">
        <v>178</v>
      </c>
      <c r="F72" s="25" t="s">
        <v>1175</v>
      </c>
      <c r="G72" s="25" t="s">
        <v>995</v>
      </c>
      <c r="H72" s="68" t="s">
        <v>1114</v>
      </c>
      <c r="I72" s="22">
        <v>1</v>
      </c>
      <c r="J72" s="22"/>
      <c r="K72" s="22"/>
      <c r="L72" s="22">
        <v>1</v>
      </c>
      <c r="M72" s="22"/>
      <c r="N72" s="22"/>
      <c r="O72" s="22"/>
      <c r="P72" s="22"/>
      <c r="Q72" s="22"/>
      <c r="R72" s="22"/>
      <c r="S72" s="22"/>
      <c r="T72" s="22"/>
      <c r="U72" s="51" t="s">
        <v>1003</v>
      </c>
      <c r="V72" s="22" t="s">
        <v>810</v>
      </c>
      <c r="W72" s="51" t="s">
        <v>1003</v>
      </c>
      <c r="X72" s="22" t="s">
        <v>810</v>
      </c>
      <c r="Y72" s="22" t="s">
        <v>1220</v>
      </c>
      <c r="Z72" s="25">
        <v>10</v>
      </c>
      <c r="AA72" s="22"/>
      <c r="AB72" s="60"/>
      <c r="AC72" s="60"/>
      <c r="AD72" s="60"/>
      <c r="AE72" s="60"/>
      <c r="AF72" s="22">
        <v>10</v>
      </c>
      <c r="AG72" s="22"/>
      <c r="AH72" s="22"/>
      <c r="AI72" s="22"/>
      <c r="AJ72" s="22"/>
      <c r="AK72" s="22"/>
      <c r="AL72" s="22"/>
      <c r="AM72" s="33" t="s">
        <v>1221</v>
      </c>
      <c r="AN72" s="33" t="s">
        <v>1334</v>
      </c>
    </row>
    <row r="73" s="12" customFormat="1" ht="30" customHeight="1" spans="1:40">
      <c r="A73" s="183" t="s">
        <v>54</v>
      </c>
      <c r="B73" s="188" t="s">
        <v>100</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row>
    <row r="74" s="12" customFormat="1" ht="30" customHeight="1" spans="1:40">
      <c r="A74" s="183" t="s">
        <v>52</v>
      </c>
      <c r="B74" s="188" t="s">
        <v>101</v>
      </c>
      <c r="C74" s="188"/>
      <c r="D74" s="188"/>
      <c r="E74" s="185"/>
      <c r="F74" s="185"/>
      <c r="G74" s="185"/>
      <c r="H74" s="185"/>
      <c r="I74" s="191">
        <f t="shared" ref="I74:AL74" si="21">I75+I76</f>
        <v>0</v>
      </c>
      <c r="J74" s="191">
        <f t="shared" si="21"/>
        <v>0</v>
      </c>
      <c r="K74" s="191">
        <f t="shared" si="21"/>
        <v>0</v>
      </c>
      <c r="L74" s="191">
        <f t="shared" si="21"/>
        <v>0</v>
      </c>
      <c r="M74" s="191">
        <f t="shared" si="21"/>
        <v>0</v>
      </c>
      <c r="N74" s="191">
        <f t="shared" si="21"/>
        <v>0</v>
      </c>
      <c r="O74" s="191">
        <f t="shared" si="21"/>
        <v>0</v>
      </c>
      <c r="P74" s="191">
        <f t="shared" si="21"/>
        <v>0</v>
      </c>
      <c r="Q74" s="191">
        <f t="shared" si="21"/>
        <v>0</v>
      </c>
      <c r="R74" s="191">
        <f t="shared" si="21"/>
        <v>0</v>
      </c>
      <c r="S74" s="191">
        <f t="shared" si="21"/>
        <v>0</v>
      </c>
      <c r="T74" s="191">
        <f t="shared" si="21"/>
        <v>0</v>
      </c>
      <c r="U74" s="191">
        <f t="shared" si="21"/>
        <v>0</v>
      </c>
      <c r="V74" s="191">
        <f t="shared" si="21"/>
        <v>0</v>
      </c>
      <c r="W74" s="191">
        <f t="shared" si="21"/>
        <v>0</v>
      </c>
      <c r="X74" s="191">
        <f t="shared" si="21"/>
        <v>0</v>
      </c>
      <c r="Y74" s="191">
        <f t="shared" si="21"/>
        <v>0</v>
      </c>
      <c r="Z74" s="191">
        <f t="shared" si="21"/>
        <v>0</v>
      </c>
      <c r="AA74" s="191">
        <f t="shared" si="21"/>
        <v>0</v>
      </c>
      <c r="AB74" s="191">
        <f t="shared" si="21"/>
        <v>0</v>
      </c>
      <c r="AC74" s="191">
        <f t="shared" si="21"/>
        <v>0</v>
      </c>
      <c r="AD74" s="191">
        <f t="shared" si="21"/>
        <v>0</v>
      </c>
      <c r="AE74" s="191">
        <f t="shared" si="21"/>
        <v>0</v>
      </c>
      <c r="AF74" s="191">
        <f t="shared" si="21"/>
        <v>0</v>
      </c>
      <c r="AG74" s="191">
        <f t="shared" si="21"/>
        <v>0</v>
      </c>
      <c r="AH74" s="191">
        <f t="shared" si="21"/>
        <v>0</v>
      </c>
      <c r="AI74" s="191">
        <f t="shared" si="21"/>
        <v>0</v>
      </c>
      <c r="AJ74" s="191">
        <f t="shared" si="21"/>
        <v>0</v>
      </c>
      <c r="AK74" s="191">
        <f t="shared" si="21"/>
        <v>0</v>
      </c>
      <c r="AL74" s="191">
        <f t="shared" si="21"/>
        <v>0</v>
      </c>
      <c r="AM74" s="196"/>
      <c r="AN74" s="196"/>
    </row>
    <row r="75" s="12" customFormat="1" ht="30" customHeight="1" spans="1:40">
      <c r="A75" s="183" t="s">
        <v>54</v>
      </c>
      <c r="B75" s="188" t="s">
        <v>102</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row>
    <row r="76" s="12" customFormat="1" ht="30" customHeight="1" spans="1:40">
      <c r="A76" s="183" t="s">
        <v>54</v>
      </c>
      <c r="B76" s="188" t="s">
        <v>103</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row>
    <row r="77" s="12" customFormat="1" ht="30" customHeight="1" spans="1:40">
      <c r="A77" s="183" t="s">
        <v>52</v>
      </c>
      <c r="B77" s="188" t="s">
        <v>104</v>
      </c>
      <c r="C77" s="188"/>
      <c r="D77" s="188"/>
      <c r="E77" s="185"/>
      <c r="F77" s="185"/>
      <c r="G77" s="185"/>
      <c r="H77" s="185"/>
      <c r="I77" s="191">
        <f t="shared" ref="I77:AL77" si="22">I78+I79</f>
        <v>0</v>
      </c>
      <c r="J77" s="191">
        <f t="shared" si="22"/>
        <v>0</v>
      </c>
      <c r="K77" s="191">
        <f t="shared" si="22"/>
        <v>0</v>
      </c>
      <c r="L77" s="191">
        <f t="shared" si="22"/>
        <v>0</v>
      </c>
      <c r="M77" s="191">
        <f t="shared" si="22"/>
        <v>0</v>
      </c>
      <c r="N77" s="191">
        <f t="shared" si="22"/>
        <v>0</v>
      </c>
      <c r="O77" s="191">
        <f t="shared" si="22"/>
        <v>0</v>
      </c>
      <c r="P77" s="191">
        <f t="shared" si="22"/>
        <v>0</v>
      </c>
      <c r="Q77" s="191">
        <f t="shared" si="22"/>
        <v>0</v>
      </c>
      <c r="R77" s="191">
        <f t="shared" si="22"/>
        <v>0</v>
      </c>
      <c r="S77" s="191">
        <f t="shared" si="22"/>
        <v>0</v>
      </c>
      <c r="T77" s="191">
        <f t="shared" si="22"/>
        <v>0</v>
      </c>
      <c r="U77" s="191">
        <f t="shared" si="22"/>
        <v>0</v>
      </c>
      <c r="V77" s="191">
        <f t="shared" si="22"/>
        <v>0</v>
      </c>
      <c r="W77" s="191">
        <f t="shared" si="22"/>
        <v>0</v>
      </c>
      <c r="X77" s="191">
        <f t="shared" si="22"/>
        <v>0</v>
      </c>
      <c r="Y77" s="191">
        <f t="shared" si="22"/>
        <v>0</v>
      </c>
      <c r="Z77" s="191">
        <f t="shared" si="22"/>
        <v>0</v>
      </c>
      <c r="AA77" s="191">
        <f t="shared" si="22"/>
        <v>0</v>
      </c>
      <c r="AB77" s="191">
        <f t="shared" si="22"/>
        <v>0</v>
      </c>
      <c r="AC77" s="191">
        <f t="shared" si="22"/>
        <v>0</v>
      </c>
      <c r="AD77" s="191">
        <f t="shared" si="22"/>
        <v>0</v>
      </c>
      <c r="AE77" s="191">
        <f t="shared" si="22"/>
        <v>0</v>
      </c>
      <c r="AF77" s="191">
        <f t="shared" si="22"/>
        <v>0</v>
      </c>
      <c r="AG77" s="191">
        <f t="shared" si="22"/>
        <v>0</v>
      </c>
      <c r="AH77" s="191">
        <f t="shared" si="22"/>
        <v>0</v>
      </c>
      <c r="AI77" s="191">
        <f t="shared" si="22"/>
        <v>0</v>
      </c>
      <c r="AJ77" s="191">
        <f t="shared" si="22"/>
        <v>0</v>
      </c>
      <c r="AK77" s="191">
        <f t="shared" si="22"/>
        <v>0</v>
      </c>
      <c r="AL77" s="191">
        <f t="shared" si="22"/>
        <v>0</v>
      </c>
      <c r="AM77" s="196"/>
      <c r="AN77" s="196"/>
    </row>
    <row r="78" s="12" customFormat="1" ht="30" customHeight="1" spans="1:40">
      <c r="A78" s="183" t="s">
        <v>54</v>
      </c>
      <c r="B78" s="188" t="s">
        <v>105</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row>
    <row r="79" s="12" customFormat="1" ht="30" customHeight="1" spans="1:40">
      <c r="A79" s="183" t="s">
        <v>54</v>
      </c>
      <c r="B79" s="188" t="s">
        <v>106</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row>
    <row r="80" s="12" customFormat="1" ht="30" customHeight="1" spans="1:40">
      <c r="A80" s="183" t="s">
        <v>52</v>
      </c>
      <c r="B80" s="188" t="s">
        <v>107</v>
      </c>
      <c r="C80" s="188"/>
      <c r="D80" s="188"/>
      <c r="E80" s="185"/>
      <c r="F80" s="185"/>
      <c r="G80" s="185"/>
      <c r="H80" s="185"/>
      <c r="I80" s="191">
        <f t="shared" ref="I80:AL80" si="23">I81+I83+I82</f>
        <v>0</v>
      </c>
      <c r="J80" s="191">
        <f t="shared" si="23"/>
        <v>0</v>
      </c>
      <c r="K80" s="191">
        <f t="shared" si="23"/>
        <v>0</v>
      </c>
      <c r="L80" s="191">
        <f t="shared" si="23"/>
        <v>0</v>
      </c>
      <c r="M80" s="191">
        <f t="shared" si="23"/>
        <v>0</v>
      </c>
      <c r="N80" s="191">
        <f t="shared" si="23"/>
        <v>0</v>
      </c>
      <c r="O80" s="191">
        <f t="shared" si="23"/>
        <v>0</v>
      </c>
      <c r="P80" s="191">
        <f t="shared" si="23"/>
        <v>0</v>
      </c>
      <c r="Q80" s="191">
        <f t="shared" si="23"/>
        <v>0</v>
      </c>
      <c r="R80" s="191">
        <f t="shared" si="23"/>
        <v>0</v>
      </c>
      <c r="S80" s="191">
        <f t="shared" si="23"/>
        <v>0</v>
      </c>
      <c r="T80" s="191">
        <f t="shared" si="23"/>
        <v>0</v>
      </c>
      <c r="U80" s="191">
        <f t="shared" si="23"/>
        <v>0</v>
      </c>
      <c r="V80" s="191">
        <f t="shared" si="23"/>
        <v>0</v>
      </c>
      <c r="W80" s="191">
        <f t="shared" si="23"/>
        <v>0</v>
      </c>
      <c r="X80" s="191">
        <f t="shared" si="23"/>
        <v>0</v>
      </c>
      <c r="Y80" s="191">
        <f t="shared" si="23"/>
        <v>0</v>
      </c>
      <c r="Z80" s="191">
        <f t="shared" si="23"/>
        <v>0</v>
      </c>
      <c r="AA80" s="191">
        <f t="shared" si="23"/>
        <v>0</v>
      </c>
      <c r="AB80" s="191">
        <f t="shared" si="23"/>
        <v>0</v>
      </c>
      <c r="AC80" s="191">
        <f t="shared" si="23"/>
        <v>0</v>
      </c>
      <c r="AD80" s="191">
        <f t="shared" si="23"/>
        <v>0</v>
      </c>
      <c r="AE80" s="191">
        <f t="shared" si="23"/>
        <v>0</v>
      </c>
      <c r="AF80" s="191">
        <f t="shared" si="23"/>
        <v>0</v>
      </c>
      <c r="AG80" s="191">
        <f t="shared" si="23"/>
        <v>0</v>
      </c>
      <c r="AH80" s="191">
        <f t="shared" si="23"/>
        <v>0</v>
      </c>
      <c r="AI80" s="191">
        <f t="shared" si="23"/>
        <v>0</v>
      </c>
      <c r="AJ80" s="191">
        <f t="shared" si="23"/>
        <v>0</v>
      </c>
      <c r="AK80" s="191">
        <f t="shared" si="23"/>
        <v>0</v>
      </c>
      <c r="AL80" s="191">
        <f t="shared" si="23"/>
        <v>0</v>
      </c>
      <c r="AM80" s="196"/>
      <c r="AN80" s="196"/>
    </row>
    <row r="81" s="12" customFormat="1" ht="30" customHeight="1" spans="1:40">
      <c r="A81" s="183" t="s">
        <v>54</v>
      </c>
      <c r="B81" s="188" t="s">
        <v>108</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row>
    <row r="82" s="12" customFormat="1" ht="30" customHeight="1" spans="1:40">
      <c r="A82" s="183" t="s">
        <v>54</v>
      </c>
      <c r="B82" s="188" t="s">
        <v>109</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row>
    <row r="83" s="12" customFormat="1" ht="30" customHeight="1" spans="1:40">
      <c r="A83" s="183" t="s">
        <v>54</v>
      </c>
      <c r="B83" s="188" t="s">
        <v>110</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row>
    <row r="84" s="12" customFormat="1" ht="30" customHeight="1" spans="1:40">
      <c r="A84" s="183" t="s">
        <v>52</v>
      </c>
      <c r="B84" s="188" t="s">
        <v>111</v>
      </c>
      <c r="C84" s="188"/>
      <c r="D84" s="188"/>
      <c r="E84" s="185"/>
      <c r="F84" s="185"/>
      <c r="G84" s="185"/>
      <c r="H84" s="185"/>
      <c r="I84" s="191">
        <f t="shared" ref="I84:AL84" si="24">I85</f>
        <v>0</v>
      </c>
      <c r="J84" s="191">
        <f t="shared" si="24"/>
        <v>0</v>
      </c>
      <c r="K84" s="191">
        <f t="shared" si="24"/>
        <v>0</v>
      </c>
      <c r="L84" s="191">
        <f t="shared" si="24"/>
        <v>0</v>
      </c>
      <c r="M84" s="191">
        <f t="shared" si="24"/>
        <v>0</v>
      </c>
      <c r="N84" s="191">
        <f t="shared" si="24"/>
        <v>0</v>
      </c>
      <c r="O84" s="191">
        <f t="shared" si="24"/>
        <v>0</v>
      </c>
      <c r="P84" s="191">
        <f t="shared" si="24"/>
        <v>0</v>
      </c>
      <c r="Q84" s="191">
        <f t="shared" si="24"/>
        <v>0</v>
      </c>
      <c r="R84" s="191">
        <f t="shared" si="24"/>
        <v>0</v>
      </c>
      <c r="S84" s="191">
        <f t="shared" si="24"/>
        <v>0</v>
      </c>
      <c r="T84" s="191">
        <f t="shared" si="24"/>
        <v>0</v>
      </c>
      <c r="U84" s="191">
        <f t="shared" si="24"/>
        <v>0</v>
      </c>
      <c r="V84" s="191">
        <f t="shared" si="24"/>
        <v>0</v>
      </c>
      <c r="W84" s="191">
        <f t="shared" si="24"/>
        <v>0</v>
      </c>
      <c r="X84" s="191">
        <f t="shared" si="24"/>
        <v>0</v>
      </c>
      <c r="Y84" s="191">
        <f t="shared" si="24"/>
        <v>0</v>
      </c>
      <c r="Z84" s="191">
        <f t="shared" si="24"/>
        <v>0</v>
      </c>
      <c r="AA84" s="191">
        <f t="shared" si="24"/>
        <v>0</v>
      </c>
      <c r="AB84" s="191">
        <f t="shared" si="24"/>
        <v>0</v>
      </c>
      <c r="AC84" s="191">
        <f t="shared" si="24"/>
        <v>0</v>
      </c>
      <c r="AD84" s="191">
        <f t="shared" si="24"/>
        <v>0</v>
      </c>
      <c r="AE84" s="191">
        <f t="shared" si="24"/>
        <v>0</v>
      </c>
      <c r="AF84" s="191">
        <f t="shared" si="24"/>
        <v>0</v>
      </c>
      <c r="AG84" s="191">
        <f t="shared" si="24"/>
        <v>0</v>
      </c>
      <c r="AH84" s="191">
        <f t="shared" si="24"/>
        <v>0</v>
      </c>
      <c r="AI84" s="191">
        <f t="shared" si="24"/>
        <v>0</v>
      </c>
      <c r="AJ84" s="191">
        <f t="shared" si="24"/>
        <v>0</v>
      </c>
      <c r="AK84" s="191">
        <f t="shared" si="24"/>
        <v>0</v>
      </c>
      <c r="AL84" s="191">
        <f t="shared" si="24"/>
        <v>0</v>
      </c>
      <c r="AM84" s="196"/>
      <c r="AN84" s="196"/>
    </row>
    <row r="85" s="12" customFormat="1" ht="30" customHeight="1" spans="1:40">
      <c r="A85" s="183" t="s">
        <v>54</v>
      </c>
      <c r="B85" s="188" t="s">
        <v>111</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row>
    <row r="86" s="12" customFormat="1" ht="30" customHeight="1" spans="1:40">
      <c r="A86" s="180" t="s">
        <v>50</v>
      </c>
      <c r="B86" s="188" t="s">
        <v>112</v>
      </c>
      <c r="C86" s="188"/>
      <c r="D86" s="188"/>
      <c r="E86" s="185"/>
      <c r="F86" s="185"/>
      <c r="G86" s="185"/>
      <c r="H86" s="185"/>
      <c r="I86" s="192">
        <f t="shared" ref="I86:AL86" si="25">I87+I106+I115</f>
        <v>13</v>
      </c>
      <c r="J86" s="192">
        <f t="shared" si="25"/>
        <v>176.13</v>
      </c>
      <c r="K86" s="192">
        <f t="shared" si="25"/>
        <v>0</v>
      </c>
      <c r="L86" s="192">
        <f t="shared" si="25"/>
        <v>0</v>
      </c>
      <c r="M86" s="192">
        <f t="shared" si="25"/>
        <v>13</v>
      </c>
      <c r="N86" s="192">
        <f t="shared" si="25"/>
        <v>0</v>
      </c>
      <c r="O86" s="192">
        <f t="shared" si="25"/>
        <v>0</v>
      </c>
      <c r="P86" s="192">
        <f t="shared" si="25"/>
        <v>0</v>
      </c>
      <c r="Q86" s="192">
        <f t="shared" si="25"/>
        <v>0</v>
      </c>
      <c r="R86" s="192">
        <f t="shared" si="25"/>
        <v>0</v>
      </c>
      <c r="S86" s="192">
        <f t="shared" si="25"/>
        <v>7411</v>
      </c>
      <c r="T86" s="192">
        <f t="shared" si="25"/>
        <v>29320</v>
      </c>
      <c r="U86" s="192">
        <f t="shared" si="25"/>
        <v>0</v>
      </c>
      <c r="V86" s="192">
        <f t="shared" si="25"/>
        <v>0</v>
      </c>
      <c r="W86" s="192">
        <f t="shared" si="25"/>
        <v>0</v>
      </c>
      <c r="X86" s="192">
        <f t="shared" si="25"/>
        <v>0</v>
      </c>
      <c r="Y86" s="192">
        <f t="shared" si="25"/>
        <v>0</v>
      </c>
      <c r="Z86" s="192">
        <f t="shared" si="25"/>
        <v>10910</v>
      </c>
      <c r="AA86" s="192">
        <f t="shared" si="25"/>
        <v>5230</v>
      </c>
      <c r="AB86" s="192">
        <f t="shared" si="25"/>
        <v>5230</v>
      </c>
      <c r="AC86" s="192">
        <f t="shared" si="25"/>
        <v>0</v>
      </c>
      <c r="AD86" s="192">
        <f t="shared" si="25"/>
        <v>0</v>
      </c>
      <c r="AE86" s="192">
        <f t="shared" si="25"/>
        <v>0</v>
      </c>
      <c r="AF86" s="192">
        <f t="shared" si="25"/>
        <v>0</v>
      </c>
      <c r="AG86" s="192">
        <f t="shared" si="25"/>
        <v>3680</v>
      </c>
      <c r="AH86" s="192">
        <f t="shared" si="25"/>
        <v>2000</v>
      </c>
      <c r="AI86" s="192">
        <f t="shared" si="25"/>
        <v>0</v>
      </c>
      <c r="AJ86" s="192">
        <f t="shared" si="25"/>
        <v>0</v>
      </c>
      <c r="AK86" s="192">
        <f t="shared" si="25"/>
        <v>0</v>
      </c>
      <c r="AL86" s="192">
        <f t="shared" si="25"/>
        <v>0</v>
      </c>
      <c r="AM86" s="196"/>
      <c r="AN86" s="196"/>
    </row>
    <row r="87" s="12" customFormat="1" ht="30" customHeight="1" spans="1:40">
      <c r="A87" s="180" t="s">
        <v>52</v>
      </c>
      <c r="B87" s="188" t="s">
        <v>113</v>
      </c>
      <c r="C87" s="188"/>
      <c r="D87" s="188"/>
      <c r="E87" s="185"/>
      <c r="F87" s="185"/>
      <c r="G87" s="185"/>
      <c r="H87" s="185"/>
      <c r="I87" s="191">
        <f t="shared" ref="I87:AL87" si="26">I88+I89+I90+I92+I101+I102+I103+I104+I105</f>
        <v>9</v>
      </c>
      <c r="J87" s="191">
        <f t="shared" si="26"/>
        <v>171</v>
      </c>
      <c r="K87" s="191">
        <f t="shared" si="26"/>
        <v>0</v>
      </c>
      <c r="L87" s="191">
        <f t="shared" si="26"/>
        <v>0</v>
      </c>
      <c r="M87" s="191">
        <f t="shared" si="26"/>
        <v>9</v>
      </c>
      <c r="N87" s="191">
        <f t="shared" si="26"/>
        <v>0</v>
      </c>
      <c r="O87" s="191">
        <f t="shared" si="26"/>
        <v>0</v>
      </c>
      <c r="P87" s="191">
        <f t="shared" si="26"/>
        <v>0</v>
      </c>
      <c r="Q87" s="191">
        <f t="shared" si="26"/>
        <v>0</v>
      </c>
      <c r="R87" s="191">
        <f t="shared" si="26"/>
        <v>0</v>
      </c>
      <c r="S87" s="191">
        <f t="shared" si="26"/>
        <v>5084</v>
      </c>
      <c r="T87" s="191">
        <f t="shared" si="26"/>
        <v>20541</v>
      </c>
      <c r="U87" s="191">
        <f t="shared" si="26"/>
        <v>0</v>
      </c>
      <c r="V87" s="191">
        <f t="shared" si="26"/>
        <v>0</v>
      </c>
      <c r="W87" s="191">
        <f t="shared" si="26"/>
        <v>0</v>
      </c>
      <c r="X87" s="191">
        <f t="shared" si="26"/>
        <v>0</v>
      </c>
      <c r="Y87" s="191">
        <f t="shared" si="26"/>
        <v>0</v>
      </c>
      <c r="Z87" s="191">
        <f t="shared" si="26"/>
        <v>7230</v>
      </c>
      <c r="AA87" s="191">
        <f t="shared" si="26"/>
        <v>5230</v>
      </c>
      <c r="AB87" s="191">
        <f t="shared" si="26"/>
        <v>5230</v>
      </c>
      <c r="AC87" s="191">
        <f t="shared" si="26"/>
        <v>0</v>
      </c>
      <c r="AD87" s="191">
        <f t="shared" si="26"/>
        <v>0</v>
      </c>
      <c r="AE87" s="191">
        <f t="shared" si="26"/>
        <v>0</v>
      </c>
      <c r="AF87" s="191">
        <f t="shared" si="26"/>
        <v>0</v>
      </c>
      <c r="AG87" s="191">
        <f t="shared" si="26"/>
        <v>0</v>
      </c>
      <c r="AH87" s="191">
        <f t="shared" si="26"/>
        <v>2000</v>
      </c>
      <c r="AI87" s="191">
        <f t="shared" si="26"/>
        <v>0</v>
      </c>
      <c r="AJ87" s="191">
        <f t="shared" si="26"/>
        <v>0</v>
      </c>
      <c r="AK87" s="191">
        <f t="shared" si="26"/>
        <v>0</v>
      </c>
      <c r="AL87" s="191">
        <f t="shared" si="26"/>
        <v>0</v>
      </c>
      <c r="AM87" s="196"/>
      <c r="AN87" s="196"/>
    </row>
    <row r="88" s="12" customFormat="1" ht="43" customHeight="1" spans="1:40">
      <c r="A88" s="183" t="s">
        <v>54</v>
      </c>
      <c r="B88" s="188" t="s">
        <v>114</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row>
    <row r="89" s="12" customFormat="1" ht="43" customHeight="1" spans="1:40">
      <c r="A89" s="183" t="s">
        <v>54</v>
      </c>
      <c r="B89" s="188" t="s">
        <v>115</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row>
    <row r="90" s="12" customFormat="1" ht="43" customHeight="1" spans="1:40">
      <c r="A90" s="183" t="s">
        <v>54</v>
      </c>
      <c r="B90" s="188" t="s">
        <v>116</v>
      </c>
      <c r="C90" s="188"/>
      <c r="D90" s="188"/>
      <c r="E90" s="185"/>
      <c r="F90" s="185"/>
      <c r="G90" s="185"/>
      <c r="H90" s="185"/>
      <c r="I90" s="191">
        <f>SUM(I91)</f>
        <v>1</v>
      </c>
      <c r="J90" s="191">
        <f t="shared" ref="J90:AL90" si="27">SUM(J91)</f>
        <v>30</v>
      </c>
      <c r="K90" s="191">
        <f t="shared" si="27"/>
        <v>0</v>
      </c>
      <c r="L90" s="191">
        <f t="shared" si="27"/>
        <v>0</v>
      </c>
      <c r="M90" s="191">
        <f t="shared" si="27"/>
        <v>1</v>
      </c>
      <c r="N90" s="191">
        <f t="shared" si="27"/>
        <v>0</v>
      </c>
      <c r="O90" s="191">
        <f t="shared" si="27"/>
        <v>0</v>
      </c>
      <c r="P90" s="191">
        <f t="shared" si="27"/>
        <v>0</v>
      </c>
      <c r="Q90" s="191">
        <f t="shared" si="27"/>
        <v>0</v>
      </c>
      <c r="R90" s="191">
        <f t="shared" si="27"/>
        <v>0</v>
      </c>
      <c r="S90" s="191">
        <f t="shared" si="27"/>
        <v>431</v>
      </c>
      <c r="T90" s="191">
        <f t="shared" si="27"/>
        <v>1548</v>
      </c>
      <c r="U90" s="191">
        <f t="shared" si="27"/>
        <v>0</v>
      </c>
      <c r="V90" s="191">
        <f t="shared" si="27"/>
        <v>0</v>
      </c>
      <c r="W90" s="191">
        <f t="shared" si="27"/>
        <v>0</v>
      </c>
      <c r="X90" s="191">
        <f t="shared" si="27"/>
        <v>0</v>
      </c>
      <c r="Y90" s="191">
        <f t="shared" si="27"/>
        <v>0</v>
      </c>
      <c r="Z90" s="191">
        <f t="shared" si="27"/>
        <v>1400</v>
      </c>
      <c r="AA90" s="191">
        <f t="shared" si="27"/>
        <v>1400</v>
      </c>
      <c r="AB90" s="191">
        <f t="shared" si="27"/>
        <v>1400</v>
      </c>
      <c r="AC90" s="191">
        <f t="shared" si="27"/>
        <v>0</v>
      </c>
      <c r="AD90" s="191">
        <f t="shared" si="27"/>
        <v>0</v>
      </c>
      <c r="AE90" s="191">
        <f t="shared" si="27"/>
        <v>0</v>
      </c>
      <c r="AF90" s="191">
        <f t="shared" si="27"/>
        <v>0</v>
      </c>
      <c r="AG90" s="191">
        <f t="shared" si="27"/>
        <v>0</v>
      </c>
      <c r="AH90" s="191">
        <f t="shared" si="27"/>
        <v>0</v>
      </c>
      <c r="AI90" s="191">
        <f t="shared" si="27"/>
        <v>0</v>
      </c>
      <c r="AJ90" s="191">
        <f t="shared" si="27"/>
        <v>0</v>
      </c>
      <c r="AK90" s="191">
        <f t="shared" si="27"/>
        <v>0</v>
      </c>
      <c r="AL90" s="191">
        <f t="shared" si="27"/>
        <v>0</v>
      </c>
      <c r="AM90" s="196"/>
      <c r="AN90" s="196"/>
    </row>
    <row r="91" s="18" customFormat="1" ht="189" customHeight="1" spans="1:40">
      <c r="A91" s="22">
        <v>21</v>
      </c>
      <c r="B91" s="22" t="s">
        <v>1335</v>
      </c>
      <c r="C91" s="22">
        <v>2024</v>
      </c>
      <c r="D91" s="37" t="s">
        <v>1336</v>
      </c>
      <c r="E91" s="24" t="s">
        <v>178</v>
      </c>
      <c r="F91" s="24" t="s">
        <v>1337</v>
      </c>
      <c r="G91" s="24" t="s">
        <v>1304</v>
      </c>
      <c r="H91" s="37" t="s">
        <v>1338</v>
      </c>
      <c r="I91" s="22">
        <v>1</v>
      </c>
      <c r="J91" s="22">
        <v>30</v>
      </c>
      <c r="K91" s="22"/>
      <c r="L91" s="22"/>
      <c r="M91" s="22">
        <v>1</v>
      </c>
      <c r="N91" s="22"/>
      <c r="O91" s="22"/>
      <c r="P91" s="22"/>
      <c r="Q91" s="22"/>
      <c r="R91" s="22"/>
      <c r="S91" s="22">
        <v>431</v>
      </c>
      <c r="T91" s="22">
        <v>1548</v>
      </c>
      <c r="U91" s="36" t="s">
        <v>215</v>
      </c>
      <c r="V91" s="22" t="s">
        <v>853</v>
      </c>
      <c r="W91" s="36" t="s">
        <v>215</v>
      </c>
      <c r="X91" s="22" t="s">
        <v>853</v>
      </c>
      <c r="Y91" s="22" t="s">
        <v>1286</v>
      </c>
      <c r="Z91" s="22">
        <v>1400</v>
      </c>
      <c r="AA91" s="22">
        <v>1400</v>
      </c>
      <c r="AB91" s="60">
        <v>1400</v>
      </c>
      <c r="AC91" s="60"/>
      <c r="AD91" s="60"/>
      <c r="AE91" s="60"/>
      <c r="AF91" s="22"/>
      <c r="AG91" s="22"/>
      <c r="AH91" s="22"/>
      <c r="AI91" s="22"/>
      <c r="AJ91" s="22"/>
      <c r="AK91" s="22"/>
      <c r="AL91" s="22"/>
      <c r="AM91" s="33" t="s">
        <v>1339</v>
      </c>
      <c r="AN91" s="33" t="s">
        <v>1340</v>
      </c>
    </row>
    <row r="92" s="12" customFormat="1" ht="30" customHeight="1" spans="1:40">
      <c r="A92" s="183" t="s">
        <v>54</v>
      </c>
      <c r="B92" s="188" t="s">
        <v>117</v>
      </c>
      <c r="C92" s="188"/>
      <c r="D92" s="188"/>
      <c r="E92" s="185"/>
      <c r="F92" s="185"/>
      <c r="G92" s="185"/>
      <c r="H92" s="185"/>
      <c r="I92" s="191">
        <f t="shared" ref="I92:AL92" si="28">SUM(I93:I100)</f>
        <v>8</v>
      </c>
      <c r="J92" s="191">
        <f t="shared" si="28"/>
        <v>141</v>
      </c>
      <c r="K92" s="191">
        <f t="shared" si="28"/>
        <v>0</v>
      </c>
      <c r="L92" s="191">
        <f t="shared" si="28"/>
        <v>0</v>
      </c>
      <c r="M92" s="191">
        <f t="shared" si="28"/>
        <v>8</v>
      </c>
      <c r="N92" s="191">
        <f t="shared" si="28"/>
        <v>0</v>
      </c>
      <c r="O92" s="191">
        <f t="shared" si="28"/>
        <v>0</v>
      </c>
      <c r="P92" s="191">
        <f t="shared" si="28"/>
        <v>0</v>
      </c>
      <c r="Q92" s="191">
        <f t="shared" si="28"/>
        <v>0</v>
      </c>
      <c r="R92" s="191">
        <f t="shared" si="28"/>
        <v>0</v>
      </c>
      <c r="S92" s="191">
        <f t="shared" si="28"/>
        <v>4653</v>
      </c>
      <c r="T92" s="191">
        <f t="shared" si="28"/>
        <v>18993</v>
      </c>
      <c r="U92" s="191">
        <f t="shared" si="28"/>
        <v>0</v>
      </c>
      <c r="V92" s="191">
        <f t="shared" si="28"/>
        <v>0</v>
      </c>
      <c r="W92" s="191">
        <f t="shared" si="28"/>
        <v>0</v>
      </c>
      <c r="X92" s="191">
        <f t="shared" si="28"/>
        <v>0</v>
      </c>
      <c r="Y92" s="191">
        <f t="shared" si="28"/>
        <v>0</v>
      </c>
      <c r="Z92" s="191">
        <f t="shared" si="28"/>
        <v>5830</v>
      </c>
      <c r="AA92" s="191">
        <f t="shared" si="28"/>
        <v>3830</v>
      </c>
      <c r="AB92" s="191">
        <f t="shared" si="28"/>
        <v>3830</v>
      </c>
      <c r="AC92" s="191">
        <f t="shared" si="28"/>
        <v>0</v>
      </c>
      <c r="AD92" s="191">
        <f t="shared" si="28"/>
        <v>0</v>
      </c>
      <c r="AE92" s="191">
        <f t="shared" si="28"/>
        <v>0</v>
      </c>
      <c r="AF92" s="191">
        <f t="shared" si="28"/>
        <v>0</v>
      </c>
      <c r="AG92" s="191">
        <f t="shared" si="28"/>
        <v>0</v>
      </c>
      <c r="AH92" s="191">
        <f t="shared" si="28"/>
        <v>2000</v>
      </c>
      <c r="AI92" s="191">
        <f t="shared" si="28"/>
        <v>0</v>
      </c>
      <c r="AJ92" s="191">
        <f t="shared" si="28"/>
        <v>0</v>
      </c>
      <c r="AK92" s="191">
        <f t="shared" si="28"/>
        <v>0</v>
      </c>
      <c r="AL92" s="191">
        <f t="shared" si="28"/>
        <v>0</v>
      </c>
      <c r="AM92" s="196"/>
      <c r="AN92" s="196"/>
    </row>
    <row r="93" s="7" customFormat="1" ht="348" customHeight="1" spans="1:40">
      <c r="A93" s="22">
        <v>22</v>
      </c>
      <c r="B93" s="22" t="s">
        <v>1164</v>
      </c>
      <c r="C93" s="22">
        <v>2024</v>
      </c>
      <c r="D93" s="34" t="s">
        <v>220</v>
      </c>
      <c r="E93" s="22" t="s">
        <v>178</v>
      </c>
      <c r="F93" s="24" t="s">
        <v>990</v>
      </c>
      <c r="G93" s="22" t="s">
        <v>221</v>
      </c>
      <c r="H93" s="34" t="s">
        <v>1098</v>
      </c>
      <c r="I93" s="22">
        <v>1</v>
      </c>
      <c r="J93" s="22">
        <v>3</v>
      </c>
      <c r="K93" s="22"/>
      <c r="L93" s="22"/>
      <c r="M93" s="22">
        <v>1</v>
      </c>
      <c r="N93" s="22"/>
      <c r="O93" s="22"/>
      <c r="P93" s="22"/>
      <c r="Q93" s="22"/>
      <c r="R93" s="22"/>
      <c r="S93" s="22">
        <v>2245</v>
      </c>
      <c r="T93" s="22">
        <v>10000</v>
      </c>
      <c r="U93" s="36" t="s">
        <v>211</v>
      </c>
      <c r="V93" s="22" t="s">
        <v>715</v>
      </c>
      <c r="W93" s="22" t="s">
        <v>207</v>
      </c>
      <c r="X93" s="22" t="s">
        <v>715</v>
      </c>
      <c r="Y93" s="22" t="s">
        <v>1286</v>
      </c>
      <c r="Z93" s="22">
        <v>3000</v>
      </c>
      <c r="AA93" s="22">
        <v>1000</v>
      </c>
      <c r="AB93" s="60">
        <v>1000</v>
      </c>
      <c r="AC93" s="60"/>
      <c r="AD93" s="60"/>
      <c r="AE93" s="60"/>
      <c r="AF93" s="22"/>
      <c r="AG93" s="22"/>
      <c r="AH93" s="22">
        <v>2000</v>
      </c>
      <c r="AI93" s="22"/>
      <c r="AJ93" s="22"/>
      <c r="AK93" s="22"/>
      <c r="AL93" s="22"/>
      <c r="AM93" s="33" t="s">
        <v>1165</v>
      </c>
      <c r="AN93" s="33" t="s">
        <v>1166</v>
      </c>
    </row>
    <row r="94" s="9" customFormat="1" ht="409" customHeight="1" spans="1:40">
      <c r="A94" s="22">
        <v>23</v>
      </c>
      <c r="B94" s="22" t="s">
        <v>1170</v>
      </c>
      <c r="C94" s="22">
        <v>2024</v>
      </c>
      <c r="D94" s="37" t="s">
        <v>327</v>
      </c>
      <c r="E94" s="36" t="s">
        <v>178</v>
      </c>
      <c r="F94" s="36" t="s">
        <v>984</v>
      </c>
      <c r="G94" s="36" t="s">
        <v>209</v>
      </c>
      <c r="H94" s="37" t="s">
        <v>1081</v>
      </c>
      <c r="I94" s="36">
        <v>1</v>
      </c>
      <c r="J94" s="36">
        <v>1</v>
      </c>
      <c r="K94" s="36"/>
      <c r="L94" s="36"/>
      <c r="M94" s="36">
        <v>1</v>
      </c>
      <c r="N94" s="36"/>
      <c r="O94" s="36"/>
      <c r="P94" s="36"/>
      <c r="Q94" s="36"/>
      <c r="R94" s="36"/>
      <c r="S94" s="36">
        <v>560</v>
      </c>
      <c r="T94" s="36">
        <v>1650</v>
      </c>
      <c r="U94" s="36" t="s">
        <v>305</v>
      </c>
      <c r="V94" s="36" t="s">
        <v>1171</v>
      </c>
      <c r="W94" s="36" t="s">
        <v>207</v>
      </c>
      <c r="X94" s="36" t="s">
        <v>715</v>
      </c>
      <c r="Y94" s="36" t="s">
        <v>1286</v>
      </c>
      <c r="Z94" s="36">
        <v>800</v>
      </c>
      <c r="AA94" s="36">
        <v>800</v>
      </c>
      <c r="AB94" s="36">
        <v>800</v>
      </c>
      <c r="AC94" s="36"/>
      <c r="AD94" s="36"/>
      <c r="AE94" s="36"/>
      <c r="AF94" s="36"/>
      <c r="AG94" s="36"/>
      <c r="AH94" s="36"/>
      <c r="AI94" s="36"/>
      <c r="AJ94" s="36"/>
      <c r="AK94" s="36"/>
      <c r="AL94" s="36"/>
      <c r="AM94" s="37" t="s">
        <v>1172</v>
      </c>
      <c r="AN94" s="37" t="s">
        <v>1173</v>
      </c>
    </row>
    <row r="95" s="12" customFormat="1" ht="409" customHeight="1" spans="1:40">
      <c r="A95" s="22">
        <v>24</v>
      </c>
      <c r="B95" s="22" t="s">
        <v>1201</v>
      </c>
      <c r="C95" s="22">
        <v>2024</v>
      </c>
      <c r="D95" s="33" t="s">
        <v>1341</v>
      </c>
      <c r="E95" s="22" t="s">
        <v>178</v>
      </c>
      <c r="F95" s="24" t="s">
        <v>1013</v>
      </c>
      <c r="G95" s="22" t="s">
        <v>1342</v>
      </c>
      <c r="H95" s="33" t="s">
        <v>1343</v>
      </c>
      <c r="I95" s="22">
        <v>1</v>
      </c>
      <c r="J95" s="39">
        <v>109.8</v>
      </c>
      <c r="K95" s="39"/>
      <c r="L95" s="39"/>
      <c r="M95" s="39">
        <v>1</v>
      </c>
      <c r="N95" s="39"/>
      <c r="O95" s="39"/>
      <c r="P95" s="39"/>
      <c r="Q95" s="39"/>
      <c r="R95" s="39"/>
      <c r="S95" s="39">
        <v>794</v>
      </c>
      <c r="T95" s="39">
        <v>3208</v>
      </c>
      <c r="U95" s="22" t="s">
        <v>207</v>
      </c>
      <c r="V95" s="22" t="s">
        <v>715</v>
      </c>
      <c r="W95" s="22" t="s">
        <v>207</v>
      </c>
      <c r="X95" s="22" t="s">
        <v>715</v>
      </c>
      <c r="Y95" s="22" t="s">
        <v>1286</v>
      </c>
      <c r="Z95" s="39">
        <v>1000</v>
      </c>
      <c r="AA95" s="39">
        <v>1000</v>
      </c>
      <c r="AB95" s="39">
        <v>1000</v>
      </c>
      <c r="AC95" s="39"/>
      <c r="AD95" s="39"/>
      <c r="AE95" s="39"/>
      <c r="AF95" s="39"/>
      <c r="AG95" s="39"/>
      <c r="AH95" s="39"/>
      <c r="AI95" s="39"/>
      <c r="AJ95" s="39"/>
      <c r="AK95" s="39"/>
      <c r="AL95" s="39"/>
      <c r="AM95" s="71" t="s">
        <v>1202</v>
      </c>
      <c r="AN95" s="71" t="s">
        <v>1203</v>
      </c>
    </row>
    <row r="96" s="250" customFormat="1" ht="223" customHeight="1" spans="1:40">
      <c r="A96" s="22">
        <v>25</v>
      </c>
      <c r="B96" s="22" t="s">
        <v>1204</v>
      </c>
      <c r="C96" s="22">
        <v>2024</v>
      </c>
      <c r="D96" s="33" t="s">
        <v>383</v>
      </c>
      <c r="E96" s="22" t="s">
        <v>178</v>
      </c>
      <c r="F96" s="24" t="s">
        <v>990</v>
      </c>
      <c r="G96" s="22" t="s">
        <v>357</v>
      </c>
      <c r="H96" s="33" t="s">
        <v>384</v>
      </c>
      <c r="I96" s="22">
        <v>1</v>
      </c>
      <c r="J96" s="22">
        <v>1.2</v>
      </c>
      <c r="K96" s="22"/>
      <c r="L96" s="22"/>
      <c r="M96" s="22">
        <v>1</v>
      </c>
      <c r="N96" s="22"/>
      <c r="O96" s="22"/>
      <c r="P96" s="22"/>
      <c r="Q96" s="22"/>
      <c r="R96" s="22"/>
      <c r="S96" s="22">
        <v>67</v>
      </c>
      <c r="T96" s="22">
        <v>268</v>
      </c>
      <c r="U96" s="22" t="s">
        <v>1016</v>
      </c>
      <c r="V96" s="22" t="s">
        <v>749</v>
      </c>
      <c r="W96" s="22" t="s">
        <v>207</v>
      </c>
      <c r="X96" s="22" t="s">
        <v>715</v>
      </c>
      <c r="Y96" s="22" t="s">
        <v>1286</v>
      </c>
      <c r="Z96" s="22">
        <v>200</v>
      </c>
      <c r="AA96" s="22">
        <v>200</v>
      </c>
      <c r="AB96" s="22">
        <v>200</v>
      </c>
      <c r="AC96" s="22"/>
      <c r="AD96" s="22"/>
      <c r="AE96" s="22"/>
      <c r="AF96" s="22"/>
      <c r="AG96" s="22"/>
      <c r="AH96" s="22"/>
      <c r="AI96" s="22"/>
      <c r="AJ96" s="22"/>
      <c r="AK96" s="22"/>
      <c r="AL96" s="22"/>
      <c r="AM96" s="33" t="s">
        <v>1205</v>
      </c>
      <c r="AN96" s="33" t="s">
        <v>1206</v>
      </c>
    </row>
    <row r="97" s="12" customFormat="1" ht="223" customHeight="1" spans="1:40">
      <c r="A97" s="22">
        <v>26</v>
      </c>
      <c r="B97" s="22" t="s">
        <v>1208</v>
      </c>
      <c r="C97" s="36">
        <v>2024</v>
      </c>
      <c r="D97" s="37" t="s">
        <v>1017</v>
      </c>
      <c r="E97" s="36" t="s">
        <v>178</v>
      </c>
      <c r="F97" s="36" t="s">
        <v>984</v>
      </c>
      <c r="G97" s="36" t="s">
        <v>442</v>
      </c>
      <c r="H97" s="37" t="s">
        <v>1209</v>
      </c>
      <c r="I97" s="36">
        <v>1</v>
      </c>
      <c r="J97" s="36">
        <v>11</v>
      </c>
      <c r="K97" s="36"/>
      <c r="L97" s="36"/>
      <c r="M97" s="36">
        <v>1</v>
      </c>
      <c r="N97" s="36"/>
      <c r="O97" s="36"/>
      <c r="P97" s="36"/>
      <c r="Q97" s="36"/>
      <c r="R97" s="36"/>
      <c r="S97" s="31">
        <v>33</v>
      </c>
      <c r="T97" s="31">
        <v>102</v>
      </c>
      <c r="U97" s="36" t="s">
        <v>192</v>
      </c>
      <c r="V97" s="36" t="s">
        <v>810</v>
      </c>
      <c r="W97" s="36" t="s">
        <v>207</v>
      </c>
      <c r="X97" s="36" t="s">
        <v>715</v>
      </c>
      <c r="Y97" s="22" t="s">
        <v>1286</v>
      </c>
      <c r="Z97" s="36">
        <v>100</v>
      </c>
      <c r="AA97" s="36">
        <v>100</v>
      </c>
      <c r="AB97" s="36">
        <v>100</v>
      </c>
      <c r="AC97" s="36"/>
      <c r="AD97" s="36"/>
      <c r="AE97" s="36"/>
      <c r="AF97" s="36"/>
      <c r="AG97" s="36"/>
      <c r="AH97" s="36"/>
      <c r="AI97" s="36"/>
      <c r="AJ97" s="36"/>
      <c r="AK97" s="36"/>
      <c r="AL97" s="36"/>
      <c r="AM97" s="37" t="s">
        <v>1210</v>
      </c>
      <c r="AN97" s="37" t="s">
        <v>1211</v>
      </c>
    </row>
    <row r="98" s="8" customFormat="1" ht="201" customHeight="1" spans="1:40">
      <c r="A98" s="22">
        <v>27</v>
      </c>
      <c r="B98" s="22" t="s">
        <v>1213</v>
      </c>
      <c r="C98" s="24">
        <v>2024</v>
      </c>
      <c r="D98" s="40" t="s">
        <v>592</v>
      </c>
      <c r="E98" s="24" t="s">
        <v>178</v>
      </c>
      <c r="F98" s="24" t="s">
        <v>1022</v>
      </c>
      <c r="G98" s="24" t="s">
        <v>593</v>
      </c>
      <c r="H98" s="40" t="s">
        <v>594</v>
      </c>
      <c r="I98" s="52">
        <v>1</v>
      </c>
      <c r="J98" s="24">
        <v>11</v>
      </c>
      <c r="K98" s="52"/>
      <c r="L98" s="52"/>
      <c r="M98" s="24">
        <v>1</v>
      </c>
      <c r="N98" s="52"/>
      <c r="O98" s="52"/>
      <c r="P98" s="52"/>
      <c r="Q98" s="52"/>
      <c r="R98" s="52"/>
      <c r="S98" s="24">
        <v>50</v>
      </c>
      <c r="T98" s="52">
        <v>218</v>
      </c>
      <c r="U98" s="24" t="s">
        <v>985</v>
      </c>
      <c r="V98" s="24" t="s">
        <v>944</v>
      </c>
      <c r="W98" s="24" t="s">
        <v>207</v>
      </c>
      <c r="X98" s="24" t="s">
        <v>715</v>
      </c>
      <c r="Y98" s="22" t="s">
        <v>1286</v>
      </c>
      <c r="Z98" s="24">
        <v>370</v>
      </c>
      <c r="AA98" s="24">
        <v>370</v>
      </c>
      <c r="AB98" s="24">
        <v>370</v>
      </c>
      <c r="AC98" s="24"/>
      <c r="AD98" s="24"/>
      <c r="AE98" s="24"/>
      <c r="AF98" s="24"/>
      <c r="AG98" s="24"/>
      <c r="AH98" s="24"/>
      <c r="AI98" s="24"/>
      <c r="AJ98" s="24"/>
      <c r="AK98" s="22"/>
      <c r="AL98" s="22"/>
      <c r="AM98" s="33" t="s">
        <v>1214</v>
      </c>
      <c r="AN98" s="33" t="s">
        <v>1215</v>
      </c>
    </row>
    <row r="99" s="251" customFormat="1" ht="258" customHeight="1" spans="1:40">
      <c r="A99" s="22">
        <v>28</v>
      </c>
      <c r="B99" s="22" t="s">
        <v>1232</v>
      </c>
      <c r="C99" s="22">
        <v>2024</v>
      </c>
      <c r="D99" s="33" t="s">
        <v>565</v>
      </c>
      <c r="E99" s="22" t="s">
        <v>302</v>
      </c>
      <c r="F99" s="22" t="s">
        <v>1009</v>
      </c>
      <c r="G99" s="22" t="s">
        <v>535</v>
      </c>
      <c r="H99" s="33" t="s">
        <v>566</v>
      </c>
      <c r="I99" s="22">
        <v>1</v>
      </c>
      <c r="J99" s="22">
        <v>4</v>
      </c>
      <c r="K99" s="22"/>
      <c r="L99" s="22"/>
      <c r="M99" s="22">
        <v>1</v>
      </c>
      <c r="N99" s="22"/>
      <c r="O99" s="22"/>
      <c r="P99" s="22"/>
      <c r="Q99" s="22"/>
      <c r="R99" s="22"/>
      <c r="S99" s="22">
        <v>210</v>
      </c>
      <c r="T99" s="22">
        <v>709</v>
      </c>
      <c r="U99" s="22" t="s">
        <v>206</v>
      </c>
      <c r="V99" s="22" t="s">
        <v>902</v>
      </c>
      <c r="W99" s="22" t="s">
        <v>207</v>
      </c>
      <c r="X99" s="22" t="s">
        <v>715</v>
      </c>
      <c r="Y99" s="22" t="s">
        <v>1286</v>
      </c>
      <c r="Z99" s="22">
        <v>210</v>
      </c>
      <c r="AA99" s="22">
        <v>210</v>
      </c>
      <c r="AB99" s="60">
        <v>210</v>
      </c>
      <c r="AC99" s="60"/>
      <c r="AD99" s="60"/>
      <c r="AE99" s="60"/>
      <c r="AF99" s="22"/>
      <c r="AG99" s="22"/>
      <c r="AH99" s="22"/>
      <c r="AI99" s="22"/>
      <c r="AJ99" s="22"/>
      <c r="AK99" s="22"/>
      <c r="AL99" s="22"/>
      <c r="AM99" s="33" t="s">
        <v>1233</v>
      </c>
      <c r="AN99" s="33" t="s">
        <v>1234</v>
      </c>
    </row>
    <row r="100" s="8" customFormat="1" ht="251" customHeight="1" spans="1:40">
      <c r="A100" s="22">
        <v>29</v>
      </c>
      <c r="B100" s="22" t="s">
        <v>1236</v>
      </c>
      <c r="C100" s="22">
        <v>2024</v>
      </c>
      <c r="D100" s="33" t="s">
        <v>1237</v>
      </c>
      <c r="E100" s="22" t="s">
        <v>178</v>
      </c>
      <c r="F100" s="24" t="s">
        <v>1013</v>
      </c>
      <c r="G100" s="22" t="s">
        <v>1238</v>
      </c>
      <c r="H100" s="33" t="s">
        <v>1239</v>
      </c>
      <c r="I100" s="39">
        <v>1</v>
      </c>
      <c r="J100" s="39"/>
      <c r="K100" s="39"/>
      <c r="L100" s="39"/>
      <c r="M100" s="39">
        <v>1</v>
      </c>
      <c r="N100" s="39"/>
      <c r="O100" s="39"/>
      <c r="P100" s="39"/>
      <c r="Q100" s="39"/>
      <c r="R100" s="39"/>
      <c r="S100" s="39">
        <v>694</v>
      </c>
      <c r="T100" s="39">
        <v>2838</v>
      </c>
      <c r="U100" s="22" t="s">
        <v>227</v>
      </c>
      <c r="V100" s="22" t="s">
        <v>656</v>
      </c>
      <c r="W100" s="22" t="s">
        <v>207</v>
      </c>
      <c r="X100" s="22" t="s">
        <v>715</v>
      </c>
      <c r="Y100" s="22" t="s">
        <v>1286</v>
      </c>
      <c r="Z100" s="39">
        <v>150</v>
      </c>
      <c r="AA100" s="39">
        <v>150</v>
      </c>
      <c r="AB100" s="39">
        <v>150</v>
      </c>
      <c r="AC100" s="39"/>
      <c r="AD100" s="39"/>
      <c r="AE100" s="39"/>
      <c r="AF100" s="39"/>
      <c r="AG100" s="39"/>
      <c r="AH100" s="39"/>
      <c r="AI100" s="39"/>
      <c r="AJ100" s="39"/>
      <c r="AK100" s="39"/>
      <c r="AL100" s="39"/>
      <c r="AM100" s="71" t="s">
        <v>1240</v>
      </c>
      <c r="AN100" s="71" t="s">
        <v>1241</v>
      </c>
    </row>
    <row r="101" s="12" customFormat="1" ht="70" customHeight="1" spans="1:40">
      <c r="A101" s="183" t="s">
        <v>54</v>
      </c>
      <c r="B101" s="188" t="s">
        <v>118</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row>
    <row r="102" s="12" customFormat="1" ht="77" customHeight="1" spans="1:40">
      <c r="A102" s="183" t="s">
        <v>54</v>
      </c>
      <c r="B102" s="188" t="s">
        <v>119</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row>
    <row r="103" s="12" customFormat="1" ht="77" customHeight="1" spans="1:40">
      <c r="A103" s="183" t="s">
        <v>54</v>
      </c>
      <c r="B103" s="188" t="s">
        <v>120</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row>
    <row r="104" s="12" customFormat="1" ht="50" customHeight="1" spans="1:40">
      <c r="A104" s="183" t="s">
        <v>54</v>
      </c>
      <c r="B104" s="188" t="s">
        <v>121</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row>
    <row r="105" s="12" customFormat="1" ht="30" customHeight="1" spans="1:40">
      <c r="A105" s="183" t="s">
        <v>54</v>
      </c>
      <c r="B105" s="188" t="s">
        <v>96</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row>
    <row r="106" s="12" customFormat="1" ht="30" customHeight="1" spans="1:40">
      <c r="A106" s="203" t="s">
        <v>52</v>
      </c>
      <c r="B106" s="188" t="s">
        <v>122</v>
      </c>
      <c r="C106" s="188"/>
      <c r="D106" s="188"/>
      <c r="E106" s="185"/>
      <c r="F106" s="185"/>
      <c r="G106" s="185"/>
      <c r="H106" s="185"/>
      <c r="I106" s="191">
        <f t="shared" ref="I106:AL106" si="29">I107+I108+I112+I114</f>
        <v>4</v>
      </c>
      <c r="J106" s="191">
        <f t="shared" si="29"/>
        <v>5.13</v>
      </c>
      <c r="K106" s="191">
        <f t="shared" si="29"/>
        <v>0</v>
      </c>
      <c r="L106" s="191">
        <f t="shared" si="29"/>
        <v>0</v>
      </c>
      <c r="M106" s="191">
        <f t="shared" si="29"/>
        <v>4</v>
      </c>
      <c r="N106" s="191">
        <f t="shared" si="29"/>
        <v>0</v>
      </c>
      <c r="O106" s="191">
        <f t="shared" si="29"/>
        <v>0</v>
      </c>
      <c r="P106" s="191">
        <f t="shared" si="29"/>
        <v>0</v>
      </c>
      <c r="Q106" s="191">
        <f t="shared" si="29"/>
        <v>0</v>
      </c>
      <c r="R106" s="191">
        <f t="shared" si="29"/>
        <v>0</v>
      </c>
      <c r="S106" s="191">
        <f t="shared" si="29"/>
        <v>2327</v>
      </c>
      <c r="T106" s="191">
        <f t="shared" si="29"/>
        <v>8779</v>
      </c>
      <c r="U106" s="191">
        <f t="shared" si="29"/>
        <v>0</v>
      </c>
      <c r="V106" s="191">
        <f t="shared" si="29"/>
        <v>0</v>
      </c>
      <c r="W106" s="191">
        <f t="shared" si="29"/>
        <v>0</v>
      </c>
      <c r="X106" s="191">
        <f t="shared" si="29"/>
        <v>0</v>
      </c>
      <c r="Y106" s="191">
        <f t="shared" si="29"/>
        <v>0</v>
      </c>
      <c r="Z106" s="191">
        <f t="shared" si="29"/>
        <v>3680</v>
      </c>
      <c r="AA106" s="191">
        <f t="shared" si="29"/>
        <v>0</v>
      </c>
      <c r="AB106" s="191">
        <f t="shared" si="29"/>
        <v>0</v>
      </c>
      <c r="AC106" s="191">
        <f t="shared" si="29"/>
        <v>0</v>
      </c>
      <c r="AD106" s="191">
        <f t="shared" si="29"/>
        <v>0</v>
      </c>
      <c r="AE106" s="191">
        <f t="shared" si="29"/>
        <v>0</v>
      </c>
      <c r="AF106" s="191">
        <f t="shared" si="29"/>
        <v>0</v>
      </c>
      <c r="AG106" s="191">
        <f t="shared" si="29"/>
        <v>3680</v>
      </c>
      <c r="AH106" s="191">
        <f t="shared" si="29"/>
        <v>0</v>
      </c>
      <c r="AI106" s="191">
        <f t="shared" si="29"/>
        <v>0</v>
      </c>
      <c r="AJ106" s="191">
        <f t="shared" si="29"/>
        <v>0</v>
      </c>
      <c r="AK106" s="191">
        <f t="shared" si="29"/>
        <v>0</v>
      </c>
      <c r="AL106" s="191">
        <f t="shared" si="29"/>
        <v>0</v>
      </c>
      <c r="AM106" s="196"/>
      <c r="AN106" s="196"/>
    </row>
    <row r="107" s="12" customFormat="1" ht="30" customHeight="1" spans="1:40">
      <c r="A107" s="183" t="s">
        <v>54</v>
      </c>
      <c r="B107" s="188" t="s">
        <v>123</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row>
    <row r="108" s="12" customFormat="1" ht="30" customHeight="1" spans="1:40">
      <c r="A108" s="183" t="s">
        <v>54</v>
      </c>
      <c r="B108" s="188" t="s">
        <v>124</v>
      </c>
      <c r="C108" s="188"/>
      <c r="D108" s="188"/>
      <c r="E108" s="185"/>
      <c r="F108" s="185"/>
      <c r="G108" s="185"/>
      <c r="H108" s="185"/>
      <c r="I108" s="191">
        <f t="shared" ref="I108:AL108" si="30">SUM(I109:I111)</f>
        <v>3</v>
      </c>
      <c r="J108" s="191">
        <f t="shared" si="30"/>
        <v>4.13</v>
      </c>
      <c r="K108" s="191">
        <f t="shared" si="30"/>
        <v>0</v>
      </c>
      <c r="L108" s="191">
        <f t="shared" si="30"/>
        <v>0</v>
      </c>
      <c r="M108" s="191">
        <f t="shared" si="30"/>
        <v>3</v>
      </c>
      <c r="N108" s="191">
        <f t="shared" si="30"/>
        <v>0</v>
      </c>
      <c r="O108" s="191">
        <f t="shared" si="30"/>
        <v>0</v>
      </c>
      <c r="P108" s="191">
        <f t="shared" si="30"/>
        <v>0</v>
      </c>
      <c r="Q108" s="191">
        <f t="shared" si="30"/>
        <v>0</v>
      </c>
      <c r="R108" s="191">
        <f t="shared" si="30"/>
        <v>0</v>
      </c>
      <c r="S108" s="191">
        <f t="shared" si="30"/>
        <v>1865</v>
      </c>
      <c r="T108" s="191">
        <f t="shared" si="30"/>
        <v>6911</v>
      </c>
      <c r="U108" s="191">
        <f t="shared" si="30"/>
        <v>0</v>
      </c>
      <c r="V108" s="191">
        <f t="shared" si="30"/>
        <v>0</v>
      </c>
      <c r="W108" s="191">
        <f t="shared" si="30"/>
        <v>0</v>
      </c>
      <c r="X108" s="191">
        <f t="shared" si="30"/>
        <v>0</v>
      </c>
      <c r="Y108" s="191">
        <f t="shared" si="30"/>
        <v>0</v>
      </c>
      <c r="Z108" s="191">
        <f t="shared" si="30"/>
        <v>3600</v>
      </c>
      <c r="AA108" s="191">
        <f t="shared" si="30"/>
        <v>0</v>
      </c>
      <c r="AB108" s="191">
        <f t="shared" si="30"/>
        <v>0</v>
      </c>
      <c r="AC108" s="191">
        <f t="shared" si="30"/>
        <v>0</v>
      </c>
      <c r="AD108" s="191">
        <f t="shared" si="30"/>
        <v>0</v>
      </c>
      <c r="AE108" s="191">
        <f t="shared" si="30"/>
        <v>0</v>
      </c>
      <c r="AF108" s="191">
        <f t="shared" si="30"/>
        <v>0</v>
      </c>
      <c r="AG108" s="191">
        <f t="shared" si="30"/>
        <v>3600</v>
      </c>
      <c r="AH108" s="191">
        <f t="shared" si="30"/>
        <v>0</v>
      </c>
      <c r="AI108" s="191">
        <f t="shared" si="30"/>
        <v>0</v>
      </c>
      <c r="AJ108" s="191">
        <f t="shared" si="30"/>
        <v>0</v>
      </c>
      <c r="AK108" s="191">
        <f t="shared" si="30"/>
        <v>0</v>
      </c>
      <c r="AL108" s="191">
        <f t="shared" si="30"/>
        <v>0</v>
      </c>
      <c r="AM108" s="196"/>
      <c r="AN108" s="196"/>
    </row>
    <row r="109" s="7" customFormat="1" ht="409" customHeight="1" spans="1:40">
      <c r="A109" s="22">
        <v>30</v>
      </c>
      <c r="B109" s="22" t="s">
        <v>1152</v>
      </c>
      <c r="C109" s="22">
        <v>2024</v>
      </c>
      <c r="D109" s="35" t="s">
        <v>193</v>
      </c>
      <c r="E109" s="24" t="s">
        <v>178</v>
      </c>
      <c r="F109" s="24" t="s">
        <v>984</v>
      </c>
      <c r="G109" s="24" t="s">
        <v>194</v>
      </c>
      <c r="H109" s="35" t="s">
        <v>195</v>
      </c>
      <c r="I109" s="22">
        <v>1</v>
      </c>
      <c r="J109" s="22">
        <v>2</v>
      </c>
      <c r="K109" s="22"/>
      <c r="L109" s="22"/>
      <c r="M109" s="22">
        <v>1</v>
      </c>
      <c r="N109" s="22"/>
      <c r="O109" s="22"/>
      <c r="P109" s="22"/>
      <c r="Q109" s="22"/>
      <c r="R109" s="22"/>
      <c r="S109" s="22">
        <v>1200</v>
      </c>
      <c r="T109" s="22">
        <v>4337</v>
      </c>
      <c r="U109" s="49" t="s">
        <v>183</v>
      </c>
      <c r="V109" s="22" t="s">
        <v>1144</v>
      </c>
      <c r="W109" s="49" t="s">
        <v>183</v>
      </c>
      <c r="X109" s="22" t="s">
        <v>1144</v>
      </c>
      <c r="Y109" s="22" t="s">
        <v>1286</v>
      </c>
      <c r="Z109" s="62">
        <v>2000</v>
      </c>
      <c r="AA109" s="22"/>
      <c r="AB109" s="60"/>
      <c r="AC109" s="60"/>
      <c r="AD109" s="60"/>
      <c r="AE109" s="60"/>
      <c r="AF109" s="22"/>
      <c r="AG109" s="22">
        <v>2000</v>
      </c>
      <c r="AH109" s="22"/>
      <c r="AI109" s="22"/>
      <c r="AJ109" s="22"/>
      <c r="AK109" s="22"/>
      <c r="AL109" s="22"/>
      <c r="AM109" s="33" t="s">
        <v>1153</v>
      </c>
      <c r="AN109" s="33" t="s">
        <v>1154</v>
      </c>
    </row>
    <row r="110" s="12" customFormat="1" ht="271" customHeight="1" spans="1:40">
      <c r="A110" s="22">
        <v>31</v>
      </c>
      <c r="B110" s="22" t="s">
        <v>1167</v>
      </c>
      <c r="C110" s="22">
        <v>2024</v>
      </c>
      <c r="D110" s="33" t="s">
        <v>1077</v>
      </c>
      <c r="E110" s="22" t="s">
        <v>178</v>
      </c>
      <c r="F110" s="24" t="s">
        <v>1013</v>
      </c>
      <c r="G110" s="22" t="s">
        <v>590</v>
      </c>
      <c r="H110" s="33" t="s">
        <v>1100</v>
      </c>
      <c r="I110" s="22">
        <v>1</v>
      </c>
      <c r="J110" s="39">
        <v>1.13</v>
      </c>
      <c r="K110" s="39"/>
      <c r="L110" s="39"/>
      <c r="M110" s="39">
        <v>1</v>
      </c>
      <c r="N110" s="39"/>
      <c r="O110" s="39"/>
      <c r="P110" s="39"/>
      <c r="Q110" s="39"/>
      <c r="R110" s="39"/>
      <c r="S110" s="39">
        <v>298</v>
      </c>
      <c r="T110" s="39">
        <v>1188</v>
      </c>
      <c r="U110" s="22" t="s">
        <v>985</v>
      </c>
      <c r="V110" s="22"/>
      <c r="W110" s="22" t="s">
        <v>183</v>
      </c>
      <c r="X110" s="22" t="s">
        <v>811</v>
      </c>
      <c r="Y110" s="22" t="s">
        <v>1286</v>
      </c>
      <c r="Z110" s="39">
        <v>950</v>
      </c>
      <c r="AA110" s="39"/>
      <c r="AB110" s="39"/>
      <c r="AC110" s="39"/>
      <c r="AD110" s="39"/>
      <c r="AE110" s="39"/>
      <c r="AF110" s="39"/>
      <c r="AG110" s="39">
        <v>950</v>
      </c>
      <c r="AH110" s="39"/>
      <c r="AI110" s="39"/>
      <c r="AJ110" s="39"/>
      <c r="AK110" s="39"/>
      <c r="AL110" s="39"/>
      <c r="AM110" s="71" t="s">
        <v>1168</v>
      </c>
      <c r="AN110" s="71" t="s">
        <v>1169</v>
      </c>
    </row>
    <row r="111" s="12" customFormat="1" ht="279" customHeight="1" spans="1:40">
      <c r="A111" s="22">
        <v>32</v>
      </c>
      <c r="B111" s="22" t="s">
        <v>1198</v>
      </c>
      <c r="C111" s="22">
        <v>2024</v>
      </c>
      <c r="D111" s="33" t="s">
        <v>282</v>
      </c>
      <c r="E111" s="22" t="s">
        <v>178</v>
      </c>
      <c r="F111" s="24" t="s">
        <v>1013</v>
      </c>
      <c r="G111" s="22" t="s">
        <v>252</v>
      </c>
      <c r="H111" s="33" t="s">
        <v>1058</v>
      </c>
      <c r="I111" s="22">
        <v>1</v>
      </c>
      <c r="J111" s="39">
        <v>1</v>
      </c>
      <c r="K111" s="39"/>
      <c r="L111" s="39"/>
      <c r="M111" s="39">
        <v>1</v>
      </c>
      <c r="N111" s="39"/>
      <c r="O111" s="39"/>
      <c r="P111" s="39"/>
      <c r="Q111" s="39"/>
      <c r="R111" s="39"/>
      <c r="S111" s="39">
        <v>367</v>
      </c>
      <c r="T111" s="39">
        <v>1386</v>
      </c>
      <c r="U111" s="22" t="s">
        <v>227</v>
      </c>
      <c r="V111" s="22" t="s">
        <v>656</v>
      </c>
      <c r="W111" s="22" t="s">
        <v>183</v>
      </c>
      <c r="X111" s="22" t="s">
        <v>811</v>
      </c>
      <c r="Y111" s="22" t="s">
        <v>1286</v>
      </c>
      <c r="Z111" s="39">
        <v>650</v>
      </c>
      <c r="AA111" s="39"/>
      <c r="AB111" s="39"/>
      <c r="AC111" s="39"/>
      <c r="AD111" s="39"/>
      <c r="AE111" s="39"/>
      <c r="AF111" s="39"/>
      <c r="AG111" s="39">
        <v>650</v>
      </c>
      <c r="AH111" s="39"/>
      <c r="AI111" s="39"/>
      <c r="AJ111" s="39"/>
      <c r="AK111" s="39"/>
      <c r="AL111" s="39"/>
      <c r="AM111" s="71" t="s">
        <v>1199</v>
      </c>
      <c r="AN111" s="71" t="s">
        <v>1200</v>
      </c>
    </row>
    <row r="112" s="12" customFormat="1" ht="30" customHeight="1" spans="1:40">
      <c r="A112" s="183" t="s">
        <v>54</v>
      </c>
      <c r="B112" s="188" t="s">
        <v>125</v>
      </c>
      <c r="C112" s="188"/>
      <c r="D112" s="188"/>
      <c r="E112" s="185"/>
      <c r="F112" s="185"/>
      <c r="G112" s="185"/>
      <c r="H112" s="185"/>
      <c r="I112" s="191">
        <f t="shared" ref="I112:AL112" si="31">SUM(I113)</f>
        <v>1</v>
      </c>
      <c r="J112" s="191">
        <f t="shared" si="31"/>
        <v>1</v>
      </c>
      <c r="K112" s="191">
        <f t="shared" si="31"/>
        <v>0</v>
      </c>
      <c r="L112" s="191">
        <f t="shared" si="31"/>
        <v>0</v>
      </c>
      <c r="M112" s="191">
        <f t="shared" si="31"/>
        <v>1</v>
      </c>
      <c r="N112" s="191">
        <f t="shared" si="31"/>
        <v>0</v>
      </c>
      <c r="O112" s="191">
        <f t="shared" si="31"/>
        <v>0</v>
      </c>
      <c r="P112" s="191">
        <f t="shared" si="31"/>
        <v>0</v>
      </c>
      <c r="Q112" s="191">
        <f t="shared" si="31"/>
        <v>0</v>
      </c>
      <c r="R112" s="191">
        <f t="shared" si="31"/>
        <v>0</v>
      </c>
      <c r="S112" s="191">
        <f t="shared" si="31"/>
        <v>462</v>
      </c>
      <c r="T112" s="191">
        <f t="shared" si="31"/>
        <v>1868</v>
      </c>
      <c r="U112" s="191">
        <f t="shared" si="31"/>
        <v>0</v>
      </c>
      <c r="V112" s="191">
        <f t="shared" si="31"/>
        <v>0</v>
      </c>
      <c r="W112" s="191">
        <f t="shared" si="31"/>
        <v>0</v>
      </c>
      <c r="X112" s="191">
        <f t="shared" si="31"/>
        <v>0</v>
      </c>
      <c r="Y112" s="191">
        <f t="shared" si="31"/>
        <v>0</v>
      </c>
      <c r="Z112" s="191">
        <f t="shared" si="31"/>
        <v>80</v>
      </c>
      <c r="AA112" s="191">
        <f t="shared" si="31"/>
        <v>0</v>
      </c>
      <c r="AB112" s="191">
        <f t="shared" si="31"/>
        <v>0</v>
      </c>
      <c r="AC112" s="191">
        <f t="shared" si="31"/>
        <v>0</v>
      </c>
      <c r="AD112" s="191">
        <f t="shared" si="31"/>
        <v>0</v>
      </c>
      <c r="AE112" s="191">
        <f t="shared" si="31"/>
        <v>0</v>
      </c>
      <c r="AF112" s="191">
        <f t="shared" si="31"/>
        <v>0</v>
      </c>
      <c r="AG112" s="191">
        <f t="shared" si="31"/>
        <v>80</v>
      </c>
      <c r="AH112" s="191">
        <f t="shared" si="31"/>
        <v>0</v>
      </c>
      <c r="AI112" s="191">
        <f t="shared" si="31"/>
        <v>0</v>
      </c>
      <c r="AJ112" s="191">
        <f t="shared" si="31"/>
        <v>0</v>
      </c>
      <c r="AK112" s="191">
        <f t="shared" si="31"/>
        <v>0</v>
      </c>
      <c r="AL112" s="191">
        <f t="shared" si="31"/>
        <v>0</v>
      </c>
      <c r="AM112" s="196"/>
      <c r="AN112" s="196"/>
    </row>
    <row r="113" s="12" customFormat="1" ht="305" customHeight="1" spans="1:40">
      <c r="A113" s="22">
        <v>33</v>
      </c>
      <c r="B113" s="22" t="s">
        <v>1223</v>
      </c>
      <c r="C113" s="22">
        <v>2024</v>
      </c>
      <c r="D113" s="33" t="s">
        <v>285</v>
      </c>
      <c r="E113" s="22" t="s">
        <v>178</v>
      </c>
      <c r="F113" s="24" t="s">
        <v>1013</v>
      </c>
      <c r="G113" s="22" t="s">
        <v>252</v>
      </c>
      <c r="H113" s="33" t="s">
        <v>1116</v>
      </c>
      <c r="I113" s="22">
        <v>1</v>
      </c>
      <c r="J113" s="39">
        <v>1</v>
      </c>
      <c r="K113" s="39"/>
      <c r="L113" s="39"/>
      <c r="M113" s="39">
        <v>1</v>
      </c>
      <c r="N113" s="39"/>
      <c r="O113" s="39"/>
      <c r="P113" s="39"/>
      <c r="Q113" s="39"/>
      <c r="R113" s="39"/>
      <c r="S113" s="39">
        <v>462</v>
      </c>
      <c r="T113" s="39">
        <v>1868</v>
      </c>
      <c r="U113" s="22" t="s">
        <v>227</v>
      </c>
      <c r="V113" s="22" t="s">
        <v>656</v>
      </c>
      <c r="W113" s="22" t="s">
        <v>183</v>
      </c>
      <c r="X113" s="22" t="s">
        <v>811</v>
      </c>
      <c r="Y113" s="22" t="s">
        <v>1286</v>
      </c>
      <c r="Z113" s="39">
        <v>80</v>
      </c>
      <c r="AA113" s="39"/>
      <c r="AB113" s="39"/>
      <c r="AC113" s="39"/>
      <c r="AD113" s="39"/>
      <c r="AE113" s="39"/>
      <c r="AF113" s="39"/>
      <c r="AG113" s="39">
        <v>80</v>
      </c>
      <c r="AH113" s="39"/>
      <c r="AI113" s="39"/>
      <c r="AJ113" s="39"/>
      <c r="AK113" s="39"/>
      <c r="AL113" s="39"/>
      <c r="AM113" s="71" t="s">
        <v>1224</v>
      </c>
      <c r="AN113" s="71" t="s">
        <v>1225</v>
      </c>
    </row>
    <row r="114" s="12" customFormat="1" ht="30" customHeight="1" spans="1:40">
      <c r="A114" s="183" t="s">
        <v>54</v>
      </c>
      <c r="B114" s="188" t="s">
        <v>126</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row>
    <row r="115" s="12" customFormat="1" ht="30" customHeight="1" spans="1:40">
      <c r="A115" s="203" t="s">
        <v>52</v>
      </c>
      <c r="B115" s="188" t="s">
        <v>127</v>
      </c>
      <c r="C115" s="188"/>
      <c r="D115" s="188"/>
      <c r="E115" s="185"/>
      <c r="F115" s="185"/>
      <c r="G115" s="185"/>
      <c r="H115" s="185"/>
      <c r="I115" s="191">
        <f t="shared" ref="I115:AL115" si="32">I116+I117+I118+I119+I120+I121</f>
        <v>0</v>
      </c>
      <c r="J115" s="191">
        <f t="shared" si="32"/>
        <v>0</v>
      </c>
      <c r="K115" s="191">
        <f t="shared" si="32"/>
        <v>0</v>
      </c>
      <c r="L115" s="191">
        <f t="shared" si="32"/>
        <v>0</v>
      </c>
      <c r="M115" s="191">
        <f t="shared" si="32"/>
        <v>0</v>
      </c>
      <c r="N115" s="191">
        <f t="shared" si="32"/>
        <v>0</v>
      </c>
      <c r="O115" s="191">
        <f t="shared" si="32"/>
        <v>0</v>
      </c>
      <c r="P115" s="191">
        <f t="shared" si="32"/>
        <v>0</v>
      </c>
      <c r="Q115" s="191">
        <f t="shared" si="32"/>
        <v>0</v>
      </c>
      <c r="R115" s="191">
        <f t="shared" si="32"/>
        <v>0</v>
      </c>
      <c r="S115" s="191">
        <f t="shared" si="32"/>
        <v>0</v>
      </c>
      <c r="T115" s="191">
        <f t="shared" si="32"/>
        <v>0</v>
      </c>
      <c r="U115" s="191">
        <f t="shared" si="32"/>
        <v>0</v>
      </c>
      <c r="V115" s="191">
        <f t="shared" si="32"/>
        <v>0</v>
      </c>
      <c r="W115" s="191">
        <f t="shared" si="32"/>
        <v>0</v>
      </c>
      <c r="X115" s="191">
        <f t="shared" si="32"/>
        <v>0</v>
      </c>
      <c r="Y115" s="191">
        <f t="shared" si="32"/>
        <v>0</v>
      </c>
      <c r="Z115" s="191">
        <f t="shared" si="32"/>
        <v>0</v>
      </c>
      <c r="AA115" s="191">
        <f t="shared" si="32"/>
        <v>0</v>
      </c>
      <c r="AB115" s="191">
        <f t="shared" si="32"/>
        <v>0</v>
      </c>
      <c r="AC115" s="191">
        <f t="shared" si="32"/>
        <v>0</v>
      </c>
      <c r="AD115" s="191">
        <f t="shared" si="32"/>
        <v>0</v>
      </c>
      <c r="AE115" s="191">
        <f t="shared" si="32"/>
        <v>0</v>
      </c>
      <c r="AF115" s="191">
        <f t="shared" si="32"/>
        <v>0</v>
      </c>
      <c r="AG115" s="191">
        <f t="shared" si="32"/>
        <v>0</v>
      </c>
      <c r="AH115" s="191">
        <f t="shared" si="32"/>
        <v>0</v>
      </c>
      <c r="AI115" s="191">
        <f t="shared" si="32"/>
        <v>0</v>
      </c>
      <c r="AJ115" s="191">
        <f t="shared" si="32"/>
        <v>0</v>
      </c>
      <c r="AK115" s="191">
        <f t="shared" si="32"/>
        <v>0</v>
      </c>
      <c r="AL115" s="191">
        <f t="shared" si="32"/>
        <v>0</v>
      </c>
      <c r="AM115" s="196"/>
      <c r="AN115" s="196"/>
    </row>
    <row r="116" s="12" customFormat="1" ht="30" customHeight="1" spans="1:40">
      <c r="A116" s="183" t="s">
        <v>54</v>
      </c>
      <c r="B116" s="188" t="s">
        <v>128</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row>
    <row r="117" s="12" customFormat="1" ht="58" customHeight="1" spans="1:40">
      <c r="A117" s="183" t="s">
        <v>54</v>
      </c>
      <c r="B117" s="188" t="s">
        <v>129</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row>
    <row r="118" s="12" customFormat="1" ht="68" customHeight="1" spans="1:40">
      <c r="A118" s="183" t="s">
        <v>54</v>
      </c>
      <c r="B118" s="188" t="s">
        <v>130</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row>
    <row r="119" s="12" customFormat="1" ht="30" customHeight="1" spans="1:40">
      <c r="A119" s="183" t="s">
        <v>54</v>
      </c>
      <c r="B119" s="188" t="s">
        <v>131</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row>
    <row r="120" s="12" customFormat="1" ht="30" customHeight="1" spans="1:40">
      <c r="A120" s="183" t="s">
        <v>54</v>
      </c>
      <c r="B120" s="188" t="s">
        <v>132</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row>
    <row r="121" s="12" customFormat="1" ht="30" customHeight="1" spans="1:40">
      <c r="A121" s="183" t="s">
        <v>54</v>
      </c>
      <c r="B121" s="188" t="s">
        <v>133</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row>
    <row r="122" s="12" customFormat="1" ht="30" customHeight="1" spans="1:40">
      <c r="A122" s="180" t="s">
        <v>50</v>
      </c>
      <c r="B122" s="188" t="s">
        <v>134</v>
      </c>
      <c r="C122" s="188"/>
      <c r="D122" s="188"/>
      <c r="E122" s="185"/>
      <c r="F122" s="185"/>
      <c r="G122" s="185"/>
      <c r="H122" s="185"/>
      <c r="I122" s="192">
        <f t="shared" ref="I122:AL122" si="33">I123</f>
        <v>0</v>
      </c>
      <c r="J122" s="192">
        <f t="shared" si="33"/>
        <v>0</v>
      </c>
      <c r="K122" s="192">
        <f t="shared" si="33"/>
        <v>0</v>
      </c>
      <c r="L122" s="192">
        <f t="shared" si="33"/>
        <v>0</v>
      </c>
      <c r="M122" s="192">
        <f t="shared" si="33"/>
        <v>0</v>
      </c>
      <c r="N122" s="192">
        <f t="shared" si="33"/>
        <v>0</v>
      </c>
      <c r="O122" s="192">
        <f t="shared" si="33"/>
        <v>0</v>
      </c>
      <c r="P122" s="192">
        <f t="shared" si="33"/>
        <v>0</v>
      </c>
      <c r="Q122" s="192">
        <f t="shared" si="33"/>
        <v>0</v>
      </c>
      <c r="R122" s="192">
        <f t="shared" si="33"/>
        <v>0</v>
      </c>
      <c r="S122" s="192">
        <f t="shared" si="33"/>
        <v>0</v>
      </c>
      <c r="T122" s="192">
        <f t="shared" si="33"/>
        <v>0</v>
      </c>
      <c r="U122" s="192">
        <f t="shared" si="33"/>
        <v>0</v>
      </c>
      <c r="V122" s="192">
        <f t="shared" si="33"/>
        <v>0</v>
      </c>
      <c r="W122" s="192">
        <f t="shared" si="33"/>
        <v>0</v>
      </c>
      <c r="X122" s="192">
        <f t="shared" si="33"/>
        <v>0</v>
      </c>
      <c r="Y122" s="192">
        <f t="shared" si="33"/>
        <v>0</v>
      </c>
      <c r="Z122" s="192">
        <f t="shared" si="33"/>
        <v>0</v>
      </c>
      <c r="AA122" s="192">
        <f t="shared" si="33"/>
        <v>0</v>
      </c>
      <c r="AB122" s="192">
        <f t="shared" si="33"/>
        <v>0</v>
      </c>
      <c r="AC122" s="192">
        <f t="shared" si="33"/>
        <v>0</v>
      </c>
      <c r="AD122" s="192">
        <f t="shared" si="33"/>
        <v>0</v>
      </c>
      <c r="AE122" s="192">
        <f t="shared" si="33"/>
        <v>0</v>
      </c>
      <c r="AF122" s="192">
        <f t="shared" si="33"/>
        <v>0</v>
      </c>
      <c r="AG122" s="192">
        <f t="shared" si="33"/>
        <v>0</v>
      </c>
      <c r="AH122" s="192">
        <f t="shared" si="33"/>
        <v>0</v>
      </c>
      <c r="AI122" s="192">
        <f t="shared" si="33"/>
        <v>0</v>
      </c>
      <c r="AJ122" s="192">
        <f t="shared" si="33"/>
        <v>0</v>
      </c>
      <c r="AK122" s="192">
        <f t="shared" si="33"/>
        <v>0</v>
      </c>
      <c r="AL122" s="192">
        <f t="shared" si="33"/>
        <v>0</v>
      </c>
      <c r="AM122" s="196"/>
      <c r="AN122" s="196"/>
    </row>
    <row r="123" s="12" customFormat="1" ht="30" customHeight="1" spans="1:40">
      <c r="A123" s="180" t="s">
        <v>52</v>
      </c>
      <c r="B123" s="188" t="s">
        <v>134</v>
      </c>
      <c r="C123" s="188"/>
      <c r="D123" s="188"/>
      <c r="E123" s="185"/>
      <c r="F123" s="185"/>
      <c r="G123" s="185"/>
      <c r="H123" s="185"/>
      <c r="I123" s="191">
        <f t="shared" ref="I123:AL123" si="34">I124+I125+I126</f>
        <v>0</v>
      </c>
      <c r="J123" s="191">
        <f t="shared" si="34"/>
        <v>0</v>
      </c>
      <c r="K123" s="191">
        <f t="shared" si="34"/>
        <v>0</v>
      </c>
      <c r="L123" s="191">
        <f t="shared" si="34"/>
        <v>0</v>
      </c>
      <c r="M123" s="191">
        <f t="shared" si="34"/>
        <v>0</v>
      </c>
      <c r="N123" s="191">
        <f t="shared" si="34"/>
        <v>0</v>
      </c>
      <c r="O123" s="191">
        <f t="shared" si="34"/>
        <v>0</v>
      </c>
      <c r="P123" s="191">
        <f t="shared" si="34"/>
        <v>0</v>
      </c>
      <c r="Q123" s="191">
        <f t="shared" si="34"/>
        <v>0</v>
      </c>
      <c r="R123" s="191">
        <f t="shared" si="34"/>
        <v>0</v>
      </c>
      <c r="S123" s="191">
        <f t="shared" si="34"/>
        <v>0</v>
      </c>
      <c r="T123" s="191">
        <f t="shared" si="34"/>
        <v>0</v>
      </c>
      <c r="U123" s="191">
        <f t="shared" si="34"/>
        <v>0</v>
      </c>
      <c r="V123" s="191">
        <f t="shared" si="34"/>
        <v>0</v>
      </c>
      <c r="W123" s="191">
        <f t="shared" si="34"/>
        <v>0</v>
      </c>
      <c r="X123" s="191">
        <f t="shared" si="34"/>
        <v>0</v>
      </c>
      <c r="Y123" s="191">
        <f t="shared" si="34"/>
        <v>0</v>
      </c>
      <c r="Z123" s="191">
        <f t="shared" si="34"/>
        <v>0</v>
      </c>
      <c r="AA123" s="191">
        <f t="shared" si="34"/>
        <v>0</v>
      </c>
      <c r="AB123" s="191">
        <f t="shared" si="34"/>
        <v>0</v>
      </c>
      <c r="AC123" s="191">
        <f t="shared" si="34"/>
        <v>0</v>
      </c>
      <c r="AD123" s="191">
        <f t="shared" si="34"/>
        <v>0</v>
      </c>
      <c r="AE123" s="191">
        <f t="shared" si="34"/>
        <v>0</v>
      </c>
      <c r="AF123" s="191">
        <f t="shared" si="34"/>
        <v>0</v>
      </c>
      <c r="AG123" s="191">
        <f t="shared" si="34"/>
        <v>0</v>
      </c>
      <c r="AH123" s="191">
        <f t="shared" si="34"/>
        <v>0</v>
      </c>
      <c r="AI123" s="191">
        <f t="shared" si="34"/>
        <v>0</v>
      </c>
      <c r="AJ123" s="191">
        <f t="shared" si="34"/>
        <v>0</v>
      </c>
      <c r="AK123" s="191">
        <f t="shared" si="34"/>
        <v>0</v>
      </c>
      <c r="AL123" s="191">
        <f t="shared" si="34"/>
        <v>0</v>
      </c>
      <c r="AM123" s="196"/>
      <c r="AN123" s="196"/>
    </row>
    <row r="124" s="12" customFormat="1" ht="30" customHeight="1" spans="1:40">
      <c r="A124" s="183" t="s">
        <v>54</v>
      </c>
      <c r="B124" s="188" t="s">
        <v>135</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row>
    <row r="125" s="12" customFormat="1" ht="30" customHeight="1" spans="1:40">
      <c r="A125" s="183" t="s">
        <v>54</v>
      </c>
      <c r="B125" s="188" t="s">
        <v>136</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row>
    <row r="126" s="12" customFormat="1" ht="30" customHeight="1" spans="1:40">
      <c r="A126" s="183" t="s">
        <v>54</v>
      </c>
      <c r="B126" s="188" t="s">
        <v>137</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row>
    <row r="127" s="12" customFormat="1" ht="30" customHeight="1" spans="1:40">
      <c r="A127" s="180" t="s">
        <v>50</v>
      </c>
      <c r="B127" s="188" t="s">
        <v>138</v>
      </c>
      <c r="C127" s="188"/>
      <c r="D127" s="188"/>
      <c r="E127" s="185"/>
      <c r="F127" s="185"/>
      <c r="G127" s="185"/>
      <c r="H127" s="185"/>
      <c r="I127" s="192">
        <f t="shared" ref="I127:AL127" si="35">I128+I130+I135+I142</f>
        <v>1</v>
      </c>
      <c r="J127" s="192">
        <f t="shared" si="35"/>
        <v>800</v>
      </c>
      <c r="K127" s="192">
        <f t="shared" si="35"/>
        <v>0</v>
      </c>
      <c r="L127" s="192">
        <f t="shared" si="35"/>
        <v>0</v>
      </c>
      <c r="M127" s="192">
        <f t="shared" si="35"/>
        <v>0</v>
      </c>
      <c r="N127" s="192">
        <f t="shared" si="35"/>
        <v>0</v>
      </c>
      <c r="O127" s="192">
        <f t="shared" si="35"/>
        <v>1</v>
      </c>
      <c r="P127" s="192">
        <f t="shared" si="35"/>
        <v>0</v>
      </c>
      <c r="Q127" s="192">
        <f t="shared" si="35"/>
        <v>0</v>
      </c>
      <c r="R127" s="192">
        <f t="shared" si="35"/>
        <v>0</v>
      </c>
      <c r="S127" s="192">
        <f t="shared" si="35"/>
        <v>800</v>
      </c>
      <c r="T127" s="192">
        <f t="shared" si="35"/>
        <v>800</v>
      </c>
      <c r="U127" s="192">
        <f t="shared" si="35"/>
        <v>0</v>
      </c>
      <c r="V127" s="192">
        <f t="shared" si="35"/>
        <v>0</v>
      </c>
      <c r="W127" s="192">
        <f t="shared" si="35"/>
        <v>0</v>
      </c>
      <c r="X127" s="192">
        <f t="shared" si="35"/>
        <v>0</v>
      </c>
      <c r="Y127" s="192">
        <f t="shared" si="35"/>
        <v>0</v>
      </c>
      <c r="Z127" s="192">
        <f t="shared" si="35"/>
        <v>240</v>
      </c>
      <c r="AA127" s="192">
        <f t="shared" si="35"/>
        <v>240</v>
      </c>
      <c r="AB127" s="192">
        <f t="shared" si="35"/>
        <v>240</v>
      </c>
      <c r="AC127" s="192">
        <f t="shared" si="35"/>
        <v>0</v>
      </c>
      <c r="AD127" s="192">
        <f t="shared" si="35"/>
        <v>0</v>
      </c>
      <c r="AE127" s="192">
        <f t="shared" si="35"/>
        <v>0</v>
      </c>
      <c r="AF127" s="192">
        <f t="shared" si="35"/>
        <v>0</v>
      </c>
      <c r="AG127" s="192">
        <f t="shared" si="35"/>
        <v>0</v>
      </c>
      <c r="AH127" s="192">
        <f t="shared" si="35"/>
        <v>0</v>
      </c>
      <c r="AI127" s="192">
        <f t="shared" si="35"/>
        <v>0</v>
      </c>
      <c r="AJ127" s="192">
        <f t="shared" si="35"/>
        <v>0</v>
      </c>
      <c r="AK127" s="192">
        <f t="shared" si="35"/>
        <v>0</v>
      </c>
      <c r="AL127" s="192">
        <f t="shared" si="35"/>
        <v>0</v>
      </c>
      <c r="AM127" s="196"/>
      <c r="AN127" s="196"/>
    </row>
    <row r="128" s="12" customFormat="1" ht="30" customHeight="1" spans="1:40">
      <c r="A128" s="203" t="s">
        <v>52</v>
      </c>
      <c r="B128" s="188" t="s">
        <v>139</v>
      </c>
      <c r="C128" s="188"/>
      <c r="D128" s="188"/>
      <c r="E128" s="185"/>
      <c r="F128" s="185"/>
      <c r="G128" s="185"/>
      <c r="H128" s="185"/>
      <c r="I128" s="191">
        <f t="shared" ref="I128:AL128" si="36">I129</f>
        <v>0</v>
      </c>
      <c r="J128" s="191">
        <f t="shared" si="36"/>
        <v>0</v>
      </c>
      <c r="K128" s="191">
        <f t="shared" si="36"/>
        <v>0</v>
      </c>
      <c r="L128" s="191">
        <f t="shared" si="36"/>
        <v>0</v>
      </c>
      <c r="M128" s="191">
        <f t="shared" si="36"/>
        <v>0</v>
      </c>
      <c r="N128" s="191">
        <f t="shared" si="36"/>
        <v>0</v>
      </c>
      <c r="O128" s="191">
        <f t="shared" si="36"/>
        <v>0</v>
      </c>
      <c r="P128" s="191">
        <f t="shared" si="36"/>
        <v>0</v>
      </c>
      <c r="Q128" s="191">
        <f t="shared" si="36"/>
        <v>0</v>
      </c>
      <c r="R128" s="191">
        <f t="shared" si="36"/>
        <v>0</v>
      </c>
      <c r="S128" s="191">
        <f t="shared" si="36"/>
        <v>0</v>
      </c>
      <c r="T128" s="191">
        <f t="shared" si="36"/>
        <v>0</v>
      </c>
      <c r="U128" s="191">
        <f t="shared" si="36"/>
        <v>0</v>
      </c>
      <c r="V128" s="191">
        <f t="shared" si="36"/>
        <v>0</v>
      </c>
      <c r="W128" s="191">
        <f t="shared" si="36"/>
        <v>0</v>
      </c>
      <c r="X128" s="191">
        <f t="shared" si="36"/>
        <v>0</v>
      </c>
      <c r="Y128" s="191">
        <f t="shared" si="36"/>
        <v>0</v>
      </c>
      <c r="Z128" s="191">
        <f t="shared" si="36"/>
        <v>0</v>
      </c>
      <c r="AA128" s="191">
        <f t="shared" si="36"/>
        <v>0</v>
      </c>
      <c r="AB128" s="191">
        <f t="shared" si="36"/>
        <v>0</v>
      </c>
      <c r="AC128" s="191">
        <f t="shared" si="36"/>
        <v>0</v>
      </c>
      <c r="AD128" s="191">
        <f t="shared" si="36"/>
        <v>0</v>
      </c>
      <c r="AE128" s="191">
        <f t="shared" si="36"/>
        <v>0</v>
      </c>
      <c r="AF128" s="191">
        <f t="shared" si="36"/>
        <v>0</v>
      </c>
      <c r="AG128" s="191">
        <f t="shared" si="36"/>
        <v>0</v>
      </c>
      <c r="AH128" s="191">
        <f t="shared" si="36"/>
        <v>0</v>
      </c>
      <c r="AI128" s="191">
        <f t="shared" si="36"/>
        <v>0</v>
      </c>
      <c r="AJ128" s="191">
        <f t="shared" si="36"/>
        <v>0</v>
      </c>
      <c r="AK128" s="191">
        <f t="shared" si="36"/>
        <v>0</v>
      </c>
      <c r="AL128" s="191">
        <f t="shared" si="36"/>
        <v>0</v>
      </c>
      <c r="AM128" s="196"/>
      <c r="AN128" s="196"/>
    </row>
    <row r="129" s="12" customFormat="1" ht="30" customHeight="1" spans="1:40">
      <c r="A129" s="183" t="s">
        <v>54</v>
      </c>
      <c r="B129" s="188" t="s">
        <v>140</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row>
    <row r="130" s="12" customFormat="1" ht="30" customHeight="1" spans="1:40">
      <c r="A130" s="203" t="s">
        <v>52</v>
      </c>
      <c r="B130" s="188" t="s">
        <v>141</v>
      </c>
      <c r="C130" s="188"/>
      <c r="D130" s="188"/>
      <c r="E130" s="185"/>
      <c r="F130" s="185"/>
      <c r="G130" s="185"/>
      <c r="H130" s="185"/>
      <c r="I130" s="191">
        <f t="shared" ref="I130:AL130" si="37">I131+I133+I134</f>
        <v>1</v>
      </c>
      <c r="J130" s="191">
        <f t="shared" si="37"/>
        <v>800</v>
      </c>
      <c r="K130" s="191">
        <f t="shared" si="37"/>
        <v>0</v>
      </c>
      <c r="L130" s="191">
        <f t="shared" si="37"/>
        <v>0</v>
      </c>
      <c r="M130" s="191">
        <f t="shared" si="37"/>
        <v>0</v>
      </c>
      <c r="N130" s="191">
        <f t="shared" si="37"/>
        <v>0</v>
      </c>
      <c r="O130" s="191">
        <f t="shared" si="37"/>
        <v>1</v>
      </c>
      <c r="P130" s="191">
        <f t="shared" si="37"/>
        <v>0</v>
      </c>
      <c r="Q130" s="191">
        <f t="shared" si="37"/>
        <v>0</v>
      </c>
      <c r="R130" s="191">
        <f t="shared" si="37"/>
        <v>0</v>
      </c>
      <c r="S130" s="191">
        <f t="shared" si="37"/>
        <v>800</v>
      </c>
      <c r="T130" s="191">
        <f t="shared" si="37"/>
        <v>800</v>
      </c>
      <c r="U130" s="191">
        <f t="shared" si="37"/>
        <v>0</v>
      </c>
      <c r="V130" s="191">
        <f t="shared" si="37"/>
        <v>0</v>
      </c>
      <c r="W130" s="191">
        <f t="shared" si="37"/>
        <v>0</v>
      </c>
      <c r="X130" s="191">
        <f t="shared" si="37"/>
        <v>0</v>
      </c>
      <c r="Y130" s="191">
        <f t="shared" si="37"/>
        <v>0</v>
      </c>
      <c r="Z130" s="191">
        <f t="shared" si="37"/>
        <v>240</v>
      </c>
      <c r="AA130" s="191">
        <f t="shared" si="37"/>
        <v>240</v>
      </c>
      <c r="AB130" s="191">
        <f t="shared" si="37"/>
        <v>240</v>
      </c>
      <c r="AC130" s="191">
        <f t="shared" si="37"/>
        <v>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6"/>
      <c r="AN130" s="196"/>
    </row>
    <row r="131" s="12" customFormat="1" ht="30" customHeight="1" spans="1:40">
      <c r="A131" s="183" t="s">
        <v>54</v>
      </c>
      <c r="B131" s="188" t="s">
        <v>142</v>
      </c>
      <c r="C131" s="188"/>
      <c r="D131" s="188"/>
      <c r="E131" s="185"/>
      <c r="F131" s="185"/>
      <c r="G131" s="185"/>
      <c r="H131" s="185"/>
      <c r="I131" s="191">
        <f>SUM(I132)</f>
        <v>1</v>
      </c>
      <c r="J131" s="191">
        <f t="shared" ref="J131:AL131" si="38">SUM(J132)</f>
        <v>800</v>
      </c>
      <c r="K131" s="191">
        <f t="shared" si="38"/>
        <v>0</v>
      </c>
      <c r="L131" s="191">
        <f t="shared" si="38"/>
        <v>0</v>
      </c>
      <c r="M131" s="191">
        <f t="shared" si="38"/>
        <v>0</v>
      </c>
      <c r="N131" s="191">
        <f t="shared" si="38"/>
        <v>0</v>
      </c>
      <c r="O131" s="191">
        <f t="shared" si="38"/>
        <v>1</v>
      </c>
      <c r="P131" s="191">
        <f t="shared" si="38"/>
        <v>0</v>
      </c>
      <c r="Q131" s="191">
        <f t="shared" si="38"/>
        <v>0</v>
      </c>
      <c r="R131" s="191">
        <f t="shared" si="38"/>
        <v>0</v>
      </c>
      <c r="S131" s="191">
        <f t="shared" si="38"/>
        <v>800</v>
      </c>
      <c r="T131" s="191">
        <f t="shared" si="38"/>
        <v>800</v>
      </c>
      <c r="U131" s="191">
        <f t="shared" si="38"/>
        <v>0</v>
      </c>
      <c r="V131" s="191">
        <f t="shared" si="38"/>
        <v>0</v>
      </c>
      <c r="W131" s="191">
        <f t="shared" si="38"/>
        <v>0</v>
      </c>
      <c r="X131" s="191">
        <f t="shared" si="38"/>
        <v>0</v>
      </c>
      <c r="Y131" s="191">
        <f t="shared" si="38"/>
        <v>0</v>
      </c>
      <c r="Z131" s="191">
        <f t="shared" si="38"/>
        <v>240</v>
      </c>
      <c r="AA131" s="191">
        <f t="shared" si="38"/>
        <v>240</v>
      </c>
      <c r="AB131" s="191">
        <f t="shared" si="38"/>
        <v>240</v>
      </c>
      <c r="AC131" s="191">
        <f t="shared" si="38"/>
        <v>0</v>
      </c>
      <c r="AD131" s="191">
        <f t="shared" si="38"/>
        <v>0</v>
      </c>
      <c r="AE131" s="191">
        <f t="shared" si="38"/>
        <v>0</v>
      </c>
      <c r="AF131" s="191">
        <f t="shared" si="38"/>
        <v>0</v>
      </c>
      <c r="AG131" s="191">
        <f t="shared" si="38"/>
        <v>0</v>
      </c>
      <c r="AH131" s="191">
        <f t="shared" si="38"/>
        <v>0</v>
      </c>
      <c r="AI131" s="191">
        <f t="shared" si="38"/>
        <v>0</v>
      </c>
      <c r="AJ131" s="191">
        <f t="shared" si="38"/>
        <v>0</v>
      </c>
      <c r="AK131" s="191">
        <f t="shared" si="38"/>
        <v>0</v>
      </c>
      <c r="AL131" s="191">
        <f t="shared" si="38"/>
        <v>0</v>
      </c>
      <c r="AM131" s="196"/>
      <c r="AN131" s="196"/>
    </row>
    <row r="132" s="7" customFormat="1" ht="198" customHeight="1" spans="1:40">
      <c r="A132" s="22">
        <v>34</v>
      </c>
      <c r="B132" s="22" t="s">
        <v>1174</v>
      </c>
      <c r="C132" s="22">
        <v>2024</v>
      </c>
      <c r="D132" s="33" t="s">
        <v>993</v>
      </c>
      <c r="E132" s="22" t="s">
        <v>178</v>
      </c>
      <c r="F132" s="22" t="s">
        <v>1175</v>
      </c>
      <c r="G132" s="22" t="s">
        <v>995</v>
      </c>
      <c r="H132" s="33" t="s">
        <v>1103</v>
      </c>
      <c r="I132" s="22">
        <v>1</v>
      </c>
      <c r="J132" s="22">
        <v>800</v>
      </c>
      <c r="K132" s="22"/>
      <c r="L132" s="22"/>
      <c r="M132" s="22"/>
      <c r="N132" s="22"/>
      <c r="O132" s="22">
        <v>1</v>
      </c>
      <c r="P132" s="22"/>
      <c r="Q132" s="22"/>
      <c r="R132" s="22"/>
      <c r="S132" s="22">
        <v>800</v>
      </c>
      <c r="T132" s="22">
        <v>800</v>
      </c>
      <c r="U132" s="36" t="s">
        <v>997</v>
      </c>
      <c r="V132" s="22" t="s">
        <v>1176</v>
      </c>
      <c r="W132" s="22" t="s">
        <v>997</v>
      </c>
      <c r="X132" s="22" t="s">
        <v>1176</v>
      </c>
      <c r="Y132" s="22" t="s">
        <v>1177</v>
      </c>
      <c r="Z132" s="22">
        <v>240</v>
      </c>
      <c r="AA132" s="22">
        <v>240</v>
      </c>
      <c r="AB132" s="60">
        <v>240</v>
      </c>
      <c r="AC132" s="60"/>
      <c r="AD132" s="60"/>
      <c r="AE132" s="60"/>
      <c r="AF132" s="22"/>
      <c r="AG132" s="22"/>
      <c r="AH132" s="22"/>
      <c r="AI132" s="22"/>
      <c r="AJ132" s="22"/>
      <c r="AK132" s="22"/>
      <c r="AL132" s="22"/>
      <c r="AM132" s="33" t="s">
        <v>1178</v>
      </c>
      <c r="AN132" s="33" t="s">
        <v>1179</v>
      </c>
    </row>
    <row r="133" s="12" customFormat="1" ht="30" customHeight="1" spans="1:40">
      <c r="A133" s="183" t="s">
        <v>54</v>
      </c>
      <c r="B133" s="188" t="s">
        <v>143</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row>
    <row r="134" s="12" customFormat="1" ht="30" customHeight="1" spans="1:40">
      <c r="A134" s="183" t="s">
        <v>54</v>
      </c>
      <c r="B134" s="188" t="s">
        <v>144</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row>
    <row r="135" s="12" customFormat="1" ht="30" customHeight="1" spans="1:40">
      <c r="A135" s="203" t="s">
        <v>52</v>
      </c>
      <c r="B135" s="188" t="s">
        <v>145</v>
      </c>
      <c r="C135" s="188"/>
      <c r="D135" s="188"/>
      <c r="E135" s="185"/>
      <c r="F135" s="185"/>
      <c r="G135" s="185"/>
      <c r="H135" s="185"/>
      <c r="I135" s="191">
        <f t="shared" ref="I135:AL135" si="39">I136+I137+I138+I139+I140+I141</f>
        <v>0</v>
      </c>
      <c r="J135" s="191">
        <f t="shared" si="39"/>
        <v>0</v>
      </c>
      <c r="K135" s="191">
        <f t="shared" si="39"/>
        <v>0</v>
      </c>
      <c r="L135" s="191">
        <f t="shared" si="39"/>
        <v>0</v>
      </c>
      <c r="M135" s="191">
        <f t="shared" si="39"/>
        <v>0</v>
      </c>
      <c r="N135" s="191">
        <f t="shared" si="39"/>
        <v>0</v>
      </c>
      <c r="O135" s="191">
        <f t="shared" si="39"/>
        <v>0</v>
      </c>
      <c r="P135" s="191">
        <f t="shared" si="39"/>
        <v>0</v>
      </c>
      <c r="Q135" s="191">
        <f t="shared" si="39"/>
        <v>0</v>
      </c>
      <c r="R135" s="191">
        <f t="shared" si="39"/>
        <v>0</v>
      </c>
      <c r="S135" s="191">
        <f t="shared" si="39"/>
        <v>0</v>
      </c>
      <c r="T135" s="191">
        <f t="shared" si="39"/>
        <v>0</v>
      </c>
      <c r="U135" s="191">
        <f t="shared" si="39"/>
        <v>0</v>
      </c>
      <c r="V135" s="191">
        <f t="shared" si="39"/>
        <v>0</v>
      </c>
      <c r="W135" s="191">
        <f t="shared" si="39"/>
        <v>0</v>
      </c>
      <c r="X135" s="191">
        <f t="shared" si="39"/>
        <v>0</v>
      </c>
      <c r="Y135" s="191">
        <f t="shared" si="39"/>
        <v>0</v>
      </c>
      <c r="Z135" s="191">
        <f t="shared" si="39"/>
        <v>0</v>
      </c>
      <c r="AA135" s="191">
        <f t="shared" si="39"/>
        <v>0</v>
      </c>
      <c r="AB135" s="191">
        <f t="shared" si="39"/>
        <v>0</v>
      </c>
      <c r="AC135" s="191">
        <f t="shared" si="39"/>
        <v>0</v>
      </c>
      <c r="AD135" s="191">
        <f t="shared" si="39"/>
        <v>0</v>
      </c>
      <c r="AE135" s="191">
        <f t="shared" si="39"/>
        <v>0</v>
      </c>
      <c r="AF135" s="191">
        <f t="shared" si="39"/>
        <v>0</v>
      </c>
      <c r="AG135" s="191">
        <f t="shared" si="39"/>
        <v>0</v>
      </c>
      <c r="AH135" s="191">
        <f t="shared" si="39"/>
        <v>0</v>
      </c>
      <c r="AI135" s="191">
        <f t="shared" si="39"/>
        <v>0</v>
      </c>
      <c r="AJ135" s="191">
        <f t="shared" si="39"/>
        <v>0</v>
      </c>
      <c r="AK135" s="191">
        <f t="shared" si="39"/>
        <v>0</v>
      </c>
      <c r="AL135" s="191">
        <f t="shared" si="39"/>
        <v>0</v>
      </c>
      <c r="AM135" s="196"/>
      <c r="AN135" s="196"/>
    </row>
    <row r="136" s="12" customFormat="1" ht="30" customHeight="1" spans="1:40">
      <c r="A136" s="183" t="s">
        <v>54</v>
      </c>
      <c r="B136" s="188" t="s">
        <v>146</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row>
    <row r="137" s="12" customFormat="1" ht="30" customHeight="1" spans="1:40">
      <c r="A137" s="183" t="s">
        <v>54</v>
      </c>
      <c r="B137" s="188" t="s">
        <v>147</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row>
    <row r="138" s="12" customFormat="1" ht="30" customHeight="1" spans="1:40">
      <c r="A138" s="183" t="s">
        <v>54</v>
      </c>
      <c r="B138" s="188" t="s">
        <v>148</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row>
    <row r="139" s="12" customFormat="1" ht="30" customHeight="1" spans="1:40">
      <c r="A139" s="183" t="s">
        <v>54</v>
      </c>
      <c r="B139" s="188" t="s">
        <v>149</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row>
    <row r="140" s="12" customFormat="1" ht="30" customHeight="1" spans="1:40">
      <c r="A140" s="183" t="s">
        <v>54</v>
      </c>
      <c r="B140" s="188" t="s">
        <v>150</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row>
    <row r="141" s="12" customFormat="1" ht="30" customHeight="1" spans="1:40">
      <c r="A141" s="183" t="s">
        <v>54</v>
      </c>
      <c r="B141" s="188" t="s">
        <v>151</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row>
    <row r="142" s="12" customFormat="1" ht="30" customHeight="1" spans="1:40">
      <c r="A142" s="203" t="s">
        <v>52</v>
      </c>
      <c r="B142" s="188" t="s">
        <v>152</v>
      </c>
      <c r="C142" s="188"/>
      <c r="D142" s="188"/>
      <c r="E142" s="185"/>
      <c r="F142" s="185"/>
      <c r="G142" s="185"/>
      <c r="H142" s="185"/>
      <c r="I142" s="191">
        <f t="shared" ref="I142:AL142" si="40">I143+I144+I145+I146+I147</f>
        <v>0</v>
      </c>
      <c r="J142" s="191">
        <f t="shared" si="40"/>
        <v>0</v>
      </c>
      <c r="K142" s="191">
        <f t="shared" si="40"/>
        <v>0</v>
      </c>
      <c r="L142" s="191">
        <f t="shared" si="40"/>
        <v>0</v>
      </c>
      <c r="M142" s="191">
        <f t="shared" si="40"/>
        <v>0</v>
      </c>
      <c r="N142" s="191">
        <f t="shared" si="40"/>
        <v>0</v>
      </c>
      <c r="O142" s="191">
        <f t="shared" si="40"/>
        <v>0</v>
      </c>
      <c r="P142" s="191">
        <f t="shared" si="40"/>
        <v>0</v>
      </c>
      <c r="Q142" s="191">
        <f t="shared" si="40"/>
        <v>0</v>
      </c>
      <c r="R142" s="191">
        <f t="shared" si="40"/>
        <v>0</v>
      </c>
      <c r="S142" s="191">
        <f t="shared" si="40"/>
        <v>0</v>
      </c>
      <c r="T142" s="191">
        <f t="shared" si="40"/>
        <v>0</v>
      </c>
      <c r="U142" s="191">
        <f t="shared" si="40"/>
        <v>0</v>
      </c>
      <c r="V142" s="191">
        <f t="shared" si="40"/>
        <v>0</v>
      </c>
      <c r="W142" s="191">
        <f t="shared" si="40"/>
        <v>0</v>
      </c>
      <c r="X142" s="191">
        <f t="shared" si="40"/>
        <v>0</v>
      </c>
      <c r="Y142" s="191">
        <f t="shared" si="40"/>
        <v>0</v>
      </c>
      <c r="Z142" s="191">
        <f t="shared" si="40"/>
        <v>0</v>
      </c>
      <c r="AA142" s="191">
        <f t="shared" si="40"/>
        <v>0</v>
      </c>
      <c r="AB142" s="191">
        <f t="shared" si="40"/>
        <v>0</v>
      </c>
      <c r="AC142" s="191">
        <f t="shared" si="40"/>
        <v>0</v>
      </c>
      <c r="AD142" s="191">
        <f t="shared" si="40"/>
        <v>0</v>
      </c>
      <c r="AE142" s="191">
        <f t="shared" si="40"/>
        <v>0</v>
      </c>
      <c r="AF142" s="191">
        <f t="shared" si="40"/>
        <v>0</v>
      </c>
      <c r="AG142" s="191">
        <f t="shared" si="40"/>
        <v>0</v>
      </c>
      <c r="AH142" s="191">
        <f t="shared" si="40"/>
        <v>0</v>
      </c>
      <c r="AI142" s="191">
        <f t="shared" si="40"/>
        <v>0</v>
      </c>
      <c r="AJ142" s="191">
        <f t="shared" si="40"/>
        <v>0</v>
      </c>
      <c r="AK142" s="191">
        <f t="shared" si="40"/>
        <v>0</v>
      </c>
      <c r="AL142" s="191">
        <f t="shared" si="40"/>
        <v>0</v>
      </c>
      <c r="AM142" s="196"/>
      <c r="AN142" s="196"/>
    </row>
    <row r="143" s="12" customFormat="1" ht="30" customHeight="1" spans="1:40">
      <c r="A143" s="183" t="s">
        <v>54</v>
      </c>
      <c r="B143" s="188" t="s">
        <v>153</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row>
    <row r="144" s="12" customFormat="1" ht="30" customHeight="1" spans="1:40">
      <c r="A144" s="183" t="s">
        <v>54</v>
      </c>
      <c r="B144" s="188" t="s">
        <v>154</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row>
    <row r="145" s="12" customFormat="1" ht="30" customHeight="1" spans="1:40">
      <c r="A145" s="183" t="s">
        <v>54</v>
      </c>
      <c r="B145" s="188" t="s">
        <v>155</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row>
    <row r="146" s="12" customFormat="1" ht="30" customHeight="1" spans="1:40">
      <c r="A146" s="183" t="s">
        <v>54</v>
      </c>
      <c r="B146" s="188" t="s">
        <v>156</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row>
    <row r="147" s="12" customFormat="1" ht="30" customHeight="1" spans="1:40">
      <c r="A147" s="183" t="s">
        <v>54</v>
      </c>
      <c r="B147" s="188" t="s">
        <v>157</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row>
    <row r="148" s="12" customFormat="1" ht="30" customHeight="1" spans="1:40">
      <c r="A148" s="180" t="s">
        <v>50</v>
      </c>
      <c r="B148" s="188" t="s">
        <v>158</v>
      </c>
      <c r="C148" s="188"/>
      <c r="D148" s="188"/>
      <c r="E148" s="185"/>
      <c r="F148" s="185"/>
      <c r="G148" s="185"/>
      <c r="H148" s="185"/>
      <c r="I148" s="192">
        <f t="shared" ref="I148:AL148" si="41">I149+I152</f>
        <v>0</v>
      </c>
      <c r="J148" s="192">
        <f t="shared" si="41"/>
        <v>0</v>
      </c>
      <c r="K148" s="192">
        <f t="shared" si="41"/>
        <v>0</v>
      </c>
      <c r="L148" s="192">
        <f t="shared" si="41"/>
        <v>0</v>
      </c>
      <c r="M148" s="192">
        <f t="shared" si="41"/>
        <v>0</v>
      </c>
      <c r="N148" s="192">
        <f t="shared" si="41"/>
        <v>0</v>
      </c>
      <c r="O148" s="192">
        <f t="shared" si="41"/>
        <v>0</v>
      </c>
      <c r="P148" s="192">
        <f t="shared" si="41"/>
        <v>0</v>
      </c>
      <c r="Q148" s="192">
        <f t="shared" si="41"/>
        <v>0</v>
      </c>
      <c r="R148" s="192">
        <f t="shared" si="41"/>
        <v>0</v>
      </c>
      <c r="S148" s="192">
        <f t="shared" si="41"/>
        <v>0</v>
      </c>
      <c r="T148" s="192">
        <f t="shared" si="41"/>
        <v>0</v>
      </c>
      <c r="U148" s="192">
        <f t="shared" si="41"/>
        <v>0</v>
      </c>
      <c r="V148" s="192">
        <f t="shared" si="41"/>
        <v>0</v>
      </c>
      <c r="W148" s="192">
        <f t="shared" si="41"/>
        <v>0</v>
      </c>
      <c r="X148" s="192">
        <f t="shared" si="41"/>
        <v>0</v>
      </c>
      <c r="Y148" s="192">
        <f t="shared" si="41"/>
        <v>0</v>
      </c>
      <c r="Z148" s="192">
        <f t="shared" si="41"/>
        <v>0</v>
      </c>
      <c r="AA148" s="192">
        <f t="shared" si="41"/>
        <v>0</v>
      </c>
      <c r="AB148" s="192">
        <f t="shared" si="41"/>
        <v>0</v>
      </c>
      <c r="AC148" s="192">
        <f t="shared" si="41"/>
        <v>0</v>
      </c>
      <c r="AD148" s="192">
        <f t="shared" si="41"/>
        <v>0</v>
      </c>
      <c r="AE148" s="192">
        <f t="shared" si="41"/>
        <v>0</v>
      </c>
      <c r="AF148" s="192">
        <f t="shared" si="41"/>
        <v>0</v>
      </c>
      <c r="AG148" s="192">
        <f t="shared" si="41"/>
        <v>0</v>
      </c>
      <c r="AH148" s="192">
        <f t="shared" si="41"/>
        <v>0</v>
      </c>
      <c r="AI148" s="192">
        <f t="shared" si="41"/>
        <v>0</v>
      </c>
      <c r="AJ148" s="192">
        <f t="shared" si="41"/>
        <v>0</v>
      </c>
      <c r="AK148" s="192">
        <f t="shared" si="41"/>
        <v>0</v>
      </c>
      <c r="AL148" s="192">
        <f t="shared" si="41"/>
        <v>0</v>
      </c>
      <c r="AM148" s="196"/>
      <c r="AN148" s="196"/>
    </row>
    <row r="149" s="12" customFormat="1" ht="30" customHeight="1" spans="1:40">
      <c r="A149" s="203" t="s">
        <v>52</v>
      </c>
      <c r="B149" s="188" t="s">
        <v>159</v>
      </c>
      <c r="C149" s="188"/>
      <c r="D149" s="188"/>
      <c r="E149" s="185"/>
      <c r="F149" s="185"/>
      <c r="G149" s="185"/>
      <c r="H149" s="185"/>
      <c r="I149" s="191">
        <f t="shared" ref="I149:AL149" si="42">I150+I151</f>
        <v>0</v>
      </c>
      <c r="J149" s="191">
        <f t="shared" si="42"/>
        <v>0</v>
      </c>
      <c r="K149" s="191">
        <f t="shared" si="42"/>
        <v>0</v>
      </c>
      <c r="L149" s="191">
        <f t="shared" si="42"/>
        <v>0</v>
      </c>
      <c r="M149" s="191">
        <f t="shared" si="42"/>
        <v>0</v>
      </c>
      <c r="N149" s="191">
        <f t="shared" si="42"/>
        <v>0</v>
      </c>
      <c r="O149" s="191">
        <f t="shared" si="42"/>
        <v>0</v>
      </c>
      <c r="P149" s="191">
        <f t="shared" si="42"/>
        <v>0</v>
      </c>
      <c r="Q149" s="191">
        <f t="shared" si="42"/>
        <v>0</v>
      </c>
      <c r="R149" s="191">
        <f t="shared" si="42"/>
        <v>0</v>
      </c>
      <c r="S149" s="191">
        <f t="shared" si="42"/>
        <v>0</v>
      </c>
      <c r="T149" s="191">
        <f t="shared" si="42"/>
        <v>0</v>
      </c>
      <c r="U149" s="191">
        <f t="shared" si="42"/>
        <v>0</v>
      </c>
      <c r="V149" s="191">
        <f t="shared" si="42"/>
        <v>0</v>
      </c>
      <c r="W149" s="191">
        <f t="shared" si="42"/>
        <v>0</v>
      </c>
      <c r="X149" s="191">
        <f t="shared" si="42"/>
        <v>0</v>
      </c>
      <c r="Y149" s="191">
        <f t="shared" si="42"/>
        <v>0</v>
      </c>
      <c r="Z149" s="191">
        <f t="shared" si="42"/>
        <v>0</v>
      </c>
      <c r="AA149" s="191">
        <f t="shared" si="42"/>
        <v>0</v>
      </c>
      <c r="AB149" s="191">
        <f t="shared" si="42"/>
        <v>0</v>
      </c>
      <c r="AC149" s="191">
        <f t="shared" si="42"/>
        <v>0</v>
      </c>
      <c r="AD149" s="191">
        <f t="shared" si="42"/>
        <v>0</v>
      </c>
      <c r="AE149" s="191">
        <f t="shared" si="42"/>
        <v>0</v>
      </c>
      <c r="AF149" s="191">
        <f t="shared" si="42"/>
        <v>0</v>
      </c>
      <c r="AG149" s="191">
        <f t="shared" si="42"/>
        <v>0</v>
      </c>
      <c r="AH149" s="191">
        <f t="shared" si="42"/>
        <v>0</v>
      </c>
      <c r="AI149" s="191">
        <f t="shared" si="42"/>
        <v>0</v>
      </c>
      <c r="AJ149" s="191">
        <f t="shared" si="42"/>
        <v>0</v>
      </c>
      <c r="AK149" s="191">
        <f t="shared" si="42"/>
        <v>0</v>
      </c>
      <c r="AL149" s="191">
        <f t="shared" si="42"/>
        <v>0</v>
      </c>
      <c r="AM149" s="196"/>
      <c r="AN149" s="196"/>
    </row>
    <row r="150" s="12" customFormat="1" ht="30" customHeight="1" spans="1:40">
      <c r="A150" s="183" t="s">
        <v>54</v>
      </c>
      <c r="B150" s="188" t="s">
        <v>160</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row>
    <row r="151" s="12" customFormat="1" ht="30" customHeight="1" spans="1:40">
      <c r="A151" s="183" t="s">
        <v>54</v>
      </c>
      <c r="B151" s="188" t="s">
        <v>161</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row>
    <row r="152" s="12" customFormat="1" ht="30" customHeight="1" spans="1:40">
      <c r="A152" s="203" t="s">
        <v>52</v>
      </c>
      <c r="B152" s="188" t="s">
        <v>162</v>
      </c>
      <c r="C152" s="188"/>
      <c r="D152" s="188"/>
      <c r="E152" s="185"/>
      <c r="F152" s="185"/>
      <c r="G152" s="185"/>
      <c r="H152" s="185"/>
      <c r="I152" s="191">
        <f t="shared" ref="I152:AL152" si="43">I153+I154+I155+I156</f>
        <v>0</v>
      </c>
      <c r="J152" s="191">
        <f t="shared" si="43"/>
        <v>0</v>
      </c>
      <c r="K152" s="191">
        <f t="shared" si="43"/>
        <v>0</v>
      </c>
      <c r="L152" s="191">
        <f t="shared" si="43"/>
        <v>0</v>
      </c>
      <c r="M152" s="191">
        <f t="shared" si="43"/>
        <v>0</v>
      </c>
      <c r="N152" s="191">
        <f t="shared" si="43"/>
        <v>0</v>
      </c>
      <c r="O152" s="191">
        <f t="shared" si="43"/>
        <v>0</v>
      </c>
      <c r="P152" s="191">
        <f t="shared" si="43"/>
        <v>0</v>
      </c>
      <c r="Q152" s="191">
        <f t="shared" si="43"/>
        <v>0</v>
      </c>
      <c r="R152" s="191">
        <f t="shared" si="43"/>
        <v>0</v>
      </c>
      <c r="S152" s="191">
        <f t="shared" si="43"/>
        <v>0</v>
      </c>
      <c r="T152" s="191">
        <f t="shared" si="43"/>
        <v>0</v>
      </c>
      <c r="U152" s="191">
        <f t="shared" si="43"/>
        <v>0</v>
      </c>
      <c r="V152" s="191">
        <f t="shared" si="43"/>
        <v>0</v>
      </c>
      <c r="W152" s="191">
        <f t="shared" si="43"/>
        <v>0</v>
      </c>
      <c r="X152" s="191">
        <f t="shared" si="43"/>
        <v>0</v>
      </c>
      <c r="Y152" s="191">
        <f t="shared" si="43"/>
        <v>0</v>
      </c>
      <c r="Z152" s="191">
        <f t="shared" si="43"/>
        <v>0</v>
      </c>
      <c r="AA152" s="191">
        <f t="shared" si="43"/>
        <v>0</v>
      </c>
      <c r="AB152" s="191">
        <f t="shared" si="43"/>
        <v>0</v>
      </c>
      <c r="AC152" s="191">
        <f t="shared" si="43"/>
        <v>0</v>
      </c>
      <c r="AD152" s="191">
        <f t="shared" si="43"/>
        <v>0</v>
      </c>
      <c r="AE152" s="191">
        <f t="shared" si="43"/>
        <v>0</v>
      </c>
      <c r="AF152" s="191">
        <f t="shared" si="43"/>
        <v>0</v>
      </c>
      <c r="AG152" s="191">
        <f t="shared" si="43"/>
        <v>0</v>
      </c>
      <c r="AH152" s="191">
        <f t="shared" si="43"/>
        <v>0</v>
      </c>
      <c r="AI152" s="191">
        <f t="shared" si="43"/>
        <v>0</v>
      </c>
      <c r="AJ152" s="191">
        <f t="shared" si="43"/>
        <v>0</v>
      </c>
      <c r="AK152" s="191">
        <f t="shared" si="43"/>
        <v>0</v>
      </c>
      <c r="AL152" s="191">
        <f t="shared" si="43"/>
        <v>0</v>
      </c>
      <c r="AM152" s="196"/>
      <c r="AN152" s="196"/>
    </row>
    <row r="153" s="12" customFormat="1" ht="30" customHeight="1" spans="1:40">
      <c r="A153" s="183" t="s">
        <v>54</v>
      </c>
      <c r="B153" s="188" t="s">
        <v>163</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row>
    <row r="154" s="12" customFormat="1" ht="30" customHeight="1" spans="1:40">
      <c r="A154" s="183" t="s">
        <v>54</v>
      </c>
      <c r="B154" s="188" t="s">
        <v>164</v>
      </c>
      <c r="C154" s="188"/>
      <c r="D154" s="188"/>
      <c r="E154" s="185"/>
      <c r="F154" s="185"/>
      <c r="G154" s="185"/>
      <c r="H154" s="185"/>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6"/>
      <c r="AN154" s="196"/>
    </row>
    <row r="155" s="12" customFormat="1" ht="30" customHeight="1" spans="1:40">
      <c r="A155" s="183" t="s">
        <v>54</v>
      </c>
      <c r="B155" s="188" t="s">
        <v>165</v>
      </c>
      <c r="C155" s="188"/>
      <c r="D155" s="188"/>
      <c r="E155" s="185"/>
      <c r="F155" s="185"/>
      <c r="G155" s="185"/>
      <c r="H155" s="185"/>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6"/>
      <c r="AN155" s="196"/>
    </row>
    <row r="156" s="12" customFormat="1" ht="30" customHeight="1" spans="1:40">
      <c r="A156" s="183" t="s">
        <v>54</v>
      </c>
      <c r="B156" s="188" t="s">
        <v>166</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row>
    <row r="157" s="12" customFormat="1" ht="30" customHeight="1" spans="1:40">
      <c r="A157" s="180" t="s">
        <v>50</v>
      </c>
      <c r="B157" s="188" t="s">
        <v>167</v>
      </c>
      <c r="C157" s="188"/>
      <c r="D157" s="188"/>
      <c r="E157" s="185"/>
      <c r="F157" s="185"/>
      <c r="G157" s="185"/>
      <c r="H157" s="185"/>
      <c r="I157" s="192">
        <f t="shared" ref="I157:AL157" si="44">I158</f>
        <v>0</v>
      </c>
      <c r="J157" s="192">
        <f t="shared" si="44"/>
        <v>0</v>
      </c>
      <c r="K157" s="192">
        <f t="shared" si="44"/>
        <v>0</v>
      </c>
      <c r="L157" s="192">
        <f t="shared" si="44"/>
        <v>0</v>
      </c>
      <c r="M157" s="192">
        <f t="shared" si="44"/>
        <v>0</v>
      </c>
      <c r="N157" s="192">
        <f t="shared" si="44"/>
        <v>0</v>
      </c>
      <c r="O157" s="192">
        <f t="shared" si="44"/>
        <v>0</v>
      </c>
      <c r="P157" s="192">
        <f t="shared" si="44"/>
        <v>0</v>
      </c>
      <c r="Q157" s="192">
        <f t="shared" si="44"/>
        <v>0</v>
      </c>
      <c r="R157" s="192">
        <f t="shared" si="44"/>
        <v>0</v>
      </c>
      <c r="S157" s="192">
        <f t="shared" si="44"/>
        <v>0</v>
      </c>
      <c r="T157" s="192">
        <f t="shared" si="44"/>
        <v>0</v>
      </c>
      <c r="U157" s="192">
        <f t="shared" si="44"/>
        <v>0</v>
      </c>
      <c r="V157" s="192">
        <f t="shared" si="44"/>
        <v>0</v>
      </c>
      <c r="W157" s="192">
        <f t="shared" si="44"/>
        <v>0</v>
      </c>
      <c r="X157" s="192">
        <f t="shared" si="44"/>
        <v>0</v>
      </c>
      <c r="Y157" s="192">
        <f t="shared" si="44"/>
        <v>0</v>
      </c>
      <c r="Z157" s="192">
        <f t="shared" si="44"/>
        <v>0</v>
      </c>
      <c r="AA157" s="192">
        <f t="shared" si="44"/>
        <v>0</v>
      </c>
      <c r="AB157" s="192">
        <f t="shared" si="44"/>
        <v>0</v>
      </c>
      <c r="AC157" s="192">
        <f t="shared" si="44"/>
        <v>0</v>
      </c>
      <c r="AD157" s="192">
        <f t="shared" si="44"/>
        <v>0</v>
      </c>
      <c r="AE157" s="192">
        <f t="shared" si="44"/>
        <v>0</v>
      </c>
      <c r="AF157" s="192">
        <f t="shared" si="44"/>
        <v>0</v>
      </c>
      <c r="AG157" s="192">
        <f t="shared" si="44"/>
        <v>0</v>
      </c>
      <c r="AH157" s="192">
        <f t="shared" si="44"/>
        <v>0</v>
      </c>
      <c r="AI157" s="192">
        <f t="shared" si="44"/>
        <v>0</v>
      </c>
      <c r="AJ157" s="192">
        <f t="shared" si="44"/>
        <v>0</v>
      </c>
      <c r="AK157" s="192">
        <f t="shared" si="44"/>
        <v>0</v>
      </c>
      <c r="AL157" s="192">
        <f t="shared" si="44"/>
        <v>0</v>
      </c>
      <c r="AM157" s="196"/>
      <c r="AN157" s="196"/>
    </row>
    <row r="158" s="12" customFormat="1" ht="30" customHeight="1" spans="1:40">
      <c r="A158" s="180" t="s">
        <v>52</v>
      </c>
      <c r="B158" s="188" t="s">
        <v>167</v>
      </c>
      <c r="C158" s="188"/>
      <c r="D158" s="188"/>
      <c r="E158" s="185"/>
      <c r="F158" s="185"/>
      <c r="G158" s="185"/>
      <c r="H158" s="185"/>
      <c r="I158" s="191">
        <f t="shared" ref="I158:AL158" si="45">I159</f>
        <v>0</v>
      </c>
      <c r="J158" s="191">
        <f t="shared" si="45"/>
        <v>0</v>
      </c>
      <c r="K158" s="191">
        <f t="shared" si="45"/>
        <v>0</v>
      </c>
      <c r="L158" s="191">
        <f t="shared" si="45"/>
        <v>0</v>
      </c>
      <c r="M158" s="191">
        <f t="shared" si="45"/>
        <v>0</v>
      </c>
      <c r="N158" s="191">
        <f t="shared" si="45"/>
        <v>0</v>
      </c>
      <c r="O158" s="191">
        <f t="shared" si="45"/>
        <v>0</v>
      </c>
      <c r="P158" s="191">
        <f t="shared" si="45"/>
        <v>0</v>
      </c>
      <c r="Q158" s="191">
        <f t="shared" si="45"/>
        <v>0</v>
      </c>
      <c r="R158" s="191">
        <f t="shared" si="45"/>
        <v>0</v>
      </c>
      <c r="S158" s="191">
        <f t="shared" si="45"/>
        <v>0</v>
      </c>
      <c r="T158" s="191">
        <f t="shared" si="45"/>
        <v>0</v>
      </c>
      <c r="U158" s="191">
        <f t="shared" si="45"/>
        <v>0</v>
      </c>
      <c r="V158" s="191">
        <f t="shared" si="45"/>
        <v>0</v>
      </c>
      <c r="W158" s="191">
        <f t="shared" si="45"/>
        <v>0</v>
      </c>
      <c r="X158" s="191">
        <f t="shared" si="45"/>
        <v>0</v>
      </c>
      <c r="Y158" s="191">
        <f t="shared" si="45"/>
        <v>0</v>
      </c>
      <c r="Z158" s="191">
        <f t="shared" si="45"/>
        <v>0</v>
      </c>
      <c r="AA158" s="191">
        <f t="shared" si="45"/>
        <v>0</v>
      </c>
      <c r="AB158" s="191">
        <f t="shared" si="45"/>
        <v>0</v>
      </c>
      <c r="AC158" s="191">
        <f t="shared" si="45"/>
        <v>0</v>
      </c>
      <c r="AD158" s="191">
        <f t="shared" si="45"/>
        <v>0</v>
      </c>
      <c r="AE158" s="191">
        <f t="shared" si="45"/>
        <v>0</v>
      </c>
      <c r="AF158" s="191">
        <f t="shared" si="45"/>
        <v>0</v>
      </c>
      <c r="AG158" s="191">
        <f t="shared" si="45"/>
        <v>0</v>
      </c>
      <c r="AH158" s="191">
        <f t="shared" si="45"/>
        <v>0</v>
      </c>
      <c r="AI158" s="191">
        <f t="shared" si="45"/>
        <v>0</v>
      </c>
      <c r="AJ158" s="191">
        <f t="shared" si="45"/>
        <v>0</v>
      </c>
      <c r="AK158" s="191">
        <f t="shared" si="45"/>
        <v>0</v>
      </c>
      <c r="AL158" s="191">
        <f t="shared" si="45"/>
        <v>0</v>
      </c>
      <c r="AM158" s="196"/>
      <c r="AN158" s="196"/>
    </row>
    <row r="159" s="12" customFormat="1" ht="30" customHeight="1" spans="1:40">
      <c r="A159" s="180" t="s">
        <v>54</v>
      </c>
      <c r="B159" s="188" t="s">
        <v>167</v>
      </c>
      <c r="C159" s="188"/>
      <c r="D159" s="188"/>
      <c r="E159" s="185"/>
      <c r="F159" s="185"/>
      <c r="G159" s="185"/>
      <c r="H159" s="185"/>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6"/>
      <c r="AN159" s="196"/>
    </row>
    <row r="160" s="12" customFormat="1" ht="30" customHeight="1" spans="1:40">
      <c r="A160" s="180" t="s">
        <v>50</v>
      </c>
      <c r="B160" s="188" t="s">
        <v>96</v>
      </c>
      <c r="C160" s="188"/>
      <c r="D160" s="188"/>
      <c r="E160" s="185"/>
      <c r="F160" s="185"/>
      <c r="G160" s="185"/>
      <c r="H160" s="185"/>
      <c r="I160" s="192">
        <f t="shared" ref="I160:AL160" si="46">I161</f>
        <v>1</v>
      </c>
      <c r="J160" s="192">
        <f t="shared" si="46"/>
        <v>3800</v>
      </c>
      <c r="K160" s="192">
        <f t="shared" si="46"/>
        <v>0</v>
      </c>
      <c r="L160" s="192">
        <f t="shared" si="46"/>
        <v>0</v>
      </c>
      <c r="M160" s="192">
        <f t="shared" si="46"/>
        <v>0</v>
      </c>
      <c r="N160" s="192">
        <f t="shared" si="46"/>
        <v>0</v>
      </c>
      <c r="O160" s="192">
        <f t="shared" si="46"/>
        <v>0</v>
      </c>
      <c r="P160" s="192">
        <f t="shared" si="46"/>
        <v>0</v>
      </c>
      <c r="Q160" s="192">
        <f t="shared" si="46"/>
        <v>0</v>
      </c>
      <c r="R160" s="192">
        <f t="shared" si="46"/>
        <v>1</v>
      </c>
      <c r="S160" s="192">
        <f t="shared" si="46"/>
        <v>3800</v>
      </c>
      <c r="T160" s="192">
        <f t="shared" si="46"/>
        <v>0</v>
      </c>
      <c r="U160" s="192">
        <f t="shared" si="46"/>
        <v>0</v>
      </c>
      <c r="V160" s="192">
        <f t="shared" si="46"/>
        <v>0</v>
      </c>
      <c r="W160" s="192">
        <f t="shared" si="46"/>
        <v>0</v>
      </c>
      <c r="X160" s="192">
        <f t="shared" si="46"/>
        <v>0</v>
      </c>
      <c r="Y160" s="192">
        <f t="shared" si="46"/>
        <v>0</v>
      </c>
      <c r="Z160" s="192">
        <f t="shared" si="46"/>
        <v>38</v>
      </c>
      <c r="AA160" s="192">
        <f t="shared" si="46"/>
        <v>38</v>
      </c>
      <c r="AB160" s="192">
        <f t="shared" si="46"/>
        <v>0</v>
      </c>
      <c r="AC160" s="192">
        <f t="shared" si="46"/>
        <v>0</v>
      </c>
      <c r="AD160" s="192">
        <f t="shared" si="46"/>
        <v>38</v>
      </c>
      <c r="AE160" s="192">
        <f t="shared" si="46"/>
        <v>0</v>
      </c>
      <c r="AF160" s="192">
        <f t="shared" si="46"/>
        <v>0</v>
      </c>
      <c r="AG160" s="192">
        <f t="shared" si="46"/>
        <v>0</v>
      </c>
      <c r="AH160" s="192">
        <f t="shared" si="46"/>
        <v>0</v>
      </c>
      <c r="AI160" s="192">
        <f t="shared" si="46"/>
        <v>0</v>
      </c>
      <c r="AJ160" s="192">
        <f t="shared" si="46"/>
        <v>0</v>
      </c>
      <c r="AK160" s="192">
        <f t="shared" si="46"/>
        <v>0</v>
      </c>
      <c r="AL160" s="192">
        <f t="shared" si="46"/>
        <v>0</v>
      </c>
      <c r="AM160" s="196"/>
      <c r="AN160" s="196"/>
    </row>
    <row r="161" s="12" customFormat="1" ht="30" customHeight="1" spans="1:40">
      <c r="A161" s="180" t="s">
        <v>52</v>
      </c>
      <c r="B161" s="188" t="s">
        <v>96</v>
      </c>
      <c r="C161" s="188"/>
      <c r="D161" s="188"/>
      <c r="E161" s="185"/>
      <c r="F161" s="185"/>
      <c r="G161" s="185"/>
      <c r="H161" s="185"/>
      <c r="I161" s="191">
        <f t="shared" ref="I161:AL161" si="47">I162+I163+I165</f>
        <v>1</v>
      </c>
      <c r="J161" s="191">
        <f t="shared" si="47"/>
        <v>3800</v>
      </c>
      <c r="K161" s="191">
        <f t="shared" si="47"/>
        <v>0</v>
      </c>
      <c r="L161" s="191">
        <f t="shared" si="47"/>
        <v>0</v>
      </c>
      <c r="M161" s="191">
        <f t="shared" si="47"/>
        <v>0</v>
      </c>
      <c r="N161" s="191">
        <f t="shared" si="47"/>
        <v>0</v>
      </c>
      <c r="O161" s="191">
        <f t="shared" si="47"/>
        <v>0</v>
      </c>
      <c r="P161" s="191">
        <f t="shared" si="47"/>
        <v>0</v>
      </c>
      <c r="Q161" s="191">
        <f t="shared" si="47"/>
        <v>0</v>
      </c>
      <c r="R161" s="191">
        <f t="shared" si="47"/>
        <v>1</v>
      </c>
      <c r="S161" s="191">
        <f t="shared" si="47"/>
        <v>3800</v>
      </c>
      <c r="T161" s="191">
        <f t="shared" si="47"/>
        <v>0</v>
      </c>
      <c r="U161" s="191">
        <f t="shared" si="47"/>
        <v>0</v>
      </c>
      <c r="V161" s="191">
        <f t="shared" si="47"/>
        <v>0</v>
      </c>
      <c r="W161" s="191">
        <f t="shared" si="47"/>
        <v>0</v>
      </c>
      <c r="X161" s="191">
        <f t="shared" si="47"/>
        <v>0</v>
      </c>
      <c r="Y161" s="191">
        <f t="shared" si="47"/>
        <v>0</v>
      </c>
      <c r="Z161" s="191">
        <f t="shared" si="47"/>
        <v>38</v>
      </c>
      <c r="AA161" s="191">
        <f t="shared" si="47"/>
        <v>38</v>
      </c>
      <c r="AB161" s="191">
        <f t="shared" si="47"/>
        <v>0</v>
      </c>
      <c r="AC161" s="191">
        <f t="shared" si="47"/>
        <v>0</v>
      </c>
      <c r="AD161" s="191">
        <f t="shared" si="47"/>
        <v>38</v>
      </c>
      <c r="AE161" s="191">
        <f t="shared" si="47"/>
        <v>0</v>
      </c>
      <c r="AF161" s="191">
        <f t="shared" si="47"/>
        <v>0</v>
      </c>
      <c r="AG161" s="191">
        <f t="shared" si="47"/>
        <v>0</v>
      </c>
      <c r="AH161" s="191">
        <f t="shared" si="47"/>
        <v>0</v>
      </c>
      <c r="AI161" s="191">
        <f t="shared" si="47"/>
        <v>0</v>
      </c>
      <c r="AJ161" s="191">
        <f t="shared" si="47"/>
        <v>0</v>
      </c>
      <c r="AK161" s="191">
        <f t="shared" si="47"/>
        <v>0</v>
      </c>
      <c r="AL161" s="191">
        <f t="shared" si="47"/>
        <v>0</v>
      </c>
      <c r="AM161" s="196"/>
      <c r="AN161" s="196"/>
    </row>
    <row r="162" s="12" customFormat="1" ht="45" customHeight="1" spans="1:40">
      <c r="A162" s="183" t="s">
        <v>54</v>
      </c>
      <c r="B162" s="188" t="s">
        <v>168</v>
      </c>
      <c r="C162" s="188"/>
      <c r="D162" s="188"/>
      <c r="E162" s="185"/>
      <c r="F162" s="185"/>
      <c r="G162" s="185"/>
      <c r="H162" s="185"/>
      <c r="I162" s="191"/>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1"/>
      <c r="AH162" s="191"/>
      <c r="AI162" s="191"/>
      <c r="AJ162" s="191"/>
      <c r="AK162" s="191"/>
      <c r="AL162" s="191"/>
      <c r="AM162" s="196"/>
      <c r="AN162" s="196"/>
    </row>
    <row r="163" s="12" customFormat="1" ht="30" customHeight="1" spans="1:40">
      <c r="A163" s="183" t="s">
        <v>54</v>
      </c>
      <c r="B163" s="188" t="s">
        <v>169</v>
      </c>
      <c r="C163" s="188"/>
      <c r="D163" s="188"/>
      <c r="E163" s="185"/>
      <c r="F163" s="185"/>
      <c r="G163" s="185"/>
      <c r="H163" s="185"/>
      <c r="I163" s="191">
        <f>SUM(I164)</f>
        <v>1</v>
      </c>
      <c r="J163" s="191">
        <f t="shared" ref="J163:AL163" si="48">SUM(J164)</f>
        <v>3800</v>
      </c>
      <c r="K163" s="191">
        <f t="shared" si="48"/>
        <v>0</v>
      </c>
      <c r="L163" s="191">
        <f t="shared" si="48"/>
        <v>0</v>
      </c>
      <c r="M163" s="191">
        <f t="shared" si="48"/>
        <v>0</v>
      </c>
      <c r="N163" s="191">
        <f t="shared" si="48"/>
        <v>0</v>
      </c>
      <c r="O163" s="191">
        <f t="shared" si="48"/>
        <v>0</v>
      </c>
      <c r="P163" s="191">
        <f t="shared" si="48"/>
        <v>0</v>
      </c>
      <c r="Q163" s="191">
        <f t="shared" si="48"/>
        <v>0</v>
      </c>
      <c r="R163" s="191">
        <f t="shared" si="48"/>
        <v>1</v>
      </c>
      <c r="S163" s="191">
        <f t="shared" si="48"/>
        <v>3800</v>
      </c>
      <c r="T163" s="191">
        <f t="shared" si="48"/>
        <v>0</v>
      </c>
      <c r="U163" s="191">
        <f t="shared" si="48"/>
        <v>0</v>
      </c>
      <c r="V163" s="191">
        <f t="shared" si="48"/>
        <v>0</v>
      </c>
      <c r="W163" s="191">
        <f t="shared" si="48"/>
        <v>0</v>
      </c>
      <c r="X163" s="191">
        <f t="shared" si="48"/>
        <v>0</v>
      </c>
      <c r="Y163" s="191">
        <f t="shared" si="48"/>
        <v>0</v>
      </c>
      <c r="Z163" s="191">
        <f t="shared" si="48"/>
        <v>38</v>
      </c>
      <c r="AA163" s="191">
        <f t="shared" si="48"/>
        <v>38</v>
      </c>
      <c r="AB163" s="191">
        <f t="shared" si="48"/>
        <v>0</v>
      </c>
      <c r="AC163" s="191">
        <f t="shared" si="48"/>
        <v>0</v>
      </c>
      <c r="AD163" s="191">
        <f t="shared" si="48"/>
        <v>38</v>
      </c>
      <c r="AE163" s="191">
        <f t="shared" si="48"/>
        <v>0</v>
      </c>
      <c r="AF163" s="191">
        <f t="shared" si="48"/>
        <v>0</v>
      </c>
      <c r="AG163" s="191">
        <f t="shared" si="48"/>
        <v>0</v>
      </c>
      <c r="AH163" s="191">
        <f t="shared" si="48"/>
        <v>0</v>
      </c>
      <c r="AI163" s="191">
        <f t="shared" si="48"/>
        <v>0</v>
      </c>
      <c r="AJ163" s="191">
        <f t="shared" si="48"/>
        <v>0</v>
      </c>
      <c r="AK163" s="191">
        <f t="shared" si="48"/>
        <v>0</v>
      </c>
      <c r="AL163" s="191">
        <f t="shared" si="48"/>
        <v>0</v>
      </c>
      <c r="AM163" s="196"/>
      <c r="AN163" s="196"/>
    </row>
    <row r="164" s="7" customFormat="1" ht="178" customHeight="1" spans="1:40">
      <c r="A164" s="22">
        <v>35</v>
      </c>
      <c r="B164" s="22" t="s">
        <v>1183</v>
      </c>
      <c r="C164" s="22">
        <v>2024</v>
      </c>
      <c r="D164" s="33" t="s">
        <v>1004</v>
      </c>
      <c r="E164" s="22" t="s">
        <v>178</v>
      </c>
      <c r="F164" s="22" t="s">
        <v>1184</v>
      </c>
      <c r="G164" s="22" t="s">
        <v>995</v>
      </c>
      <c r="H164" s="33" t="s">
        <v>1006</v>
      </c>
      <c r="I164" s="22">
        <v>1</v>
      </c>
      <c r="J164" s="22">
        <v>3800</v>
      </c>
      <c r="K164" s="22"/>
      <c r="L164" s="22"/>
      <c r="M164" s="22"/>
      <c r="N164" s="22"/>
      <c r="O164" s="22"/>
      <c r="P164" s="22"/>
      <c r="Q164" s="22"/>
      <c r="R164" s="22">
        <v>1</v>
      </c>
      <c r="S164" s="22">
        <v>3800</v>
      </c>
      <c r="T164" s="22"/>
      <c r="U164" s="22" t="s">
        <v>1007</v>
      </c>
      <c r="V164" s="22" t="s">
        <v>1185</v>
      </c>
      <c r="W164" s="22" t="s">
        <v>1007</v>
      </c>
      <c r="X164" s="22" t="s">
        <v>1185</v>
      </c>
      <c r="Y164" s="22" t="s">
        <v>1186</v>
      </c>
      <c r="Z164" s="22">
        <v>38</v>
      </c>
      <c r="AA164" s="22">
        <v>38</v>
      </c>
      <c r="AB164" s="60"/>
      <c r="AC164" s="60"/>
      <c r="AD164" s="60">
        <v>38</v>
      </c>
      <c r="AE164" s="60"/>
      <c r="AF164" s="22"/>
      <c r="AG164" s="22"/>
      <c r="AH164" s="22"/>
      <c r="AI164" s="22"/>
      <c r="AJ164" s="22"/>
      <c r="AK164" s="22"/>
      <c r="AL164" s="22"/>
      <c r="AM164" s="33" t="s">
        <v>1187</v>
      </c>
      <c r="AN164" s="33" t="s">
        <v>1188</v>
      </c>
    </row>
    <row r="165" s="12" customFormat="1" ht="30" customHeight="1" spans="1:40">
      <c r="A165" s="183" t="s">
        <v>54</v>
      </c>
      <c r="B165" s="188" t="s">
        <v>170</v>
      </c>
      <c r="C165" s="188"/>
      <c r="D165" s="188"/>
      <c r="E165" s="185"/>
      <c r="F165" s="185"/>
      <c r="G165" s="185"/>
      <c r="H165" s="185"/>
      <c r="I165" s="191"/>
      <c r="J165" s="191"/>
      <c r="K165" s="191"/>
      <c r="L165" s="191"/>
      <c r="M165" s="191"/>
      <c r="N165" s="191"/>
      <c r="O165" s="191"/>
      <c r="P165" s="191"/>
      <c r="Q165" s="191"/>
      <c r="R165" s="191"/>
      <c r="S165" s="191"/>
      <c r="T165" s="191"/>
      <c r="U165" s="191"/>
      <c r="V165" s="191"/>
      <c r="W165" s="191"/>
      <c r="X165" s="191"/>
      <c r="Y165" s="191"/>
      <c r="Z165" s="191"/>
      <c r="AA165" s="191"/>
      <c r="AB165" s="191"/>
      <c r="AC165" s="191"/>
      <c r="AD165" s="191"/>
      <c r="AE165" s="191"/>
      <c r="AF165" s="191"/>
      <c r="AG165" s="191"/>
      <c r="AH165" s="191"/>
      <c r="AI165" s="191"/>
      <c r="AJ165" s="191"/>
      <c r="AK165" s="191"/>
      <c r="AL165" s="191"/>
      <c r="AM165" s="196"/>
      <c r="AN165" s="196"/>
    </row>
  </sheetData>
  <autoFilter xmlns:etc="http://www.wps.cn/officeDocument/2017/etCustomData" ref="A5:XEW165" etc:filterBottomFollowUsedRange="0">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4:D14"/>
    <mergeCell ref="B16:D16"/>
    <mergeCell ref="B17:D17"/>
    <mergeCell ref="B18:D18"/>
    <mergeCell ref="B19:D19"/>
    <mergeCell ref="B20:D20"/>
    <mergeCell ref="B21:D21"/>
    <mergeCell ref="B22:D22"/>
    <mergeCell ref="B23:D23"/>
    <mergeCell ref="B24:D24"/>
    <mergeCell ref="B31:D31"/>
    <mergeCell ref="B32:D32"/>
    <mergeCell ref="B33:D33"/>
    <mergeCell ref="B34:D34"/>
    <mergeCell ref="B35:D35"/>
    <mergeCell ref="B36:D36"/>
    <mergeCell ref="B37:D37"/>
    <mergeCell ref="B39:D39"/>
    <mergeCell ref="B41:D41"/>
    <mergeCell ref="B42:D42"/>
    <mergeCell ref="B43:D43"/>
    <mergeCell ref="B44:D44"/>
    <mergeCell ref="B45:D45"/>
    <mergeCell ref="B46:D46"/>
    <mergeCell ref="B47:D47"/>
    <mergeCell ref="B54:D54"/>
    <mergeCell ref="B55:D55"/>
    <mergeCell ref="B56:D56"/>
    <mergeCell ref="B58:D58"/>
    <mergeCell ref="B59:D59"/>
    <mergeCell ref="B60:D60"/>
    <mergeCell ref="B61:D61"/>
    <mergeCell ref="B62:D62"/>
    <mergeCell ref="B64:D64"/>
    <mergeCell ref="B65:D65"/>
    <mergeCell ref="B66:D66"/>
    <mergeCell ref="B67:D67"/>
    <mergeCell ref="B68:D68"/>
    <mergeCell ref="B69:D69"/>
    <mergeCell ref="B70:D70"/>
    <mergeCell ref="B71:D71"/>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2:D92"/>
    <mergeCell ref="B101:D101"/>
    <mergeCell ref="B102:D102"/>
    <mergeCell ref="B103:D103"/>
    <mergeCell ref="B104:D104"/>
    <mergeCell ref="B105:D105"/>
    <mergeCell ref="B106:D106"/>
    <mergeCell ref="B107:D107"/>
    <mergeCell ref="B108:D108"/>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5:D165"/>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63">
    <cfRule type="expression" dxfId="0" priority="1">
      <formula>AND(SUMPRODUCT(IFERROR(1*(($D$63&amp;"x")=(D63&amp;"x")),0))&gt;1,NOT(ISBLANK(D63)))</formula>
    </cfRule>
  </conditionalFormatting>
  <conditionalFormatting sqref="D132">
    <cfRule type="expression" dxfId="0" priority="2">
      <formula>AND(COUNTIF(#REF!,D132)+COUNTIF(#REF!,D132)+COUNTIF(#REF!,D132)+COUNTIF(#REF!,D132)+COUNTIF(#REF!,D132)+COUNTIF(#REF!,D132)+COUNTIF(#REF!,D132)+COUNTIF(#REF!,D132)+COUNTIF(#REF!,D132)+COUNTIF(#REF!,D132)+COUNTIF(#REF!,D132)+COUNTIF(#REF!,D132)&gt;1,NOT(ISBLANK(D132)))</formula>
    </cfRule>
  </conditionalFormatting>
  <pageMargins left="0.751388888888889" right="0.751388888888889" top="1" bottom="1" header="0.5" footer="0.5"/>
  <pageSetup paperSize="8" scale="23"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79"/>
  <sheetViews>
    <sheetView zoomScale="70" zoomScaleNormal="70" topLeftCell="C1" workbookViewId="0">
      <pane ySplit="4" topLeftCell="A8" activePane="bottomLeft" state="frozen"/>
      <selection/>
      <selection pane="bottomLeft" activeCell="H103" sqref="H103"/>
    </sheetView>
  </sheetViews>
  <sheetFormatPr defaultColWidth="8.88888888888889" defaultRowHeight="20.4"/>
  <cols>
    <col min="1" max="1" width="8.12962962962963" style="9" customWidth="1"/>
    <col min="2" max="2" width="36.5462962962963" style="12" customWidth="1"/>
    <col min="3" max="3" width="16.3518518518519" style="12" customWidth="1"/>
    <col min="4" max="4" width="15.1296296296296" style="12" customWidth="1"/>
    <col min="5" max="5" width="31.4814814814815" style="12" customWidth="1"/>
    <col min="6" max="6" width="91.3333333333333" style="12" customWidth="1"/>
    <col min="7" max="8" width="18.6296296296296" style="14" customWidth="1"/>
    <col min="9" max="9" width="26.4444444444444" style="9" customWidth="1"/>
    <col min="10" max="10" width="11.5" style="604" customWidth="1"/>
    <col min="11" max="11" width="20.5925925925926" style="12" customWidth="1"/>
    <col min="12" max="16349" width="8.88888888888889" style="12"/>
    <col min="16350" max="16384" width="8.88888888888889" style="8"/>
  </cols>
  <sheetData>
    <row r="1" s="5" customFormat="1" ht="21" spans="1:10">
      <c r="A1" s="15" t="s">
        <v>0</v>
      </c>
      <c r="B1" s="15"/>
      <c r="F1" s="15"/>
      <c r="I1" s="53"/>
      <c r="J1" s="625"/>
    </row>
    <row r="2" s="6" customFormat="1" ht="45" spans="1:10">
      <c r="A2" s="17" t="s">
        <v>1</v>
      </c>
      <c r="B2" s="17"/>
      <c r="C2" s="17"/>
      <c r="D2" s="17"/>
      <c r="E2" s="17"/>
      <c r="F2" s="17"/>
      <c r="G2" s="17"/>
      <c r="H2" s="17"/>
      <c r="I2" s="17"/>
      <c r="J2" s="625"/>
    </row>
    <row r="3" s="7" customFormat="1" ht="102" spans="1:13">
      <c r="A3" s="82" t="s">
        <v>2</v>
      </c>
      <c r="B3" s="82" t="s">
        <v>5</v>
      </c>
      <c r="C3" s="82" t="s">
        <v>6</v>
      </c>
      <c r="D3" s="82" t="s">
        <v>7</v>
      </c>
      <c r="E3" s="82" t="s">
        <v>8</v>
      </c>
      <c r="F3" s="82" t="s">
        <v>9</v>
      </c>
      <c r="G3" s="82" t="s">
        <v>171</v>
      </c>
      <c r="H3" s="82" t="s">
        <v>172</v>
      </c>
      <c r="I3" s="626" t="s">
        <v>15</v>
      </c>
      <c r="J3" s="626" t="s">
        <v>173</v>
      </c>
      <c r="K3" s="626" t="s">
        <v>174</v>
      </c>
      <c r="L3" s="626" t="s">
        <v>175</v>
      </c>
      <c r="M3" s="7" t="s">
        <v>176</v>
      </c>
    </row>
    <row r="4" s="7" customFormat="1" ht="25.8" spans="1:12">
      <c r="A4" s="82"/>
      <c r="B4" s="82"/>
      <c r="C4" s="82"/>
      <c r="D4" s="82"/>
      <c r="E4" s="82"/>
      <c r="F4" s="82"/>
      <c r="G4" s="82"/>
      <c r="H4" s="82"/>
      <c r="I4" s="627">
        <f>SUM(I5:I14)</f>
        <v>19720</v>
      </c>
      <c r="J4" s="626"/>
      <c r="K4" s="626"/>
      <c r="L4" s="626"/>
    </row>
    <row r="5" s="601" customFormat="1" ht="61.2" spans="1:14">
      <c r="A5" s="605">
        <v>1</v>
      </c>
      <c r="B5" s="606" t="s">
        <v>177</v>
      </c>
      <c r="C5" s="606" t="s">
        <v>178</v>
      </c>
      <c r="D5" s="606" t="s">
        <v>179</v>
      </c>
      <c r="E5" s="606" t="s">
        <v>180</v>
      </c>
      <c r="F5" s="606" t="s">
        <v>181</v>
      </c>
      <c r="G5" s="606" t="s">
        <v>182</v>
      </c>
      <c r="H5" s="606" t="s">
        <v>183</v>
      </c>
      <c r="I5" s="628">
        <v>2100</v>
      </c>
      <c r="J5" s="629"/>
      <c r="K5" s="630"/>
      <c r="L5" s="630"/>
      <c r="M5" s="602" t="s">
        <v>184</v>
      </c>
      <c r="N5" s="602"/>
    </row>
    <row r="6" s="601" customFormat="1" ht="46.8" spans="1:14">
      <c r="A6" s="605">
        <v>2</v>
      </c>
      <c r="B6" s="607" t="s">
        <v>185</v>
      </c>
      <c r="C6" s="606" t="s">
        <v>178</v>
      </c>
      <c r="D6" s="608">
        <v>45383</v>
      </c>
      <c r="E6" s="606" t="s">
        <v>186</v>
      </c>
      <c r="F6" s="607" t="s">
        <v>187</v>
      </c>
      <c r="G6" s="609" t="s">
        <v>188</v>
      </c>
      <c r="H6" s="606" t="s">
        <v>183</v>
      </c>
      <c r="I6" s="631">
        <v>2000</v>
      </c>
      <c r="J6" s="629"/>
      <c r="K6" s="630"/>
      <c r="L6" s="630"/>
      <c r="M6" s="602" t="s">
        <v>184</v>
      </c>
      <c r="N6" s="602"/>
    </row>
    <row r="7" s="601" customFormat="1" ht="31.2" spans="1:14">
      <c r="A7" s="605">
        <v>3</v>
      </c>
      <c r="B7" s="607" t="s">
        <v>189</v>
      </c>
      <c r="C7" s="606" t="s">
        <v>178</v>
      </c>
      <c r="D7" s="608">
        <v>45383</v>
      </c>
      <c r="E7" s="606" t="s">
        <v>190</v>
      </c>
      <c r="F7" s="607" t="s">
        <v>191</v>
      </c>
      <c r="G7" s="609" t="s">
        <v>192</v>
      </c>
      <c r="H7" s="606" t="s">
        <v>183</v>
      </c>
      <c r="I7" s="631">
        <v>2000</v>
      </c>
      <c r="J7" s="629"/>
      <c r="K7" s="630"/>
      <c r="L7" s="630"/>
      <c r="M7" s="602" t="s">
        <v>184</v>
      </c>
      <c r="N7" s="602"/>
    </row>
    <row r="8" s="601" customFormat="1" ht="124.8" spans="1:14">
      <c r="A8" s="605">
        <v>4</v>
      </c>
      <c r="B8" s="610" t="s">
        <v>193</v>
      </c>
      <c r="C8" s="606" t="s">
        <v>178</v>
      </c>
      <c r="D8" s="608">
        <v>45473</v>
      </c>
      <c r="E8" s="606" t="s">
        <v>194</v>
      </c>
      <c r="F8" s="610" t="s">
        <v>195</v>
      </c>
      <c r="G8" s="611" t="s">
        <v>196</v>
      </c>
      <c r="H8" s="611" t="s">
        <v>196</v>
      </c>
      <c r="I8" s="632">
        <v>2000</v>
      </c>
      <c r="J8" s="629"/>
      <c r="K8" s="630"/>
      <c r="L8" s="630"/>
      <c r="M8" s="602"/>
      <c r="N8" s="602"/>
    </row>
    <row r="9" s="601" customFormat="1" spans="1:14">
      <c r="A9" s="605">
        <v>5</v>
      </c>
      <c r="B9" s="607" t="s">
        <v>197</v>
      </c>
      <c r="C9" s="606" t="s">
        <v>178</v>
      </c>
      <c r="D9" s="608">
        <v>45366</v>
      </c>
      <c r="E9" s="606" t="s">
        <v>198</v>
      </c>
      <c r="F9" s="607" t="s">
        <v>199</v>
      </c>
      <c r="G9" s="612" t="s">
        <v>200</v>
      </c>
      <c r="H9" s="612" t="s">
        <v>200</v>
      </c>
      <c r="I9" s="633">
        <v>3000</v>
      </c>
      <c r="J9" s="629"/>
      <c r="K9" s="630" t="s">
        <v>201</v>
      </c>
      <c r="L9" s="630"/>
      <c r="M9" s="602"/>
      <c r="N9" s="602" t="s">
        <v>202</v>
      </c>
    </row>
    <row r="10" s="601" customFormat="1" ht="46.8" spans="1:14">
      <c r="A10" s="605">
        <v>6</v>
      </c>
      <c r="B10" s="610" t="s">
        <v>203</v>
      </c>
      <c r="C10" s="606" t="s">
        <v>178</v>
      </c>
      <c r="D10" s="608">
        <v>45383</v>
      </c>
      <c r="E10" s="606" t="s">
        <v>204</v>
      </c>
      <c r="F10" s="610" t="s">
        <v>205</v>
      </c>
      <c r="G10" s="613" t="s">
        <v>206</v>
      </c>
      <c r="H10" s="611" t="s">
        <v>207</v>
      </c>
      <c r="I10" s="633">
        <v>1300</v>
      </c>
      <c r="J10" s="629"/>
      <c r="K10" s="630"/>
      <c r="L10" s="630"/>
      <c r="M10" s="602" t="s">
        <v>184</v>
      </c>
      <c r="N10" s="602"/>
    </row>
    <row r="11" s="601" customFormat="1" ht="46.8" spans="1:14">
      <c r="A11" s="605">
        <v>7</v>
      </c>
      <c r="B11" s="614" t="s">
        <v>208</v>
      </c>
      <c r="C11" s="606" t="s">
        <v>178</v>
      </c>
      <c r="D11" s="608">
        <v>45383</v>
      </c>
      <c r="E11" s="606" t="s">
        <v>209</v>
      </c>
      <c r="F11" s="614" t="s">
        <v>210</v>
      </c>
      <c r="G11" s="609" t="s">
        <v>211</v>
      </c>
      <c r="H11" s="611" t="s">
        <v>207</v>
      </c>
      <c r="I11" s="609">
        <v>600</v>
      </c>
      <c r="J11" s="629"/>
      <c r="K11" s="630"/>
      <c r="L11" s="630"/>
      <c r="M11" s="602"/>
      <c r="N11" s="602"/>
    </row>
    <row r="12" s="602" customFormat="1" ht="62.4" spans="1:13">
      <c r="A12" s="605">
        <v>8</v>
      </c>
      <c r="B12" s="615" t="s">
        <v>212</v>
      </c>
      <c r="C12" s="606" t="s">
        <v>178</v>
      </c>
      <c r="D12" s="608">
        <v>45383</v>
      </c>
      <c r="E12" s="616" t="s">
        <v>213</v>
      </c>
      <c r="F12" s="617" t="s">
        <v>214</v>
      </c>
      <c r="G12" s="612" t="s">
        <v>200</v>
      </c>
      <c r="H12" s="616" t="s">
        <v>215</v>
      </c>
      <c r="I12" s="634">
        <v>1500</v>
      </c>
      <c r="J12" s="629"/>
      <c r="K12" s="630"/>
      <c r="L12" s="630"/>
      <c r="M12" s="602" t="s">
        <v>184</v>
      </c>
    </row>
    <row r="13" s="104" customFormat="1" ht="40.8" spans="1:14">
      <c r="A13" s="605">
        <v>9</v>
      </c>
      <c r="B13" s="618" t="s">
        <v>216</v>
      </c>
      <c r="C13" s="618" t="s">
        <v>178</v>
      </c>
      <c r="D13" s="618" t="s">
        <v>217</v>
      </c>
      <c r="E13" s="618" t="s">
        <v>218</v>
      </c>
      <c r="F13" s="618" t="s">
        <v>219</v>
      </c>
      <c r="G13" s="618" t="s">
        <v>206</v>
      </c>
      <c r="H13" s="618" t="s">
        <v>183</v>
      </c>
      <c r="I13" s="635">
        <v>220</v>
      </c>
      <c r="J13" s="636"/>
      <c r="K13" s="637"/>
      <c r="L13" s="637"/>
      <c r="M13" s="271"/>
      <c r="N13" s="271"/>
    </row>
    <row r="14" s="104" customFormat="1" ht="46.8" spans="1:14">
      <c r="A14" s="605">
        <v>10</v>
      </c>
      <c r="B14" s="619" t="s">
        <v>220</v>
      </c>
      <c r="C14" s="618" t="s">
        <v>178</v>
      </c>
      <c r="D14" s="620">
        <v>45473</v>
      </c>
      <c r="E14" s="618" t="s">
        <v>221</v>
      </c>
      <c r="F14" s="619" t="s">
        <v>222</v>
      </c>
      <c r="G14" s="621" t="s">
        <v>211</v>
      </c>
      <c r="H14" s="618" t="s">
        <v>207</v>
      </c>
      <c r="I14" s="638">
        <v>5000</v>
      </c>
      <c r="J14" s="636"/>
      <c r="K14" s="637"/>
      <c r="L14" s="637"/>
      <c r="M14" s="271"/>
      <c r="N14" s="271"/>
    </row>
    <row r="18" s="7" customFormat="1" ht="25.8" spans="1:14">
      <c r="A18" s="622"/>
      <c r="B18" s="623"/>
      <c r="C18" s="623"/>
      <c r="D18" s="623"/>
      <c r="E18" s="623"/>
      <c r="F18" s="623"/>
      <c r="G18" s="623"/>
      <c r="H18" s="623"/>
      <c r="I18" s="639"/>
      <c r="J18" s="640"/>
      <c r="K18" s="196"/>
      <c r="L18" s="196"/>
      <c r="M18" s="12"/>
      <c r="N18" s="12"/>
    </row>
    <row r="19" s="7" customFormat="1" ht="25.8" spans="1:14">
      <c r="A19" s="622"/>
      <c r="B19" s="623"/>
      <c r="C19" s="623"/>
      <c r="D19" s="623"/>
      <c r="E19" s="623"/>
      <c r="F19" s="623"/>
      <c r="G19" s="623"/>
      <c r="H19" s="623"/>
      <c r="I19" s="639"/>
      <c r="J19" s="640"/>
      <c r="K19" s="196"/>
      <c r="L19" s="196"/>
      <c r="M19" s="12"/>
      <c r="N19" s="12"/>
    </row>
    <row r="20" s="7" customFormat="1" ht="25.8" spans="1:12">
      <c r="A20" s="622"/>
      <c r="B20" s="623"/>
      <c r="C20" s="623"/>
      <c r="D20" s="623"/>
      <c r="E20" s="623"/>
      <c r="F20" s="623"/>
      <c r="G20" s="623"/>
      <c r="H20" s="623"/>
      <c r="I20" s="639"/>
      <c r="J20" s="82"/>
      <c r="K20" s="18"/>
      <c r="L20" s="18"/>
    </row>
    <row r="21" s="7" customFormat="1" ht="25.8" spans="1:12">
      <c r="A21" s="622"/>
      <c r="B21" s="623"/>
      <c r="C21" s="623"/>
      <c r="D21" s="623"/>
      <c r="E21" s="623"/>
      <c r="F21" s="623"/>
      <c r="G21" s="623"/>
      <c r="H21" s="623"/>
      <c r="I21" s="639"/>
      <c r="J21" s="82"/>
      <c r="K21" s="18"/>
      <c r="L21" s="18"/>
    </row>
    <row r="22" s="178" customFormat="1" ht="81.6" spans="1:12">
      <c r="A22" s="622">
        <v>1</v>
      </c>
      <c r="B22" s="623" t="s">
        <v>223</v>
      </c>
      <c r="C22" s="623" t="s">
        <v>178</v>
      </c>
      <c r="D22" s="623" t="s">
        <v>224</v>
      </c>
      <c r="E22" s="623" t="s">
        <v>225</v>
      </c>
      <c r="F22" s="623" t="s">
        <v>226</v>
      </c>
      <c r="G22" s="623" t="s">
        <v>227</v>
      </c>
      <c r="H22" s="623" t="s">
        <v>183</v>
      </c>
      <c r="I22" s="641">
        <v>1500</v>
      </c>
      <c r="J22" s="642"/>
      <c r="K22" s="195"/>
      <c r="L22" s="195"/>
    </row>
    <row r="23" s="12" customFormat="1" ht="163.2" spans="1:12">
      <c r="A23" s="622">
        <v>2</v>
      </c>
      <c r="B23" s="623" t="s">
        <v>228</v>
      </c>
      <c r="C23" s="623" t="s">
        <v>178</v>
      </c>
      <c r="D23" s="623" t="s">
        <v>224</v>
      </c>
      <c r="E23" s="623" t="s">
        <v>229</v>
      </c>
      <c r="F23" s="623" t="s">
        <v>230</v>
      </c>
      <c r="G23" s="623" t="s">
        <v>227</v>
      </c>
      <c r="H23" s="623" t="s">
        <v>183</v>
      </c>
      <c r="I23" s="641">
        <v>250</v>
      </c>
      <c r="J23" s="640" t="s">
        <v>231</v>
      </c>
      <c r="K23" s="196"/>
      <c r="L23" s="196"/>
    </row>
    <row r="24" s="12" customFormat="1" ht="61.2" spans="1:12">
      <c r="A24" s="622">
        <v>3</v>
      </c>
      <c r="B24" s="623" t="s">
        <v>232</v>
      </c>
      <c r="C24" s="623" t="s">
        <v>178</v>
      </c>
      <c r="D24" s="623" t="s">
        <v>224</v>
      </c>
      <c r="E24" s="623" t="s">
        <v>225</v>
      </c>
      <c r="F24" s="623" t="s">
        <v>233</v>
      </c>
      <c r="G24" s="623" t="s">
        <v>227</v>
      </c>
      <c r="H24" s="623" t="s">
        <v>183</v>
      </c>
      <c r="I24" s="641">
        <v>150</v>
      </c>
      <c r="J24" s="640" t="s">
        <v>231</v>
      </c>
      <c r="K24" s="196"/>
      <c r="L24" s="196"/>
    </row>
    <row r="25" s="12" customFormat="1" ht="61.2" spans="1:12">
      <c r="A25" s="622">
        <v>4</v>
      </c>
      <c r="B25" s="623" t="s">
        <v>234</v>
      </c>
      <c r="C25" s="623" t="s">
        <v>178</v>
      </c>
      <c r="D25" s="623" t="s">
        <v>224</v>
      </c>
      <c r="E25" s="623"/>
      <c r="F25" s="623" t="s">
        <v>235</v>
      </c>
      <c r="G25" s="623" t="s">
        <v>227</v>
      </c>
      <c r="H25" s="623" t="s">
        <v>183</v>
      </c>
      <c r="I25" s="641">
        <v>350</v>
      </c>
      <c r="J25" s="640"/>
      <c r="K25" s="196"/>
      <c r="L25" s="196"/>
    </row>
    <row r="26" s="12" customFormat="1" ht="61.2" spans="1:12">
      <c r="A26" s="622">
        <v>5</v>
      </c>
      <c r="B26" s="623" t="s">
        <v>236</v>
      </c>
      <c r="C26" s="623" t="s">
        <v>178</v>
      </c>
      <c r="D26" s="623" t="s">
        <v>224</v>
      </c>
      <c r="E26" s="623" t="s">
        <v>225</v>
      </c>
      <c r="F26" s="623" t="s">
        <v>237</v>
      </c>
      <c r="G26" s="623" t="s">
        <v>227</v>
      </c>
      <c r="H26" s="623" t="s">
        <v>183</v>
      </c>
      <c r="I26" s="641">
        <v>150</v>
      </c>
      <c r="J26" s="640" t="s">
        <v>231</v>
      </c>
      <c r="K26" s="196"/>
      <c r="L26" s="196"/>
    </row>
    <row r="27" s="12" customFormat="1" ht="61.2" spans="1:12">
      <c r="A27" s="622">
        <v>6</v>
      </c>
      <c r="B27" s="623" t="s">
        <v>238</v>
      </c>
      <c r="C27" s="623" t="s">
        <v>178</v>
      </c>
      <c r="D27" s="623" t="s">
        <v>224</v>
      </c>
      <c r="E27" s="623" t="s">
        <v>239</v>
      </c>
      <c r="F27" s="623" t="s">
        <v>240</v>
      </c>
      <c r="G27" s="623" t="s">
        <v>227</v>
      </c>
      <c r="H27" s="623" t="s">
        <v>183</v>
      </c>
      <c r="I27" s="641">
        <v>650</v>
      </c>
      <c r="J27" s="640"/>
      <c r="K27" s="196"/>
      <c r="L27" s="196"/>
    </row>
    <row r="28" s="12" customFormat="1" ht="61.2" spans="1:12">
      <c r="A28" s="622">
        <v>7</v>
      </c>
      <c r="B28" s="623" t="s">
        <v>241</v>
      </c>
      <c r="C28" s="623" t="s">
        <v>178</v>
      </c>
      <c r="D28" s="623" t="s">
        <v>224</v>
      </c>
      <c r="E28" s="623" t="s">
        <v>242</v>
      </c>
      <c r="F28" s="623" t="s">
        <v>243</v>
      </c>
      <c r="G28" s="623" t="s">
        <v>227</v>
      </c>
      <c r="H28" s="623" t="s">
        <v>183</v>
      </c>
      <c r="I28" s="641">
        <v>900</v>
      </c>
      <c r="J28" s="640"/>
      <c r="K28" s="196"/>
      <c r="L28" s="196"/>
    </row>
    <row r="29" s="12" customFormat="1" ht="61.2" spans="1:12">
      <c r="A29" s="622">
        <v>8</v>
      </c>
      <c r="B29" s="623" t="s">
        <v>244</v>
      </c>
      <c r="C29" s="623" t="s">
        <v>178</v>
      </c>
      <c r="D29" s="623" t="s">
        <v>224</v>
      </c>
      <c r="E29" s="623" t="s">
        <v>245</v>
      </c>
      <c r="F29" s="623" t="s">
        <v>246</v>
      </c>
      <c r="G29" s="623" t="s">
        <v>227</v>
      </c>
      <c r="H29" s="623" t="s">
        <v>183</v>
      </c>
      <c r="I29" s="641">
        <v>380</v>
      </c>
      <c r="J29" s="640"/>
      <c r="K29" s="196"/>
      <c r="L29" s="196"/>
    </row>
    <row r="30" s="12" customFormat="1" ht="61.2" spans="1:12">
      <c r="A30" s="622">
        <v>9</v>
      </c>
      <c r="B30" s="623" t="s">
        <v>247</v>
      </c>
      <c r="C30" s="623" t="s">
        <v>178</v>
      </c>
      <c r="D30" s="623" t="s">
        <v>224</v>
      </c>
      <c r="E30" s="623" t="s">
        <v>248</v>
      </c>
      <c r="F30" s="623" t="s">
        <v>249</v>
      </c>
      <c r="G30" s="623" t="s">
        <v>227</v>
      </c>
      <c r="H30" s="623" t="s">
        <v>250</v>
      </c>
      <c r="I30" s="641">
        <v>500</v>
      </c>
      <c r="J30" s="640" t="s">
        <v>231</v>
      </c>
      <c r="K30" s="196"/>
      <c r="L30" s="196"/>
    </row>
    <row r="31" s="12" customFormat="1" ht="61.2" spans="1:12">
      <c r="A31" s="622">
        <v>10</v>
      </c>
      <c r="B31" s="623" t="s">
        <v>251</v>
      </c>
      <c r="C31" s="623" t="s">
        <v>178</v>
      </c>
      <c r="D31" s="623" t="s">
        <v>224</v>
      </c>
      <c r="E31" s="623" t="s">
        <v>252</v>
      </c>
      <c r="F31" s="623" t="s">
        <v>253</v>
      </c>
      <c r="G31" s="623" t="s">
        <v>227</v>
      </c>
      <c r="H31" s="623" t="s">
        <v>254</v>
      </c>
      <c r="I31" s="641">
        <v>350</v>
      </c>
      <c r="J31" s="640" t="s">
        <v>231</v>
      </c>
      <c r="K31" s="196"/>
      <c r="L31" s="196"/>
    </row>
    <row r="32" s="12" customFormat="1" ht="61.2" spans="1:12">
      <c r="A32" s="622">
        <v>11</v>
      </c>
      <c r="B32" s="623" t="s">
        <v>255</v>
      </c>
      <c r="C32" s="623" t="s">
        <v>178</v>
      </c>
      <c r="D32" s="623" t="s">
        <v>224</v>
      </c>
      <c r="E32" s="623" t="s">
        <v>242</v>
      </c>
      <c r="F32" s="623" t="s">
        <v>256</v>
      </c>
      <c r="G32" s="623" t="s">
        <v>227</v>
      </c>
      <c r="H32" s="623" t="s">
        <v>207</v>
      </c>
      <c r="I32" s="641">
        <v>250</v>
      </c>
      <c r="J32" s="640"/>
      <c r="K32" s="196"/>
      <c r="L32" s="196"/>
    </row>
    <row r="33" s="12" customFormat="1" ht="61.2" spans="1:12">
      <c r="A33" s="622">
        <v>12</v>
      </c>
      <c r="B33" s="623" t="s">
        <v>257</v>
      </c>
      <c r="C33" s="623" t="s">
        <v>178</v>
      </c>
      <c r="D33" s="623" t="s">
        <v>224</v>
      </c>
      <c r="E33" s="623" t="s">
        <v>225</v>
      </c>
      <c r="F33" s="623" t="s">
        <v>258</v>
      </c>
      <c r="G33" s="623" t="s">
        <v>227</v>
      </c>
      <c r="H33" s="623" t="s">
        <v>207</v>
      </c>
      <c r="I33" s="641">
        <v>50</v>
      </c>
      <c r="J33" s="640"/>
      <c r="K33" s="196"/>
      <c r="L33" s="196"/>
    </row>
    <row r="34" s="12" customFormat="1" ht="61.2" spans="1:12">
      <c r="A34" s="622">
        <v>13</v>
      </c>
      <c r="B34" s="623" t="s">
        <v>259</v>
      </c>
      <c r="C34" s="623" t="s">
        <v>178</v>
      </c>
      <c r="D34" s="623" t="s">
        <v>224</v>
      </c>
      <c r="E34" s="623" t="s">
        <v>225</v>
      </c>
      <c r="F34" s="623" t="s">
        <v>260</v>
      </c>
      <c r="G34" s="623" t="s">
        <v>227</v>
      </c>
      <c r="H34" s="623" t="s">
        <v>183</v>
      </c>
      <c r="I34" s="641">
        <v>450</v>
      </c>
      <c r="J34" s="640" t="s">
        <v>231</v>
      </c>
      <c r="K34" s="196"/>
      <c r="L34" s="196"/>
    </row>
    <row r="35" s="12" customFormat="1" ht="61.2" spans="1:12">
      <c r="A35" s="622">
        <v>14</v>
      </c>
      <c r="B35" s="623" t="s">
        <v>261</v>
      </c>
      <c r="C35" s="623" t="s">
        <v>178</v>
      </c>
      <c r="D35" s="623" t="s">
        <v>224</v>
      </c>
      <c r="E35" s="623" t="s">
        <v>239</v>
      </c>
      <c r="F35" s="623" t="s">
        <v>262</v>
      </c>
      <c r="G35" s="623" t="s">
        <v>227</v>
      </c>
      <c r="H35" s="623" t="s">
        <v>183</v>
      </c>
      <c r="I35" s="641">
        <v>650</v>
      </c>
      <c r="J35" s="640"/>
      <c r="K35" s="196"/>
      <c r="L35" s="196"/>
    </row>
    <row r="36" s="12" customFormat="1" ht="142.8" spans="1:12">
      <c r="A36" s="622">
        <v>15</v>
      </c>
      <c r="B36" s="623" t="s">
        <v>263</v>
      </c>
      <c r="C36" s="623" t="s">
        <v>178</v>
      </c>
      <c r="D36" s="623" t="s">
        <v>264</v>
      </c>
      <c r="E36" s="623" t="s">
        <v>265</v>
      </c>
      <c r="F36" s="623" t="s">
        <v>266</v>
      </c>
      <c r="G36" s="623" t="s">
        <v>227</v>
      </c>
      <c r="H36" s="623" t="s">
        <v>207</v>
      </c>
      <c r="I36" s="641">
        <v>500</v>
      </c>
      <c r="J36" s="640" t="s">
        <v>231</v>
      </c>
      <c r="K36" s="196"/>
      <c r="L36" s="196"/>
    </row>
    <row r="37" s="12" customFormat="1" ht="61.2" spans="1:12">
      <c r="A37" s="622">
        <v>16</v>
      </c>
      <c r="B37" s="623" t="s">
        <v>267</v>
      </c>
      <c r="C37" s="623" t="s">
        <v>178</v>
      </c>
      <c r="D37" s="623" t="s">
        <v>264</v>
      </c>
      <c r="E37" s="623" t="s">
        <v>268</v>
      </c>
      <c r="F37" s="623" t="s">
        <v>269</v>
      </c>
      <c r="G37" s="623" t="s">
        <v>227</v>
      </c>
      <c r="H37" s="623" t="s">
        <v>215</v>
      </c>
      <c r="I37" s="641">
        <v>1950</v>
      </c>
      <c r="J37" s="640"/>
      <c r="K37" s="196"/>
      <c r="L37" s="196"/>
    </row>
    <row r="38" s="12" customFormat="1" ht="61.2" spans="1:12">
      <c r="A38" s="622">
        <v>17</v>
      </c>
      <c r="B38" s="623" t="s">
        <v>270</v>
      </c>
      <c r="C38" s="623" t="s">
        <v>178</v>
      </c>
      <c r="D38" s="623" t="s">
        <v>264</v>
      </c>
      <c r="E38" s="623" t="s">
        <v>271</v>
      </c>
      <c r="F38" s="623" t="s">
        <v>272</v>
      </c>
      <c r="G38" s="623" t="s">
        <v>227</v>
      </c>
      <c r="H38" s="623" t="s">
        <v>183</v>
      </c>
      <c r="I38" s="641">
        <v>200</v>
      </c>
      <c r="J38" s="640" t="s">
        <v>231</v>
      </c>
      <c r="K38" s="196"/>
      <c r="L38" s="196"/>
    </row>
    <row r="39" s="12" customFormat="1" ht="61.2" spans="1:12">
      <c r="A39" s="622">
        <v>18</v>
      </c>
      <c r="B39" s="623" t="s">
        <v>273</v>
      </c>
      <c r="C39" s="623" t="s">
        <v>178</v>
      </c>
      <c r="D39" s="623" t="s">
        <v>264</v>
      </c>
      <c r="E39" s="623" t="s">
        <v>274</v>
      </c>
      <c r="F39" s="623" t="s">
        <v>272</v>
      </c>
      <c r="G39" s="623" t="s">
        <v>227</v>
      </c>
      <c r="H39" s="623" t="s">
        <v>183</v>
      </c>
      <c r="I39" s="641">
        <v>200</v>
      </c>
      <c r="J39" s="640"/>
      <c r="K39" s="196"/>
      <c r="L39" s="196"/>
    </row>
    <row r="40" s="12" customFormat="1" ht="61.2" spans="1:12">
      <c r="A40" s="622">
        <v>19</v>
      </c>
      <c r="B40" s="623" t="s">
        <v>275</v>
      </c>
      <c r="C40" s="623" t="s">
        <v>178</v>
      </c>
      <c r="D40" s="623" t="s">
        <v>264</v>
      </c>
      <c r="E40" s="623" t="s">
        <v>276</v>
      </c>
      <c r="F40" s="623" t="s">
        <v>277</v>
      </c>
      <c r="G40" s="623" t="s">
        <v>227</v>
      </c>
      <c r="H40" s="623" t="s">
        <v>278</v>
      </c>
      <c r="I40" s="641">
        <v>70</v>
      </c>
      <c r="J40" s="640"/>
      <c r="K40" s="196"/>
      <c r="L40" s="196"/>
    </row>
    <row r="41" s="12" customFormat="1" ht="61.2" spans="1:12">
      <c r="A41" s="622">
        <v>20</v>
      </c>
      <c r="B41" s="623" t="s">
        <v>279</v>
      </c>
      <c r="C41" s="623" t="s">
        <v>178</v>
      </c>
      <c r="D41" s="623" t="s">
        <v>224</v>
      </c>
      <c r="E41" s="623" t="s">
        <v>280</v>
      </c>
      <c r="F41" s="623" t="s">
        <v>281</v>
      </c>
      <c r="G41" s="623" t="s">
        <v>227</v>
      </c>
      <c r="H41" s="623" t="s">
        <v>183</v>
      </c>
      <c r="I41" s="641">
        <v>250</v>
      </c>
      <c r="J41" s="640" t="s">
        <v>231</v>
      </c>
      <c r="K41" s="196"/>
      <c r="L41" s="196"/>
    </row>
    <row r="42" s="12" customFormat="1" ht="61.2" spans="1:12">
      <c r="A42" s="622">
        <v>21</v>
      </c>
      <c r="B42" s="623" t="s">
        <v>282</v>
      </c>
      <c r="C42" s="623" t="s">
        <v>178</v>
      </c>
      <c r="D42" s="623" t="s">
        <v>224</v>
      </c>
      <c r="E42" s="623" t="s">
        <v>252</v>
      </c>
      <c r="F42" s="623" t="s">
        <v>283</v>
      </c>
      <c r="G42" s="623" t="s">
        <v>227</v>
      </c>
      <c r="H42" s="623" t="s">
        <v>284</v>
      </c>
      <c r="I42" s="641">
        <v>900</v>
      </c>
      <c r="J42" s="640" t="s">
        <v>231</v>
      </c>
      <c r="K42" s="196"/>
      <c r="L42" s="196"/>
    </row>
    <row r="43" s="12" customFormat="1" ht="61.2" spans="1:12">
      <c r="A43" s="622">
        <v>22</v>
      </c>
      <c r="B43" s="623" t="s">
        <v>285</v>
      </c>
      <c r="C43" s="623" t="s">
        <v>178</v>
      </c>
      <c r="D43" s="623" t="s">
        <v>224</v>
      </c>
      <c r="E43" s="623" t="s">
        <v>252</v>
      </c>
      <c r="F43" s="623" t="s">
        <v>286</v>
      </c>
      <c r="G43" s="623" t="s">
        <v>227</v>
      </c>
      <c r="H43" s="623" t="s">
        <v>254</v>
      </c>
      <c r="I43" s="641">
        <v>80</v>
      </c>
      <c r="J43" s="640" t="s">
        <v>231</v>
      </c>
      <c r="K43" s="196"/>
      <c r="L43" s="196"/>
    </row>
    <row r="44" s="12" customFormat="1" ht="61.2" spans="1:12">
      <c r="A44" s="622">
        <v>23</v>
      </c>
      <c r="B44" s="623" t="s">
        <v>287</v>
      </c>
      <c r="C44" s="623" t="s">
        <v>178</v>
      </c>
      <c r="D44" s="623" t="s">
        <v>224</v>
      </c>
      <c r="E44" s="623" t="s">
        <v>252</v>
      </c>
      <c r="F44" s="623" t="s">
        <v>288</v>
      </c>
      <c r="G44" s="623" t="s">
        <v>227</v>
      </c>
      <c r="H44" s="623" t="s">
        <v>278</v>
      </c>
      <c r="I44" s="641">
        <v>150</v>
      </c>
      <c r="J44" s="640" t="s">
        <v>231</v>
      </c>
      <c r="K44" s="196"/>
      <c r="L44" s="196"/>
    </row>
    <row r="45" s="12" customFormat="1" ht="61.2" spans="1:12">
      <c r="A45" s="622">
        <v>24</v>
      </c>
      <c r="B45" s="623" t="s">
        <v>289</v>
      </c>
      <c r="C45" s="623" t="s">
        <v>178</v>
      </c>
      <c r="D45" s="623" t="s">
        <v>224</v>
      </c>
      <c r="E45" s="623" t="s">
        <v>252</v>
      </c>
      <c r="F45" s="623" t="s">
        <v>290</v>
      </c>
      <c r="G45" s="623" t="s">
        <v>227</v>
      </c>
      <c r="H45" s="623" t="s">
        <v>250</v>
      </c>
      <c r="I45" s="641">
        <v>200</v>
      </c>
      <c r="J45" s="640" t="s">
        <v>231</v>
      </c>
      <c r="K45" s="196"/>
      <c r="L45" s="196"/>
    </row>
    <row r="46" s="12" customFormat="1" ht="61.2" spans="1:12">
      <c r="A46" s="622">
        <v>25</v>
      </c>
      <c r="B46" s="623" t="s">
        <v>291</v>
      </c>
      <c r="C46" s="623" t="s">
        <v>178</v>
      </c>
      <c r="D46" s="623" t="s">
        <v>224</v>
      </c>
      <c r="E46" s="623" t="s">
        <v>292</v>
      </c>
      <c r="F46" s="623" t="s">
        <v>293</v>
      </c>
      <c r="G46" s="623" t="s">
        <v>227</v>
      </c>
      <c r="H46" s="623" t="s">
        <v>250</v>
      </c>
      <c r="I46" s="641">
        <v>100</v>
      </c>
      <c r="J46" s="640" t="s">
        <v>231</v>
      </c>
      <c r="K46" s="196"/>
      <c r="L46" s="196"/>
    </row>
    <row r="47" s="12" customFormat="1" ht="61.2" spans="1:12">
      <c r="A47" s="622">
        <v>26</v>
      </c>
      <c r="B47" s="623" t="s">
        <v>294</v>
      </c>
      <c r="C47" s="623" t="s">
        <v>178</v>
      </c>
      <c r="D47" s="623" t="s">
        <v>224</v>
      </c>
      <c r="E47" s="623" t="s">
        <v>252</v>
      </c>
      <c r="F47" s="623" t="s">
        <v>295</v>
      </c>
      <c r="G47" s="623" t="s">
        <v>227</v>
      </c>
      <c r="H47" s="623"/>
      <c r="I47" s="641">
        <v>300</v>
      </c>
      <c r="J47" s="640" t="s">
        <v>231</v>
      </c>
      <c r="K47" s="196"/>
      <c r="L47" s="196"/>
    </row>
    <row r="48" s="12" customFormat="1" ht="61.2" spans="1:12">
      <c r="A48" s="622">
        <v>27</v>
      </c>
      <c r="B48" s="623" t="s">
        <v>296</v>
      </c>
      <c r="C48" s="623" t="s">
        <v>178</v>
      </c>
      <c r="D48" s="623" t="s">
        <v>224</v>
      </c>
      <c r="E48" s="623" t="s">
        <v>245</v>
      </c>
      <c r="F48" s="623" t="s">
        <v>297</v>
      </c>
      <c r="G48" s="623" t="s">
        <v>227</v>
      </c>
      <c r="H48" s="623"/>
      <c r="I48" s="641">
        <v>100</v>
      </c>
      <c r="J48" s="640"/>
      <c r="K48" s="196"/>
      <c r="L48" s="196"/>
    </row>
    <row r="49" s="12" customFormat="1" ht="61.2" spans="1:12">
      <c r="A49" s="622">
        <v>28</v>
      </c>
      <c r="B49" s="623" t="s">
        <v>298</v>
      </c>
      <c r="C49" s="623" t="s">
        <v>178</v>
      </c>
      <c r="D49" s="623" t="s">
        <v>224</v>
      </c>
      <c r="E49" s="623" t="s">
        <v>299</v>
      </c>
      <c r="F49" s="623" t="s">
        <v>300</v>
      </c>
      <c r="G49" s="623" t="s">
        <v>227</v>
      </c>
      <c r="H49" s="623"/>
      <c r="I49" s="641">
        <v>120</v>
      </c>
      <c r="J49" s="640"/>
      <c r="K49" s="196"/>
      <c r="L49" s="196"/>
    </row>
    <row r="50" s="453" customFormat="1" ht="40.8" spans="1:12">
      <c r="A50" s="622">
        <v>29</v>
      </c>
      <c r="B50" s="624" t="s">
        <v>301</v>
      </c>
      <c r="C50" s="623" t="s">
        <v>302</v>
      </c>
      <c r="D50" s="623" t="s">
        <v>303</v>
      </c>
      <c r="E50" s="623" t="s">
        <v>209</v>
      </c>
      <c r="F50" s="623" t="s">
        <v>304</v>
      </c>
      <c r="G50" s="623" t="s">
        <v>305</v>
      </c>
      <c r="H50" s="623" t="s">
        <v>183</v>
      </c>
      <c r="I50" s="639">
        <v>400</v>
      </c>
      <c r="J50" s="643"/>
      <c r="K50" s="644"/>
      <c r="L50" s="644"/>
    </row>
    <row r="51" s="453" customFormat="1" ht="61.2" spans="1:12">
      <c r="A51" s="622">
        <v>30</v>
      </c>
      <c r="B51" s="624" t="s">
        <v>306</v>
      </c>
      <c r="C51" s="623" t="s">
        <v>178</v>
      </c>
      <c r="D51" s="623" t="s">
        <v>303</v>
      </c>
      <c r="E51" s="623" t="s">
        <v>209</v>
      </c>
      <c r="F51" s="623" t="s">
        <v>307</v>
      </c>
      <c r="G51" s="623" t="s">
        <v>305</v>
      </c>
      <c r="H51" s="623" t="s">
        <v>183</v>
      </c>
      <c r="I51" s="639">
        <v>400</v>
      </c>
      <c r="J51" s="643"/>
      <c r="K51" s="644"/>
      <c r="L51" s="644"/>
    </row>
    <row r="52" s="453" customFormat="1" ht="61.2" spans="1:12">
      <c r="A52" s="622">
        <v>31</v>
      </c>
      <c r="B52" s="624" t="s">
        <v>308</v>
      </c>
      <c r="C52" s="623" t="s">
        <v>178</v>
      </c>
      <c r="D52" s="623" t="s">
        <v>303</v>
      </c>
      <c r="E52" s="623" t="s">
        <v>309</v>
      </c>
      <c r="F52" s="623" t="s">
        <v>310</v>
      </c>
      <c r="G52" s="623" t="s">
        <v>305</v>
      </c>
      <c r="H52" s="623" t="s">
        <v>250</v>
      </c>
      <c r="I52" s="639">
        <v>100</v>
      </c>
      <c r="J52" s="643"/>
      <c r="K52" s="644"/>
      <c r="L52" s="644"/>
    </row>
    <row r="53" s="453" customFormat="1" ht="40.8" spans="1:12">
      <c r="A53" s="622">
        <v>32</v>
      </c>
      <c r="B53" s="624" t="s">
        <v>311</v>
      </c>
      <c r="C53" s="623" t="s">
        <v>302</v>
      </c>
      <c r="D53" s="623" t="s">
        <v>303</v>
      </c>
      <c r="E53" s="623" t="s">
        <v>312</v>
      </c>
      <c r="F53" s="623" t="s">
        <v>313</v>
      </c>
      <c r="G53" s="623" t="s">
        <v>305</v>
      </c>
      <c r="H53" s="623" t="s">
        <v>207</v>
      </c>
      <c r="I53" s="639">
        <v>2000</v>
      </c>
      <c r="J53" s="643"/>
      <c r="K53" s="644"/>
      <c r="L53" s="644"/>
    </row>
    <row r="54" s="453" customFormat="1" ht="40.8" spans="1:12">
      <c r="A54" s="622">
        <v>33</v>
      </c>
      <c r="B54" s="624" t="s">
        <v>314</v>
      </c>
      <c r="C54" s="624" t="s">
        <v>178</v>
      </c>
      <c r="D54" s="624" t="s">
        <v>303</v>
      </c>
      <c r="E54" s="624" t="s">
        <v>315</v>
      </c>
      <c r="F54" s="623" t="s">
        <v>316</v>
      </c>
      <c r="G54" s="623" t="s">
        <v>305</v>
      </c>
      <c r="H54" s="624" t="s">
        <v>215</v>
      </c>
      <c r="I54" s="639">
        <v>150</v>
      </c>
      <c r="J54" s="643"/>
      <c r="K54" s="644"/>
      <c r="L54" s="644"/>
    </row>
    <row r="55" s="453" customFormat="1" ht="61.2" spans="1:12">
      <c r="A55" s="622">
        <v>34</v>
      </c>
      <c r="B55" s="624" t="s">
        <v>317</v>
      </c>
      <c r="C55" s="624" t="s">
        <v>302</v>
      </c>
      <c r="D55" s="624" t="s">
        <v>303</v>
      </c>
      <c r="E55" s="624" t="s">
        <v>309</v>
      </c>
      <c r="F55" s="624" t="s">
        <v>318</v>
      </c>
      <c r="G55" s="624" t="s">
        <v>215</v>
      </c>
      <c r="H55" s="624" t="s">
        <v>215</v>
      </c>
      <c r="I55" s="645">
        <v>2000</v>
      </c>
      <c r="J55" s="643"/>
      <c r="K55" s="644"/>
      <c r="L55" s="644"/>
    </row>
    <row r="56" s="453" customFormat="1" ht="40.8" spans="1:12">
      <c r="A56" s="622">
        <v>35</v>
      </c>
      <c r="B56" s="624" t="s">
        <v>319</v>
      </c>
      <c r="C56" s="624" t="s">
        <v>178</v>
      </c>
      <c r="D56" s="624" t="s">
        <v>303</v>
      </c>
      <c r="E56" s="624" t="s">
        <v>315</v>
      </c>
      <c r="F56" s="624" t="s">
        <v>320</v>
      </c>
      <c r="G56" s="623" t="s">
        <v>305</v>
      </c>
      <c r="H56" s="624" t="s">
        <v>183</v>
      </c>
      <c r="I56" s="645">
        <v>800</v>
      </c>
      <c r="J56" s="643"/>
      <c r="K56" s="644"/>
      <c r="L56" s="644"/>
    </row>
    <row r="57" s="453" customFormat="1" ht="61.2" spans="1:12">
      <c r="A57" s="622">
        <v>36</v>
      </c>
      <c r="B57" s="624" t="s">
        <v>321</v>
      </c>
      <c r="C57" s="624" t="s">
        <v>178</v>
      </c>
      <c r="D57" s="624" t="s">
        <v>303</v>
      </c>
      <c r="E57" s="624" t="s">
        <v>309</v>
      </c>
      <c r="F57" s="624" t="s">
        <v>322</v>
      </c>
      <c r="G57" s="623" t="s">
        <v>305</v>
      </c>
      <c r="H57" s="624" t="s">
        <v>183</v>
      </c>
      <c r="I57" s="645">
        <v>1000</v>
      </c>
      <c r="J57" s="643"/>
      <c r="K57" s="644"/>
      <c r="L57" s="644"/>
    </row>
    <row r="58" s="453" customFormat="1" ht="40.8" spans="1:12">
      <c r="A58" s="622">
        <v>37</v>
      </c>
      <c r="B58" s="624" t="s">
        <v>323</v>
      </c>
      <c r="C58" s="624" t="s">
        <v>178</v>
      </c>
      <c r="D58" s="624" t="s">
        <v>303</v>
      </c>
      <c r="E58" s="624" t="s">
        <v>312</v>
      </c>
      <c r="F58" s="623" t="s">
        <v>324</v>
      </c>
      <c r="G58" s="623" t="s">
        <v>305</v>
      </c>
      <c r="H58" s="624" t="s">
        <v>215</v>
      </c>
      <c r="I58" s="639">
        <v>150</v>
      </c>
      <c r="J58" s="643"/>
      <c r="K58" s="644"/>
      <c r="L58" s="644"/>
    </row>
    <row r="59" s="453" customFormat="1" ht="40.8" spans="1:12">
      <c r="A59" s="622">
        <v>38</v>
      </c>
      <c r="B59" s="624" t="s">
        <v>325</v>
      </c>
      <c r="C59" s="624" t="s">
        <v>178</v>
      </c>
      <c r="D59" s="624" t="s">
        <v>303</v>
      </c>
      <c r="E59" s="624" t="s">
        <v>312</v>
      </c>
      <c r="F59" s="623" t="s">
        <v>326</v>
      </c>
      <c r="G59" s="623" t="s">
        <v>305</v>
      </c>
      <c r="H59" s="624" t="s">
        <v>183</v>
      </c>
      <c r="I59" s="639">
        <v>600</v>
      </c>
      <c r="J59" s="643"/>
      <c r="K59" s="644"/>
      <c r="L59" s="644"/>
    </row>
    <row r="60" s="453" customFormat="1" ht="102" spans="1:12">
      <c r="A60" s="622">
        <v>39</v>
      </c>
      <c r="B60" s="624" t="s">
        <v>327</v>
      </c>
      <c r="C60" s="623" t="s">
        <v>178</v>
      </c>
      <c r="D60" s="623" t="s">
        <v>303</v>
      </c>
      <c r="E60" s="623" t="s">
        <v>328</v>
      </c>
      <c r="F60" s="623" t="s">
        <v>329</v>
      </c>
      <c r="G60" s="623" t="s">
        <v>305</v>
      </c>
      <c r="H60" s="623" t="s">
        <v>207</v>
      </c>
      <c r="I60" s="639">
        <v>1000</v>
      </c>
      <c r="J60" s="643"/>
      <c r="K60" s="644"/>
      <c r="L60" s="644"/>
    </row>
    <row r="61" s="453" customFormat="1" ht="40.8" spans="1:12">
      <c r="A61" s="622">
        <v>40</v>
      </c>
      <c r="B61" s="624" t="s">
        <v>330</v>
      </c>
      <c r="C61" s="623" t="s">
        <v>178</v>
      </c>
      <c r="D61" s="623" t="s">
        <v>303</v>
      </c>
      <c r="E61" s="623" t="s">
        <v>209</v>
      </c>
      <c r="F61" s="623" t="s">
        <v>331</v>
      </c>
      <c r="G61" s="623" t="s">
        <v>305</v>
      </c>
      <c r="H61" s="623"/>
      <c r="I61" s="639">
        <v>4000</v>
      </c>
      <c r="J61" s="643"/>
      <c r="K61" s="644"/>
      <c r="L61" s="644"/>
    </row>
    <row r="62" s="453" customFormat="1" ht="40.8" spans="1:12">
      <c r="A62" s="622">
        <v>41</v>
      </c>
      <c r="B62" s="624" t="s">
        <v>332</v>
      </c>
      <c r="C62" s="623" t="s">
        <v>178</v>
      </c>
      <c r="D62" s="623" t="s">
        <v>303</v>
      </c>
      <c r="E62" s="623" t="s">
        <v>309</v>
      </c>
      <c r="F62" s="623" t="s">
        <v>333</v>
      </c>
      <c r="G62" s="623" t="s">
        <v>305</v>
      </c>
      <c r="H62" s="623" t="s">
        <v>183</v>
      </c>
      <c r="I62" s="639">
        <v>30</v>
      </c>
      <c r="J62" s="643"/>
      <c r="K62" s="644"/>
      <c r="L62" s="644"/>
    </row>
    <row r="63" s="453" customFormat="1" ht="61.2" spans="1:12">
      <c r="A63" s="622">
        <v>42</v>
      </c>
      <c r="B63" s="624" t="s">
        <v>334</v>
      </c>
      <c r="C63" s="623" t="s">
        <v>178</v>
      </c>
      <c r="D63" s="623" t="s">
        <v>303</v>
      </c>
      <c r="E63" s="623" t="s">
        <v>209</v>
      </c>
      <c r="F63" s="623" t="s">
        <v>335</v>
      </c>
      <c r="G63" s="623" t="s">
        <v>305</v>
      </c>
      <c r="H63" s="623" t="s">
        <v>254</v>
      </c>
      <c r="I63" s="639">
        <v>1000</v>
      </c>
      <c r="J63" s="643"/>
      <c r="K63" s="644"/>
      <c r="L63" s="644"/>
    </row>
    <row r="64" s="453" customFormat="1" ht="102" spans="1:12">
      <c r="A64" s="622">
        <v>43</v>
      </c>
      <c r="B64" s="624" t="s">
        <v>336</v>
      </c>
      <c r="C64" s="623" t="s">
        <v>178</v>
      </c>
      <c r="D64" s="623" t="s">
        <v>303</v>
      </c>
      <c r="E64" s="623" t="s">
        <v>209</v>
      </c>
      <c r="F64" s="623" t="s">
        <v>337</v>
      </c>
      <c r="G64" s="623" t="s">
        <v>305</v>
      </c>
      <c r="H64" s="623" t="s">
        <v>183</v>
      </c>
      <c r="I64" s="639">
        <v>600</v>
      </c>
      <c r="J64" s="643"/>
      <c r="K64" s="644"/>
      <c r="L64" s="644"/>
    </row>
    <row r="65" s="453" customFormat="1" ht="40.8" spans="1:12">
      <c r="A65" s="622">
        <v>44</v>
      </c>
      <c r="B65" s="624" t="s">
        <v>338</v>
      </c>
      <c r="C65" s="623" t="s">
        <v>178</v>
      </c>
      <c r="D65" s="623" t="s">
        <v>303</v>
      </c>
      <c r="E65" s="623" t="s">
        <v>309</v>
      </c>
      <c r="F65" s="623" t="s">
        <v>339</v>
      </c>
      <c r="G65" s="623" t="s">
        <v>305</v>
      </c>
      <c r="H65" s="623" t="s">
        <v>183</v>
      </c>
      <c r="I65" s="639">
        <v>400</v>
      </c>
      <c r="J65" s="643"/>
      <c r="K65" s="644"/>
      <c r="L65" s="644"/>
    </row>
    <row r="66" s="453" customFormat="1" ht="61.2" spans="1:12">
      <c r="A66" s="622">
        <v>45</v>
      </c>
      <c r="B66" s="624" t="s">
        <v>340</v>
      </c>
      <c r="C66" s="623" t="s">
        <v>178</v>
      </c>
      <c r="D66" s="623" t="s">
        <v>303</v>
      </c>
      <c r="E66" s="623" t="s">
        <v>341</v>
      </c>
      <c r="F66" s="623" t="s">
        <v>342</v>
      </c>
      <c r="G66" s="623" t="s">
        <v>305</v>
      </c>
      <c r="H66" s="623" t="s">
        <v>343</v>
      </c>
      <c r="I66" s="639">
        <v>100</v>
      </c>
      <c r="J66" s="643"/>
      <c r="K66" s="644"/>
      <c r="L66" s="644"/>
    </row>
    <row r="67" s="453" customFormat="1" ht="40.8" spans="1:12">
      <c r="A67" s="622">
        <v>46</v>
      </c>
      <c r="B67" s="624" t="s">
        <v>344</v>
      </c>
      <c r="C67" s="623" t="s">
        <v>178</v>
      </c>
      <c r="D67" s="623" t="s">
        <v>303</v>
      </c>
      <c r="E67" s="623" t="s">
        <v>209</v>
      </c>
      <c r="F67" s="623" t="s">
        <v>345</v>
      </c>
      <c r="G67" s="623" t="s">
        <v>305</v>
      </c>
      <c r="H67" s="623" t="s">
        <v>183</v>
      </c>
      <c r="I67" s="639">
        <v>700</v>
      </c>
      <c r="J67" s="643"/>
      <c r="K67" s="644"/>
      <c r="L67" s="644"/>
    </row>
    <row r="68" s="453" customFormat="1" ht="40.8" spans="1:12">
      <c r="A68" s="622">
        <v>47</v>
      </c>
      <c r="B68" s="624" t="s">
        <v>346</v>
      </c>
      <c r="C68" s="623" t="s">
        <v>302</v>
      </c>
      <c r="D68" s="623" t="s">
        <v>303</v>
      </c>
      <c r="E68" s="623" t="s">
        <v>209</v>
      </c>
      <c r="F68" s="623" t="s">
        <v>347</v>
      </c>
      <c r="G68" s="623" t="s">
        <v>305</v>
      </c>
      <c r="H68" s="623" t="s">
        <v>183</v>
      </c>
      <c r="I68" s="639">
        <v>400</v>
      </c>
      <c r="J68" s="643"/>
      <c r="K68" s="644"/>
      <c r="L68" s="644"/>
    </row>
    <row r="69" s="453" customFormat="1" ht="61.2" spans="1:12">
      <c r="A69" s="622">
        <v>48</v>
      </c>
      <c r="B69" s="624" t="s">
        <v>348</v>
      </c>
      <c r="C69" s="623" t="s">
        <v>302</v>
      </c>
      <c r="D69" s="623" t="s">
        <v>303</v>
      </c>
      <c r="E69" s="623" t="s">
        <v>209</v>
      </c>
      <c r="F69" s="623" t="s">
        <v>349</v>
      </c>
      <c r="G69" s="623" t="s">
        <v>305</v>
      </c>
      <c r="H69" s="623" t="s">
        <v>183</v>
      </c>
      <c r="I69" s="639">
        <v>200</v>
      </c>
      <c r="J69" s="643"/>
      <c r="K69" s="644"/>
      <c r="L69" s="644"/>
    </row>
    <row r="70" s="178" customFormat="1" ht="61.2" spans="1:12">
      <c r="A70" s="622">
        <v>49</v>
      </c>
      <c r="B70" s="623" t="s">
        <v>350</v>
      </c>
      <c r="C70" s="623" t="s">
        <v>178</v>
      </c>
      <c r="D70" s="623">
        <v>2024</v>
      </c>
      <c r="E70" s="623" t="s">
        <v>351</v>
      </c>
      <c r="F70" s="623" t="s">
        <v>352</v>
      </c>
      <c r="G70" s="623" t="s">
        <v>353</v>
      </c>
      <c r="H70" s="623" t="s">
        <v>215</v>
      </c>
      <c r="I70" s="639">
        <v>300</v>
      </c>
      <c r="J70" s="642"/>
      <c r="K70" s="195"/>
      <c r="L70" s="195"/>
    </row>
    <row r="71" s="178" customFormat="1" ht="40.8" spans="1:12">
      <c r="A71" s="622">
        <v>50</v>
      </c>
      <c r="B71" s="623" t="s">
        <v>354</v>
      </c>
      <c r="C71" s="623" t="s">
        <v>178</v>
      </c>
      <c r="D71" s="623">
        <v>2024</v>
      </c>
      <c r="E71" s="623" t="s">
        <v>351</v>
      </c>
      <c r="F71" s="623" t="s">
        <v>355</v>
      </c>
      <c r="G71" s="623" t="s">
        <v>353</v>
      </c>
      <c r="H71" s="623" t="s">
        <v>215</v>
      </c>
      <c r="I71" s="639">
        <v>2500</v>
      </c>
      <c r="J71" s="642"/>
      <c r="K71" s="195"/>
      <c r="L71" s="195"/>
    </row>
    <row r="72" s="178" customFormat="1" ht="40.8" spans="1:12">
      <c r="A72" s="622">
        <v>51</v>
      </c>
      <c r="B72" s="623" t="s">
        <v>356</v>
      </c>
      <c r="C72" s="623" t="s">
        <v>178</v>
      </c>
      <c r="D72" s="623">
        <v>2024</v>
      </c>
      <c r="E72" s="623" t="s">
        <v>357</v>
      </c>
      <c r="F72" s="623" t="s">
        <v>358</v>
      </c>
      <c r="G72" s="623" t="s">
        <v>353</v>
      </c>
      <c r="H72" s="623" t="s">
        <v>183</v>
      </c>
      <c r="I72" s="639">
        <v>70</v>
      </c>
      <c r="J72" s="642"/>
      <c r="K72" s="195"/>
      <c r="L72" s="195"/>
    </row>
    <row r="73" spans="10:12">
      <c r="J73" s="640"/>
      <c r="K73" s="196"/>
      <c r="L73" s="196"/>
    </row>
    <row r="74" s="12" customFormat="1" ht="61.2" spans="1:12">
      <c r="A74" s="622">
        <v>53</v>
      </c>
      <c r="B74" s="623" t="s">
        <v>359</v>
      </c>
      <c r="C74" s="623" t="s">
        <v>178</v>
      </c>
      <c r="D74" s="623">
        <v>2024</v>
      </c>
      <c r="E74" s="623" t="s">
        <v>360</v>
      </c>
      <c r="F74" s="623" t="s">
        <v>361</v>
      </c>
      <c r="G74" s="623" t="s">
        <v>353</v>
      </c>
      <c r="H74" s="623" t="s">
        <v>250</v>
      </c>
      <c r="I74" s="639">
        <v>600</v>
      </c>
      <c r="J74" s="640"/>
      <c r="K74" s="196"/>
      <c r="L74" s="196"/>
    </row>
    <row r="75" s="12" customFormat="1" ht="61.2" spans="1:12">
      <c r="A75" s="622">
        <v>54</v>
      </c>
      <c r="B75" s="623" t="s">
        <v>362</v>
      </c>
      <c r="C75" s="623" t="s">
        <v>302</v>
      </c>
      <c r="D75" s="623">
        <v>2024</v>
      </c>
      <c r="E75" s="623" t="s">
        <v>360</v>
      </c>
      <c r="F75" s="623" t="s">
        <v>363</v>
      </c>
      <c r="G75" s="623" t="s">
        <v>353</v>
      </c>
      <c r="H75" s="623" t="s">
        <v>250</v>
      </c>
      <c r="I75" s="639">
        <v>1300</v>
      </c>
      <c r="J75" s="640"/>
      <c r="K75" s="196"/>
      <c r="L75" s="196"/>
    </row>
    <row r="76" s="12" customFormat="1" ht="40.8" spans="1:12">
      <c r="A76" s="622">
        <v>55</v>
      </c>
      <c r="B76" s="623" t="s">
        <v>364</v>
      </c>
      <c r="C76" s="623" t="s">
        <v>365</v>
      </c>
      <c r="D76" s="623">
        <v>2024</v>
      </c>
      <c r="E76" s="623" t="s">
        <v>360</v>
      </c>
      <c r="F76" s="623" t="s">
        <v>366</v>
      </c>
      <c r="G76" s="623" t="s">
        <v>353</v>
      </c>
      <c r="H76" s="623" t="s">
        <v>367</v>
      </c>
      <c r="I76" s="641">
        <v>100</v>
      </c>
      <c r="J76" s="640"/>
      <c r="K76" s="196"/>
      <c r="L76" s="196"/>
    </row>
    <row r="77" s="9" customFormat="1" ht="40.8" spans="1:12">
      <c r="A77" s="622">
        <v>56</v>
      </c>
      <c r="B77" s="623" t="s">
        <v>368</v>
      </c>
      <c r="C77" s="646" t="s">
        <v>302</v>
      </c>
      <c r="D77" s="646">
        <v>2024</v>
      </c>
      <c r="E77" s="646" t="s">
        <v>369</v>
      </c>
      <c r="F77" s="623" t="s">
        <v>370</v>
      </c>
      <c r="G77" s="623" t="s">
        <v>353</v>
      </c>
      <c r="H77" s="623" t="s">
        <v>207</v>
      </c>
      <c r="I77" s="641">
        <v>650</v>
      </c>
      <c r="J77" s="648"/>
      <c r="K77" s="66"/>
      <c r="L77" s="66"/>
    </row>
    <row r="78" s="12" customFormat="1" ht="61.2" spans="1:12">
      <c r="A78" s="622">
        <v>57</v>
      </c>
      <c r="B78" s="623" t="s">
        <v>371</v>
      </c>
      <c r="C78" s="623" t="s">
        <v>302</v>
      </c>
      <c r="D78" s="623">
        <v>2024</v>
      </c>
      <c r="E78" s="623" t="s">
        <v>351</v>
      </c>
      <c r="F78" s="623" t="s">
        <v>372</v>
      </c>
      <c r="G78" s="623" t="s">
        <v>353</v>
      </c>
      <c r="H78" s="623" t="s">
        <v>183</v>
      </c>
      <c r="I78" s="641">
        <v>650</v>
      </c>
      <c r="J78" s="640"/>
      <c r="K78" s="196"/>
      <c r="L78" s="196"/>
    </row>
    <row r="79" s="12" customFormat="1" ht="81.6" spans="1:12">
      <c r="A79" s="622">
        <v>58</v>
      </c>
      <c r="B79" s="623" t="s">
        <v>373</v>
      </c>
      <c r="C79" s="623" t="s">
        <v>302</v>
      </c>
      <c r="D79" s="623">
        <v>2024</v>
      </c>
      <c r="E79" s="623" t="s">
        <v>351</v>
      </c>
      <c r="F79" s="623" t="s">
        <v>374</v>
      </c>
      <c r="G79" s="623" t="s">
        <v>353</v>
      </c>
      <c r="H79" s="623" t="s">
        <v>207</v>
      </c>
      <c r="I79" s="641">
        <v>2200</v>
      </c>
      <c r="J79" s="640"/>
      <c r="K79" s="196"/>
      <c r="L79" s="196"/>
    </row>
    <row r="80" s="12" customFormat="1" ht="61.2" spans="1:12">
      <c r="A80" s="622">
        <v>59</v>
      </c>
      <c r="B80" s="623" t="s">
        <v>375</v>
      </c>
      <c r="C80" s="623" t="s">
        <v>178</v>
      </c>
      <c r="D80" s="623">
        <v>2024</v>
      </c>
      <c r="E80" s="623" t="s">
        <v>360</v>
      </c>
      <c r="F80" s="623" t="s">
        <v>376</v>
      </c>
      <c r="G80" s="623" t="s">
        <v>353</v>
      </c>
      <c r="H80" s="623" t="s">
        <v>377</v>
      </c>
      <c r="I80" s="641">
        <v>160</v>
      </c>
      <c r="J80" s="640"/>
      <c r="K80" s="196"/>
      <c r="L80" s="196"/>
    </row>
    <row r="81" s="12" customFormat="1" ht="40.8" spans="1:12">
      <c r="A81" s="622">
        <v>60</v>
      </c>
      <c r="B81" s="623" t="s">
        <v>378</v>
      </c>
      <c r="C81" s="623" t="s">
        <v>178</v>
      </c>
      <c r="D81" s="623">
        <v>2024</v>
      </c>
      <c r="E81" s="623" t="s">
        <v>369</v>
      </c>
      <c r="F81" s="623" t="s">
        <v>379</v>
      </c>
      <c r="G81" s="623" t="s">
        <v>353</v>
      </c>
      <c r="H81" s="623" t="s">
        <v>207</v>
      </c>
      <c r="I81" s="641">
        <v>400</v>
      </c>
      <c r="J81" s="640"/>
      <c r="K81" s="196"/>
      <c r="L81" s="196"/>
    </row>
    <row r="82" s="12" customFormat="1" ht="61.2" spans="1:12">
      <c r="A82" s="622">
        <v>61</v>
      </c>
      <c r="B82" s="623" t="s">
        <v>380</v>
      </c>
      <c r="C82" s="623" t="s">
        <v>178</v>
      </c>
      <c r="D82" s="623">
        <v>2024</v>
      </c>
      <c r="E82" s="623" t="s">
        <v>381</v>
      </c>
      <c r="F82" s="623" t="s">
        <v>382</v>
      </c>
      <c r="G82" s="623" t="s">
        <v>353</v>
      </c>
      <c r="H82" s="623" t="s">
        <v>215</v>
      </c>
      <c r="I82" s="641">
        <v>1100</v>
      </c>
      <c r="J82" s="640"/>
      <c r="K82" s="196"/>
      <c r="L82" s="196"/>
    </row>
    <row r="83" s="250" customFormat="1" ht="40.8" spans="1:14">
      <c r="A83" s="622">
        <v>62</v>
      </c>
      <c r="B83" s="623" t="s">
        <v>383</v>
      </c>
      <c r="C83" s="623" t="s">
        <v>178</v>
      </c>
      <c r="D83" s="623">
        <v>2024</v>
      </c>
      <c r="E83" s="623" t="s">
        <v>357</v>
      </c>
      <c r="F83" s="623" t="s">
        <v>384</v>
      </c>
      <c r="G83" s="623" t="s">
        <v>353</v>
      </c>
      <c r="H83" s="623" t="s">
        <v>207</v>
      </c>
      <c r="I83" s="639">
        <v>200</v>
      </c>
      <c r="J83" s="649"/>
      <c r="K83" s="193"/>
      <c r="L83" s="193"/>
      <c r="M83" s="464"/>
      <c r="N83" s="464"/>
    </row>
    <row r="84" s="12" customFormat="1" ht="61.2" spans="1:12">
      <c r="A84" s="622">
        <v>63</v>
      </c>
      <c r="B84" s="623" t="s">
        <v>385</v>
      </c>
      <c r="C84" s="623" t="s">
        <v>178</v>
      </c>
      <c r="D84" s="623">
        <v>2024</v>
      </c>
      <c r="E84" s="623" t="s">
        <v>386</v>
      </c>
      <c r="F84" s="623" t="s">
        <v>387</v>
      </c>
      <c r="G84" s="623" t="s">
        <v>353</v>
      </c>
      <c r="H84" s="623" t="s">
        <v>183</v>
      </c>
      <c r="I84" s="641">
        <v>212</v>
      </c>
      <c r="J84" s="640"/>
      <c r="K84" s="196"/>
      <c r="L84" s="196"/>
    </row>
    <row r="85" s="12" customFormat="1" ht="61.2" spans="1:12">
      <c r="A85" s="622">
        <v>64</v>
      </c>
      <c r="B85" s="623" t="s">
        <v>388</v>
      </c>
      <c r="C85" s="623" t="s">
        <v>178</v>
      </c>
      <c r="D85" s="623">
        <v>2024</v>
      </c>
      <c r="E85" s="623" t="s">
        <v>389</v>
      </c>
      <c r="F85" s="623" t="s">
        <v>390</v>
      </c>
      <c r="G85" s="623" t="s">
        <v>353</v>
      </c>
      <c r="H85" s="623" t="s">
        <v>183</v>
      </c>
      <c r="I85" s="641">
        <v>2700</v>
      </c>
      <c r="J85" s="640"/>
      <c r="K85" s="196"/>
      <c r="L85" s="196"/>
    </row>
    <row r="86" s="12" customFormat="1" ht="61.2" spans="1:12">
      <c r="A86" s="622">
        <v>65</v>
      </c>
      <c r="B86" s="623" t="s">
        <v>391</v>
      </c>
      <c r="C86" s="623" t="s">
        <v>178</v>
      </c>
      <c r="D86" s="623">
        <v>2024</v>
      </c>
      <c r="E86" s="623" t="s">
        <v>351</v>
      </c>
      <c r="F86" s="623" t="s">
        <v>392</v>
      </c>
      <c r="G86" s="623" t="s">
        <v>353</v>
      </c>
      <c r="H86" s="623" t="s">
        <v>254</v>
      </c>
      <c r="I86" s="641">
        <v>500</v>
      </c>
      <c r="J86" s="640"/>
      <c r="K86" s="196"/>
      <c r="L86" s="196"/>
    </row>
    <row r="87" s="12" customFormat="1" ht="40.8" spans="1:12">
      <c r="A87" s="622">
        <v>66</v>
      </c>
      <c r="B87" s="623" t="s">
        <v>393</v>
      </c>
      <c r="C87" s="623" t="s">
        <v>178</v>
      </c>
      <c r="D87" s="623">
        <v>2024</v>
      </c>
      <c r="E87" s="623" t="s">
        <v>360</v>
      </c>
      <c r="F87" s="623" t="s">
        <v>394</v>
      </c>
      <c r="G87" s="623" t="s">
        <v>353</v>
      </c>
      <c r="H87" s="623" t="s">
        <v>250</v>
      </c>
      <c r="I87" s="641">
        <v>70</v>
      </c>
      <c r="J87" s="640"/>
      <c r="K87" s="196"/>
      <c r="L87" s="196"/>
    </row>
    <row r="88" s="12" customFormat="1" ht="81.6" spans="1:12">
      <c r="A88" s="622">
        <v>67</v>
      </c>
      <c r="B88" s="623" t="s">
        <v>395</v>
      </c>
      <c r="C88" s="623" t="s">
        <v>178</v>
      </c>
      <c r="D88" s="623">
        <v>2024</v>
      </c>
      <c r="E88" s="623" t="s">
        <v>396</v>
      </c>
      <c r="F88" s="623" t="s">
        <v>397</v>
      </c>
      <c r="G88" s="623" t="s">
        <v>353</v>
      </c>
      <c r="H88" s="623" t="s">
        <v>183</v>
      </c>
      <c r="I88" s="641">
        <v>800</v>
      </c>
      <c r="J88" s="640"/>
      <c r="K88" s="196"/>
      <c r="L88" s="196"/>
    </row>
    <row r="89" s="12" customFormat="1" ht="61.2" spans="1:12">
      <c r="A89" s="622">
        <v>68</v>
      </c>
      <c r="B89" s="623" t="s">
        <v>398</v>
      </c>
      <c r="C89" s="623"/>
      <c r="D89" s="623">
        <v>2024</v>
      </c>
      <c r="E89" s="623" t="s">
        <v>351</v>
      </c>
      <c r="F89" s="623" t="s">
        <v>399</v>
      </c>
      <c r="G89" s="623" t="s">
        <v>353</v>
      </c>
      <c r="H89" s="623" t="s">
        <v>400</v>
      </c>
      <c r="I89" s="641">
        <v>100</v>
      </c>
      <c r="J89" s="640"/>
      <c r="K89" s="196"/>
      <c r="L89" s="196"/>
    </row>
    <row r="90" s="554" customFormat="1" ht="81.6" spans="1:12">
      <c r="A90" s="622">
        <v>69</v>
      </c>
      <c r="B90" s="647" t="s">
        <v>401</v>
      </c>
      <c r="C90" s="647" t="s">
        <v>178</v>
      </c>
      <c r="D90" s="647" t="s">
        <v>402</v>
      </c>
      <c r="E90" s="647" t="s">
        <v>403</v>
      </c>
      <c r="F90" s="647" t="s">
        <v>404</v>
      </c>
      <c r="G90" s="647" t="s">
        <v>405</v>
      </c>
      <c r="H90" s="647" t="s">
        <v>183</v>
      </c>
      <c r="I90" s="650">
        <v>1437.58</v>
      </c>
      <c r="J90" s="651"/>
      <c r="K90" s="652"/>
      <c r="L90" s="652"/>
    </row>
    <row r="91" s="554" customFormat="1" ht="40.8" spans="1:12">
      <c r="A91" s="622">
        <v>70</v>
      </c>
      <c r="B91" s="647" t="s">
        <v>406</v>
      </c>
      <c r="C91" s="647" t="s">
        <v>178</v>
      </c>
      <c r="D91" s="647" t="s">
        <v>402</v>
      </c>
      <c r="E91" s="647" t="s">
        <v>403</v>
      </c>
      <c r="F91" s="647" t="s">
        <v>407</v>
      </c>
      <c r="G91" s="647" t="s">
        <v>405</v>
      </c>
      <c r="H91" s="647" t="s">
        <v>183</v>
      </c>
      <c r="I91" s="650">
        <v>1067.24</v>
      </c>
      <c r="J91" s="651"/>
      <c r="K91" s="652"/>
      <c r="L91" s="652"/>
    </row>
    <row r="92" s="9" customFormat="1" ht="163.2" spans="1:12">
      <c r="A92" s="622">
        <v>71</v>
      </c>
      <c r="B92" s="647" t="s">
        <v>408</v>
      </c>
      <c r="C92" s="647" t="s">
        <v>178</v>
      </c>
      <c r="D92" s="647" t="s">
        <v>402</v>
      </c>
      <c r="E92" s="647" t="s">
        <v>409</v>
      </c>
      <c r="F92" s="647" t="s">
        <v>410</v>
      </c>
      <c r="G92" s="647" t="s">
        <v>405</v>
      </c>
      <c r="H92" s="647" t="s">
        <v>183</v>
      </c>
      <c r="I92" s="650">
        <v>1070</v>
      </c>
      <c r="J92" s="648"/>
      <c r="K92" s="66"/>
      <c r="L92" s="66"/>
    </row>
    <row r="93" s="9" customFormat="1" ht="122.4" spans="1:12">
      <c r="A93" s="622">
        <v>72</v>
      </c>
      <c r="B93" s="647" t="s">
        <v>411</v>
      </c>
      <c r="C93" s="647" t="s">
        <v>178</v>
      </c>
      <c r="D93" s="647" t="s">
        <v>402</v>
      </c>
      <c r="E93" s="647" t="s">
        <v>412</v>
      </c>
      <c r="F93" s="647" t="s">
        <v>413</v>
      </c>
      <c r="G93" s="647" t="s">
        <v>405</v>
      </c>
      <c r="H93" s="647" t="s">
        <v>183</v>
      </c>
      <c r="I93" s="650">
        <v>500</v>
      </c>
      <c r="J93" s="648"/>
      <c r="K93" s="66"/>
      <c r="L93" s="66"/>
    </row>
    <row r="94" s="9" customFormat="1" ht="102" spans="1:12">
      <c r="A94" s="622">
        <v>73</v>
      </c>
      <c r="B94" s="647" t="s">
        <v>414</v>
      </c>
      <c r="C94" s="647" t="s">
        <v>178</v>
      </c>
      <c r="D94" s="647" t="s">
        <v>402</v>
      </c>
      <c r="E94" s="647" t="s">
        <v>403</v>
      </c>
      <c r="F94" s="647" t="s">
        <v>415</v>
      </c>
      <c r="G94" s="647" t="s">
        <v>405</v>
      </c>
      <c r="H94" s="647" t="s">
        <v>183</v>
      </c>
      <c r="I94" s="650">
        <v>500</v>
      </c>
      <c r="J94" s="648"/>
      <c r="K94" s="66"/>
      <c r="L94" s="66"/>
    </row>
    <row r="95" s="9" customFormat="1" ht="61.2" spans="1:12">
      <c r="A95" s="622">
        <v>74</v>
      </c>
      <c r="B95" s="647" t="s">
        <v>416</v>
      </c>
      <c r="C95" s="647" t="s">
        <v>178</v>
      </c>
      <c r="D95" s="647" t="s">
        <v>402</v>
      </c>
      <c r="E95" s="647" t="s">
        <v>403</v>
      </c>
      <c r="F95" s="647" t="s">
        <v>417</v>
      </c>
      <c r="G95" s="647" t="s">
        <v>405</v>
      </c>
      <c r="H95" s="647" t="s">
        <v>183</v>
      </c>
      <c r="I95" s="650">
        <v>400</v>
      </c>
      <c r="J95" s="648"/>
      <c r="K95" s="66"/>
      <c r="L95" s="66"/>
    </row>
    <row r="96" s="9" customFormat="1" ht="102" spans="1:12">
      <c r="A96" s="622">
        <v>75</v>
      </c>
      <c r="B96" s="647" t="s">
        <v>418</v>
      </c>
      <c r="C96" s="647" t="s">
        <v>178</v>
      </c>
      <c r="D96" s="647" t="s">
        <v>402</v>
      </c>
      <c r="E96" s="647" t="s">
        <v>403</v>
      </c>
      <c r="F96" s="647" t="s">
        <v>419</v>
      </c>
      <c r="G96" s="647" t="s">
        <v>405</v>
      </c>
      <c r="H96" s="647" t="s">
        <v>183</v>
      </c>
      <c r="I96" s="650">
        <v>400</v>
      </c>
      <c r="J96" s="648"/>
      <c r="K96" s="66"/>
      <c r="L96" s="66"/>
    </row>
    <row r="97" s="9" customFormat="1" ht="40.8" spans="1:12">
      <c r="A97" s="622">
        <v>76</v>
      </c>
      <c r="B97" s="647" t="s">
        <v>420</v>
      </c>
      <c r="C97" s="647" t="s">
        <v>178</v>
      </c>
      <c r="D97" s="647" t="s">
        <v>402</v>
      </c>
      <c r="E97" s="647" t="s">
        <v>403</v>
      </c>
      <c r="F97" s="647" t="s">
        <v>421</v>
      </c>
      <c r="G97" s="647" t="s">
        <v>405</v>
      </c>
      <c r="H97" s="647" t="s">
        <v>183</v>
      </c>
      <c r="I97" s="650">
        <v>300</v>
      </c>
      <c r="J97" s="648"/>
      <c r="K97" s="66"/>
      <c r="L97" s="66"/>
    </row>
    <row r="98" s="9" customFormat="1" ht="61.2" spans="1:12">
      <c r="A98" s="622">
        <v>77</v>
      </c>
      <c r="B98" s="647" t="s">
        <v>422</v>
      </c>
      <c r="C98" s="647" t="s">
        <v>178</v>
      </c>
      <c r="D98" s="647" t="s">
        <v>402</v>
      </c>
      <c r="E98" s="647" t="s">
        <v>423</v>
      </c>
      <c r="F98" s="647" t="s">
        <v>424</v>
      </c>
      <c r="G98" s="647" t="s">
        <v>405</v>
      </c>
      <c r="H98" s="647" t="s">
        <v>183</v>
      </c>
      <c r="I98" s="650">
        <v>230</v>
      </c>
      <c r="J98" s="648"/>
      <c r="K98" s="66"/>
      <c r="L98" s="66"/>
    </row>
    <row r="99" s="12" customFormat="1" ht="40.8" spans="1:12">
      <c r="A99" s="622">
        <v>78</v>
      </c>
      <c r="B99" s="647" t="s">
        <v>425</v>
      </c>
      <c r="C99" s="647" t="s">
        <v>178</v>
      </c>
      <c r="D99" s="647" t="s">
        <v>402</v>
      </c>
      <c r="E99" s="647" t="s">
        <v>403</v>
      </c>
      <c r="F99" s="647" t="s">
        <v>426</v>
      </c>
      <c r="G99" s="647" t="s">
        <v>405</v>
      </c>
      <c r="H99" s="647" t="s">
        <v>183</v>
      </c>
      <c r="I99" s="650">
        <v>100</v>
      </c>
      <c r="J99" s="640"/>
      <c r="K99" s="196"/>
      <c r="L99" s="196"/>
    </row>
    <row r="100" s="12" customFormat="1" ht="40.8" spans="1:12">
      <c r="A100" s="622">
        <v>79</v>
      </c>
      <c r="B100" s="647" t="s">
        <v>427</v>
      </c>
      <c r="C100" s="647" t="s">
        <v>178</v>
      </c>
      <c r="D100" s="647" t="s">
        <v>402</v>
      </c>
      <c r="E100" s="647" t="s">
        <v>412</v>
      </c>
      <c r="F100" s="647" t="s">
        <v>428</v>
      </c>
      <c r="G100" s="647" t="s">
        <v>405</v>
      </c>
      <c r="H100" s="647" t="s">
        <v>183</v>
      </c>
      <c r="I100" s="650">
        <v>25</v>
      </c>
      <c r="J100" s="640"/>
      <c r="K100" s="196"/>
      <c r="L100" s="196"/>
    </row>
    <row r="101" s="12" customFormat="1" ht="40.8" spans="1:12">
      <c r="A101" s="622">
        <v>80</v>
      </c>
      <c r="B101" s="647" t="s">
        <v>429</v>
      </c>
      <c r="C101" s="647" t="s">
        <v>178</v>
      </c>
      <c r="D101" s="647" t="s">
        <v>402</v>
      </c>
      <c r="E101" s="647" t="s">
        <v>430</v>
      </c>
      <c r="F101" s="647" t="s">
        <v>431</v>
      </c>
      <c r="G101" s="647" t="s">
        <v>405</v>
      </c>
      <c r="H101" s="647" t="s">
        <v>207</v>
      </c>
      <c r="I101" s="650">
        <v>50</v>
      </c>
      <c r="J101" s="640"/>
      <c r="K101" s="196"/>
      <c r="L101" s="196"/>
    </row>
    <row r="102" s="12" customFormat="1" ht="81.6" spans="1:12">
      <c r="A102" s="622">
        <v>81</v>
      </c>
      <c r="B102" s="647" t="s">
        <v>432</v>
      </c>
      <c r="C102" s="647" t="s">
        <v>178</v>
      </c>
      <c r="D102" s="647" t="s">
        <v>402</v>
      </c>
      <c r="E102" s="647" t="s">
        <v>433</v>
      </c>
      <c r="F102" s="647" t="s">
        <v>434</v>
      </c>
      <c r="G102" s="647" t="s">
        <v>405</v>
      </c>
      <c r="H102" s="647" t="s">
        <v>207</v>
      </c>
      <c r="I102" s="650">
        <v>2000</v>
      </c>
      <c r="J102" s="640"/>
      <c r="K102" s="196"/>
      <c r="L102" s="196"/>
    </row>
    <row r="103" s="12" customFormat="1" ht="40.8" spans="1:12">
      <c r="A103" s="622">
        <v>82</v>
      </c>
      <c r="B103" s="647" t="s">
        <v>435</v>
      </c>
      <c r="C103" s="647" t="s">
        <v>178</v>
      </c>
      <c r="D103" s="647" t="s">
        <v>402</v>
      </c>
      <c r="E103" s="647" t="s">
        <v>433</v>
      </c>
      <c r="F103" s="647" t="s">
        <v>436</v>
      </c>
      <c r="G103" s="647" t="s">
        <v>405</v>
      </c>
      <c r="H103" s="647" t="s">
        <v>207</v>
      </c>
      <c r="I103" s="650">
        <v>150</v>
      </c>
      <c r="J103" s="640"/>
      <c r="K103" s="196"/>
      <c r="L103" s="196"/>
    </row>
    <row r="104" s="12" customFormat="1" ht="81.6" spans="1:12">
      <c r="A104" s="622">
        <v>83</v>
      </c>
      <c r="B104" s="647" t="s">
        <v>437</v>
      </c>
      <c r="C104" s="647" t="s">
        <v>178</v>
      </c>
      <c r="D104" s="647" t="s">
        <v>402</v>
      </c>
      <c r="E104" s="647" t="s">
        <v>403</v>
      </c>
      <c r="F104" s="647" t="s">
        <v>438</v>
      </c>
      <c r="G104" s="647" t="s">
        <v>405</v>
      </c>
      <c r="H104" s="647" t="s">
        <v>207</v>
      </c>
      <c r="I104" s="650">
        <v>1630</v>
      </c>
      <c r="J104" s="640"/>
      <c r="K104" s="196"/>
      <c r="L104" s="196"/>
    </row>
    <row r="105" s="12" customFormat="1" ht="61.2" spans="1:12">
      <c r="A105" s="622">
        <v>84</v>
      </c>
      <c r="B105" s="647" t="s">
        <v>439</v>
      </c>
      <c r="C105" s="647" t="s">
        <v>178</v>
      </c>
      <c r="D105" s="647" t="s">
        <v>402</v>
      </c>
      <c r="E105" s="647" t="s">
        <v>403</v>
      </c>
      <c r="F105" s="647" t="s">
        <v>440</v>
      </c>
      <c r="G105" s="647" t="s">
        <v>405</v>
      </c>
      <c r="H105" s="647" t="s">
        <v>207</v>
      </c>
      <c r="I105" s="650">
        <v>260</v>
      </c>
      <c r="J105" s="640"/>
      <c r="K105" s="196"/>
      <c r="L105" s="196"/>
    </row>
    <row r="106" s="12" customFormat="1" ht="81.6" spans="1:12">
      <c r="A106" s="622">
        <v>85</v>
      </c>
      <c r="B106" s="647" t="s">
        <v>441</v>
      </c>
      <c r="C106" s="647" t="s">
        <v>178</v>
      </c>
      <c r="D106" s="647" t="s">
        <v>402</v>
      </c>
      <c r="E106" s="647" t="s">
        <v>442</v>
      </c>
      <c r="F106" s="647" t="s">
        <v>443</v>
      </c>
      <c r="G106" s="647" t="s">
        <v>405</v>
      </c>
      <c r="H106" s="647" t="s">
        <v>207</v>
      </c>
      <c r="I106" s="650">
        <v>100</v>
      </c>
      <c r="J106" s="640"/>
      <c r="K106" s="196"/>
      <c r="L106" s="196"/>
    </row>
    <row r="107" s="12" customFormat="1" ht="122.4" spans="1:12">
      <c r="A107" s="622">
        <v>86</v>
      </c>
      <c r="B107" s="647" t="s">
        <v>444</v>
      </c>
      <c r="C107" s="647" t="s">
        <v>178</v>
      </c>
      <c r="D107" s="647" t="s">
        <v>402</v>
      </c>
      <c r="E107" s="647" t="s">
        <v>445</v>
      </c>
      <c r="F107" s="647" t="s">
        <v>446</v>
      </c>
      <c r="G107" s="647" t="s">
        <v>405</v>
      </c>
      <c r="H107" s="647" t="s">
        <v>207</v>
      </c>
      <c r="I107" s="650">
        <v>700</v>
      </c>
      <c r="J107" s="640"/>
      <c r="K107" s="196"/>
      <c r="L107" s="196"/>
    </row>
    <row r="108" s="12" customFormat="1" ht="61.2" spans="1:12">
      <c r="A108" s="622">
        <v>87</v>
      </c>
      <c r="B108" s="647" t="s">
        <v>447</v>
      </c>
      <c r="C108" s="647" t="s">
        <v>178</v>
      </c>
      <c r="D108" s="647" t="s">
        <v>402</v>
      </c>
      <c r="E108" s="647" t="s">
        <v>403</v>
      </c>
      <c r="F108" s="647" t="s">
        <v>448</v>
      </c>
      <c r="G108" s="647" t="s">
        <v>405</v>
      </c>
      <c r="H108" s="647" t="s">
        <v>207</v>
      </c>
      <c r="I108" s="650">
        <v>80</v>
      </c>
      <c r="J108" s="640"/>
      <c r="K108" s="196"/>
      <c r="L108" s="196"/>
    </row>
    <row r="109" s="12" customFormat="1" ht="40.8" spans="1:12">
      <c r="A109" s="622">
        <v>88</v>
      </c>
      <c r="B109" s="647" t="s">
        <v>449</v>
      </c>
      <c r="C109" s="647" t="s">
        <v>178</v>
      </c>
      <c r="D109" s="647" t="s">
        <v>402</v>
      </c>
      <c r="E109" s="647" t="s">
        <v>403</v>
      </c>
      <c r="F109" s="647" t="s">
        <v>450</v>
      </c>
      <c r="G109" s="647" t="s">
        <v>405</v>
      </c>
      <c r="H109" s="647" t="s">
        <v>183</v>
      </c>
      <c r="I109" s="650">
        <v>2420</v>
      </c>
      <c r="J109" s="640"/>
      <c r="K109" s="196"/>
      <c r="L109" s="196"/>
    </row>
    <row r="110" s="12" customFormat="1" ht="40.8" spans="1:12">
      <c r="A110" s="622">
        <v>89</v>
      </c>
      <c r="B110" s="647" t="s">
        <v>451</v>
      </c>
      <c r="C110" s="647" t="s">
        <v>178</v>
      </c>
      <c r="D110" s="647" t="s">
        <v>402</v>
      </c>
      <c r="E110" s="647" t="s">
        <v>442</v>
      </c>
      <c r="F110" s="647" t="s">
        <v>452</v>
      </c>
      <c r="G110" s="647" t="s">
        <v>405</v>
      </c>
      <c r="H110" s="647" t="s">
        <v>183</v>
      </c>
      <c r="I110" s="650">
        <v>869</v>
      </c>
      <c r="J110" s="640"/>
      <c r="K110" s="196"/>
      <c r="L110" s="196"/>
    </row>
    <row r="111" s="12" customFormat="1" ht="61.2" spans="1:12">
      <c r="A111" s="622">
        <v>90</v>
      </c>
      <c r="B111" s="647" t="s">
        <v>453</v>
      </c>
      <c r="C111" s="647" t="s">
        <v>178</v>
      </c>
      <c r="D111" s="647" t="s">
        <v>402</v>
      </c>
      <c r="E111" s="647" t="s">
        <v>403</v>
      </c>
      <c r="F111" s="647" t="s">
        <v>454</v>
      </c>
      <c r="G111" s="647" t="s">
        <v>405</v>
      </c>
      <c r="H111" s="647" t="s">
        <v>183</v>
      </c>
      <c r="I111" s="650">
        <v>600</v>
      </c>
      <c r="J111" s="640"/>
      <c r="K111" s="196"/>
      <c r="L111" s="196"/>
    </row>
    <row r="112" s="12" customFormat="1" ht="61.2" spans="1:12">
      <c r="A112" s="622">
        <v>91</v>
      </c>
      <c r="B112" s="647" t="s">
        <v>455</v>
      </c>
      <c r="C112" s="647" t="s">
        <v>178</v>
      </c>
      <c r="D112" s="647" t="s">
        <v>402</v>
      </c>
      <c r="E112" s="647" t="s">
        <v>403</v>
      </c>
      <c r="F112" s="647" t="s">
        <v>456</v>
      </c>
      <c r="G112" s="647" t="s">
        <v>405</v>
      </c>
      <c r="H112" s="647" t="s">
        <v>215</v>
      </c>
      <c r="I112" s="650">
        <v>130</v>
      </c>
      <c r="J112" s="640"/>
      <c r="K112" s="196"/>
      <c r="L112" s="196"/>
    </row>
    <row r="113" s="12" customFormat="1" ht="81.6" spans="1:12">
      <c r="A113" s="622">
        <v>92</v>
      </c>
      <c r="B113" s="647" t="s">
        <v>457</v>
      </c>
      <c r="C113" s="647" t="s">
        <v>178</v>
      </c>
      <c r="D113" s="647" t="s">
        <v>402</v>
      </c>
      <c r="E113" s="647" t="s">
        <v>445</v>
      </c>
      <c r="F113" s="647" t="s">
        <v>458</v>
      </c>
      <c r="G113" s="647" t="s">
        <v>405</v>
      </c>
      <c r="H113" s="647" t="s">
        <v>215</v>
      </c>
      <c r="I113" s="650">
        <v>300</v>
      </c>
      <c r="J113" s="640"/>
      <c r="K113" s="196"/>
      <c r="L113" s="196"/>
    </row>
    <row r="114" s="12" customFormat="1" ht="122.4" spans="1:12">
      <c r="A114" s="622">
        <v>93</v>
      </c>
      <c r="B114" s="647" t="s">
        <v>459</v>
      </c>
      <c r="C114" s="647" t="s">
        <v>178</v>
      </c>
      <c r="D114" s="647" t="s">
        <v>402</v>
      </c>
      <c r="E114" s="647" t="s">
        <v>403</v>
      </c>
      <c r="F114" s="647" t="s">
        <v>460</v>
      </c>
      <c r="G114" s="647" t="s">
        <v>405</v>
      </c>
      <c r="H114" s="647" t="s">
        <v>250</v>
      </c>
      <c r="I114" s="650">
        <v>300</v>
      </c>
      <c r="J114" s="640"/>
      <c r="K114" s="196"/>
      <c r="L114" s="196"/>
    </row>
    <row r="115" s="12" customFormat="1" ht="40.8" spans="1:12">
      <c r="A115" s="622">
        <v>94</v>
      </c>
      <c r="B115" s="647" t="s">
        <v>461</v>
      </c>
      <c r="C115" s="647" t="s">
        <v>178</v>
      </c>
      <c r="D115" s="647" t="s">
        <v>402</v>
      </c>
      <c r="E115" s="647" t="s">
        <v>403</v>
      </c>
      <c r="F115" s="647" t="s">
        <v>462</v>
      </c>
      <c r="G115" s="647" t="s">
        <v>405</v>
      </c>
      <c r="H115" s="647" t="s">
        <v>250</v>
      </c>
      <c r="I115" s="650">
        <v>150</v>
      </c>
      <c r="J115" s="640"/>
      <c r="K115" s="196"/>
      <c r="L115" s="196"/>
    </row>
    <row r="116" s="12" customFormat="1" ht="102" spans="1:12">
      <c r="A116" s="622">
        <v>95</v>
      </c>
      <c r="B116" s="647" t="s">
        <v>463</v>
      </c>
      <c r="C116" s="647" t="s">
        <v>178</v>
      </c>
      <c r="D116" s="647" t="s">
        <v>402</v>
      </c>
      <c r="E116" s="647" t="s">
        <v>403</v>
      </c>
      <c r="F116" s="647" t="s">
        <v>415</v>
      </c>
      <c r="G116" s="647" t="s">
        <v>405</v>
      </c>
      <c r="H116" s="647" t="s">
        <v>250</v>
      </c>
      <c r="I116" s="650">
        <v>500</v>
      </c>
      <c r="J116" s="640"/>
      <c r="K116" s="196"/>
      <c r="L116" s="196"/>
    </row>
    <row r="117" s="12" customFormat="1" ht="40.8" spans="1:12">
      <c r="A117" s="622">
        <v>96</v>
      </c>
      <c r="B117" s="647" t="s">
        <v>464</v>
      </c>
      <c r="C117" s="647" t="s">
        <v>178</v>
      </c>
      <c r="D117" s="647" t="s">
        <v>402</v>
      </c>
      <c r="E117" s="647" t="s">
        <v>403</v>
      </c>
      <c r="F117" s="647" t="s">
        <v>465</v>
      </c>
      <c r="G117" s="647" t="s">
        <v>405</v>
      </c>
      <c r="H117" s="647" t="s">
        <v>250</v>
      </c>
      <c r="I117" s="650">
        <v>50</v>
      </c>
      <c r="J117" s="640"/>
      <c r="K117" s="196"/>
      <c r="L117" s="196"/>
    </row>
    <row r="118" s="12" customFormat="1" ht="61.2" spans="1:12">
      <c r="A118" s="622">
        <v>97</v>
      </c>
      <c r="B118" s="647" t="s">
        <v>466</v>
      </c>
      <c r="C118" s="647" t="s">
        <v>178</v>
      </c>
      <c r="D118" s="647" t="s">
        <v>402</v>
      </c>
      <c r="E118" s="647" t="s">
        <v>403</v>
      </c>
      <c r="F118" s="647" t="s">
        <v>467</v>
      </c>
      <c r="G118" s="647" t="s">
        <v>405</v>
      </c>
      <c r="H118" s="647" t="s">
        <v>468</v>
      </c>
      <c r="I118" s="650">
        <v>200</v>
      </c>
      <c r="J118" s="640"/>
      <c r="K118" s="196"/>
      <c r="L118" s="196"/>
    </row>
    <row r="119" s="12" customFormat="1" ht="61.2" spans="1:12">
      <c r="A119" s="622">
        <v>98</v>
      </c>
      <c r="B119" s="647" t="s">
        <v>469</v>
      </c>
      <c r="C119" s="647" t="s">
        <v>178</v>
      </c>
      <c r="D119" s="647" t="s">
        <v>402</v>
      </c>
      <c r="E119" s="647" t="s">
        <v>470</v>
      </c>
      <c r="F119" s="647" t="s">
        <v>471</v>
      </c>
      <c r="G119" s="647" t="s">
        <v>405</v>
      </c>
      <c r="H119" s="647" t="s">
        <v>254</v>
      </c>
      <c r="I119" s="650">
        <v>200</v>
      </c>
      <c r="J119" s="640"/>
      <c r="K119" s="196"/>
      <c r="L119" s="196"/>
    </row>
    <row r="120" s="12" customFormat="1" ht="61.2" spans="1:12">
      <c r="A120" s="622">
        <v>99</v>
      </c>
      <c r="B120" s="647" t="s">
        <v>472</v>
      </c>
      <c r="C120" s="647" t="s">
        <v>178</v>
      </c>
      <c r="D120" s="647" t="s">
        <v>402</v>
      </c>
      <c r="E120" s="647" t="s">
        <v>442</v>
      </c>
      <c r="F120" s="647" t="s">
        <v>473</v>
      </c>
      <c r="G120" s="647" t="s">
        <v>405</v>
      </c>
      <c r="H120" s="647" t="s">
        <v>254</v>
      </c>
      <c r="I120" s="650">
        <v>3</v>
      </c>
      <c r="J120" s="640"/>
      <c r="K120" s="196"/>
      <c r="L120" s="196"/>
    </row>
    <row r="121" s="12" customFormat="1" ht="61.2" spans="1:12">
      <c r="A121" s="622">
        <v>100</v>
      </c>
      <c r="B121" s="647" t="s">
        <v>474</v>
      </c>
      <c r="C121" s="647" t="s">
        <v>178</v>
      </c>
      <c r="D121" s="647" t="s">
        <v>402</v>
      </c>
      <c r="E121" s="647" t="s">
        <v>403</v>
      </c>
      <c r="F121" s="647" t="s">
        <v>475</v>
      </c>
      <c r="G121" s="647" t="s">
        <v>405</v>
      </c>
      <c r="H121" s="647" t="s">
        <v>254</v>
      </c>
      <c r="I121" s="650">
        <v>500</v>
      </c>
      <c r="J121" s="640"/>
      <c r="K121" s="196"/>
      <c r="L121" s="196"/>
    </row>
    <row r="122" s="8" customFormat="1" ht="61.2" spans="1:12">
      <c r="A122" s="622">
        <v>101</v>
      </c>
      <c r="B122" s="624" t="s">
        <v>476</v>
      </c>
      <c r="C122" s="624" t="s">
        <v>178</v>
      </c>
      <c r="D122" s="624" t="s">
        <v>477</v>
      </c>
      <c r="E122" s="624" t="s">
        <v>478</v>
      </c>
      <c r="F122" s="624" t="s">
        <v>479</v>
      </c>
      <c r="G122" s="623" t="s">
        <v>480</v>
      </c>
      <c r="H122" s="623" t="s">
        <v>183</v>
      </c>
      <c r="I122" s="641">
        <v>160</v>
      </c>
      <c r="J122" s="653"/>
      <c r="K122" s="654"/>
      <c r="L122" s="654"/>
    </row>
    <row r="123" s="8" customFormat="1" ht="40.8" spans="1:12">
      <c r="A123" s="622">
        <v>102</v>
      </c>
      <c r="B123" s="624" t="s">
        <v>481</v>
      </c>
      <c r="C123" s="624" t="s">
        <v>178</v>
      </c>
      <c r="D123" s="624" t="s">
        <v>477</v>
      </c>
      <c r="E123" s="624" t="s">
        <v>482</v>
      </c>
      <c r="F123" s="624" t="s">
        <v>483</v>
      </c>
      <c r="G123" s="623" t="s">
        <v>480</v>
      </c>
      <c r="H123" s="623" t="s">
        <v>183</v>
      </c>
      <c r="I123" s="641"/>
      <c r="J123" s="653"/>
      <c r="K123" s="654"/>
      <c r="L123" s="654"/>
    </row>
    <row r="124" s="8" customFormat="1" ht="40.8" spans="1:12">
      <c r="A124" s="622">
        <v>103</v>
      </c>
      <c r="B124" s="624" t="s">
        <v>484</v>
      </c>
      <c r="C124" s="624" t="s">
        <v>178</v>
      </c>
      <c r="D124" s="624" t="s">
        <v>477</v>
      </c>
      <c r="E124" s="624" t="s">
        <v>485</v>
      </c>
      <c r="F124" s="623" t="s">
        <v>486</v>
      </c>
      <c r="G124" s="623" t="s">
        <v>480</v>
      </c>
      <c r="H124" s="623" t="s">
        <v>183</v>
      </c>
      <c r="I124" s="641">
        <v>101</v>
      </c>
      <c r="J124" s="653"/>
      <c r="K124" s="654"/>
      <c r="L124" s="654"/>
    </row>
    <row r="125" s="8" customFormat="1" ht="61.2" spans="1:12">
      <c r="A125" s="622">
        <v>104</v>
      </c>
      <c r="B125" s="624" t="s">
        <v>487</v>
      </c>
      <c r="C125" s="624" t="s">
        <v>178</v>
      </c>
      <c r="D125" s="624" t="s">
        <v>477</v>
      </c>
      <c r="E125" s="624" t="s">
        <v>485</v>
      </c>
      <c r="F125" s="623" t="s">
        <v>488</v>
      </c>
      <c r="G125" s="623" t="s">
        <v>480</v>
      </c>
      <c r="H125" s="623" t="s">
        <v>183</v>
      </c>
      <c r="I125" s="641">
        <v>2400</v>
      </c>
      <c r="J125" s="653"/>
      <c r="K125" s="654"/>
      <c r="L125" s="654"/>
    </row>
    <row r="126" s="8" customFormat="1" ht="40.8" spans="1:12">
      <c r="A126" s="622">
        <v>105</v>
      </c>
      <c r="B126" s="624" t="s">
        <v>489</v>
      </c>
      <c r="C126" s="624" t="s">
        <v>178</v>
      </c>
      <c r="D126" s="624" t="s">
        <v>477</v>
      </c>
      <c r="E126" s="624" t="s">
        <v>482</v>
      </c>
      <c r="F126" s="623" t="s">
        <v>490</v>
      </c>
      <c r="G126" s="623" t="s">
        <v>480</v>
      </c>
      <c r="H126" s="623" t="s">
        <v>250</v>
      </c>
      <c r="I126" s="641">
        <v>60</v>
      </c>
      <c r="J126" s="653"/>
      <c r="K126" s="654"/>
      <c r="L126" s="654"/>
    </row>
    <row r="127" s="8" customFormat="1" ht="40.8" spans="1:12">
      <c r="A127" s="622">
        <v>106</v>
      </c>
      <c r="B127" s="624" t="s">
        <v>491</v>
      </c>
      <c r="C127" s="624" t="s">
        <v>178</v>
      </c>
      <c r="D127" s="624" t="s">
        <v>477</v>
      </c>
      <c r="E127" s="624" t="s">
        <v>485</v>
      </c>
      <c r="F127" s="623" t="s">
        <v>492</v>
      </c>
      <c r="G127" s="623" t="s">
        <v>480</v>
      </c>
      <c r="H127" s="623" t="s">
        <v>183</v>
      </c>
      <c r="I127" s="641">
        <v>35</v>
      </c>
      <c r="J127" s="653"/>
      <c r="K127" s="654"/>
      <c r="L127" s="654"/>
    </row>
    <row r="128" s="8" customFormat="1" ht="102" spans="1:12">
      <c r="A128" s="622">
        <v>107</v>
      </c>
      <c r="B128" s="624" t="s">
        <v>493</v>
      </c>
      <c r="C128" s="646" t="s">
        <v>178</v>
      </c>
      <c r="D128" s="624" t="s">
        <v>477</v>
      </c>
      <c r="E128" s="646" t="s">
        <v>485</v>
      </c>
      <c r="F128" s="623" t="s">
        <v>494</v>
      </c>
      <c r="G128" s="623" t="s">
        <v>480</v>
      </c>
      <c r="H128" s="623" t="s">
        <v>495</v>
      </c>
      <c r="I128" s="641">
        <v>245</v>
      </c>
      <c r="J128" s="653"/>
      <c r="K128" s="654"/>
      <c r="L128" s="654"/>
    </row>
    <row r="129" s="8" customFormat="1" ht="40.8" spans="1:12">
      <c r="A129" s="622">
        <v>108</v>
      </c>
      <c r="B129" s="624" t="s">
        <v>496</v>
      </c>
      <c r="C129" s="624" t="s">
        <v>178</v>
      </c>
      <c r="D129" s="624" t="s">
        <v>477</v>
      </c>
      <c r="E129" s="623" t="s">
        <v>497</v>
      </c>
      <c r="F129" s="623" t="s">
        <v>498</v>
      </c>
      <c r="G129" s="623" t="s">
        <v>480</v>
      </c>
      <c r="H129" s="623" t="s">
        <v>495</v>
      </c>
      <c r="I129" s="641">
        <v>16</v>
      </c>
      <c r="J129" s="653"/>
      <c r="K129" s="654"/>
      <c r="L129" s="654"/>
    </row>
    <row r="130" s="8" customFormat="1" ht="40.8" spans="1:12">
      <c r="A130" s="622">
        <v>109</v>
      </c>
      <c r="B130" s="624" t="s">
        <v>499</v>
      </c>
      <c r="C130" s="624" t="s">
        <v>178</v>
      </c>
      <c r="D130" s="624" t="s">
        <v>477</v>
      </c>
      <c r="E130" s="623" t="s">
        <v>497</v>
      </c>
      <c r="F130" s="623" t="s">
        <v>500</v>
      </c>
      <c r="G130" s="623" t="s">
        <v>480</v>
      </c>
      <c r="H130" s="623" t="s">
        <v>495</v>
      </c>
      <c r="I130" s="641">
        <v>320</v>
      </c>
      <c r="J130" s="653"/>
      <c r="K130" s="654"/>
      <c r="L130" s="654"/>
    </row>
    <row r="131" s="12" customFormat="1" ht="102" spans="1:12">
      <c r="A131" s="622">
        <v>110</v>
      </c>
      <c r="B131" s="624" t="s">
        <v>501</v>
      </c>
      <c r="C131" s="623" t="s">
        <v>178</v>
      </c>
      <c r="D131" s="623" t="s">
        <v>502</v>
      </c>
      <c r="E131" s="623" t="s">
        <v>503</v>
      </c>
      <c r="F131" s="623" t="s">
        <v>504</v>
      </c>
      <c r="G131" s="623" t="s">
        <v>503</v>
      </c>
      <c r="H131" s="623" t="s">
        <v>183</v>
      </c>
      <c r="I131" s="639">
        <v>350</v>
      </c>
      <c r="J131" s="640"/>
      <c r="K131" s="196"/>
      <c r="L131" s="196"/>
    </row>
    <row r="132" s="12" customFormat="1" ht="81.6" spans="1:12">
      <c r="A132" s="622">
        <v>111</v>
      </c>
      <c r="B132" s="624" t="s">
        <v>505</v>
      </c>
      <c r="C132" s="623" t="s">
        <v>178</v>
      </c>
      <c r="D132" s="623" t="s">
        <v>506</v>
      </c>
      <c r="E132" s="623" t="s">
        <v>503</v>
      </c>
      <c r="F132" s="623" t="s">
        <v>507</v>
      </c>
      <c r="G132" s="623" t="s">
        <v>503</v>
      </c>
      <c r="H132" s="623" t="s">
        <v>183</v>
      </c>
      <c r="I132" s="639">
        <v>50</v>
      </c>
      <c r="J132" s="640"/>
      <c r="K132" s="196"/>
      <c r="L132" s="196"/>
    </row>
    <row r="133" s="12" customFormat="1" ht="61.2" spans="1:12">
      <c r="A133" s="622">
        <v>112</v>
      </c>
      <c r="B133" s="624" t="s">
        <v>508</v>
      </c>
      <c r="C133" s="623" t="s">
        <v>178</v>
      </c>
      <c r="D133" s="623" t="s">
        <v>509</v>
      </c>
      <c r="E133" s="623" t="s">
        <v>503</v>
      </c>
      <c r="F133" s="623" t="s">
        <v>510</v>
      </c>
      <c r="G133" s="623" t="s">
        <v>503</v>
      </c>
      <c r="H133" s="623" t="s">
        <v>183</v>
      </c>
      <c r="I133" s="639">
        <v>80</v>
      </c>
      <c r="J133" s="640"/>
      <c r="K133" s="196"/>
      <c r="L133" s="196"/>
    </row>
    <row r="134" s="12" customFormat="1" ht="81.6" spans="1:12">
      <c r="A134" s="622">
        <v>113</v>
      </c>
      <c r="B134" s="623" t="s">
        <v>511</v>
      </c>
      <c r="C134" s="623" t="s">
        <v>302</v>
      </c>
      <c r="D134" s="623" t="s">
        <v>512</v>
      </c>
      <c r="E134" s="623" t="s">
        <v>503</v>
      </c>
      <c r="F134" s="623" t="s">
        <v>513</v>
      </c>
      <c r="G134" s="623" t="s">
        <v>503</v>
      </c>
      <c r="H134" s="623" t="s">
        <v>183</v>
      </c>
      <c r="I134" s="639">
        <v>700</v>
      </c>
      <c r="J134" s="640"/>
      <c r="K134" s="196"/>
      <c r="L134" s="196"/>
    </row>
    <row r="135" s="12" customFormat="1" ht="81.6" spans="1:12">
      <c r="A135" s="622">
        <v>114</v>
      </c>
      <c r="B135" s="624" t="s">
        <v>514</v>
      </c>
      <c r="C135" s="623" t="s">
        <v>178</v>
      </c>
      <c r="D135" s="623" t="s">
        <v>512</v>
      </c>
      <c r="E135" s="623" t="s">
        <v>503</v>
      </c>
      <c r="F135" s="623" t="s">
        <v>515</v>
      </c>
      <c r="G135" s="623" t="s">
        <v>503</v>
      </c>
      <c r="H135" s="623" t="s">
        <v>183</v>
      </c>
      <c r="I135" s="639">
        <v>1000</v>
      </c>
      <c r="J135" s="640"/>
      <c r="K135" s="196"/>
      <c r="L135" s="196"/>
    </row>
    <row r="136" s="12" customFormat="1" ht="81.6" spans="1:12">
      <c r="A136" s="622">
        <v>115</v>
      </c>
      <c r="B136" s="624" t="s">
        <v>516</v>
      </c>
      <c r="C136" s="623" t="s">
        <v>178</v>
      </c>
      <c r="D136" s="623" t="s">
        <v>512</v>
      </c>
      <c r="E136" s="623" t="s">
        <v>503</v>
      </c>
      <c r="F136" s="623" t="s">
        <v>517</v>
      </c>
      <c r="G136" s="623" t="s">
        <v>503</v>
      </c>
      <c r="H136" s="623" t="s">
        <v>183</v>
      </c>
      <c r="I136" s="639">
        <v>80</v>
      </c>
      <c r="J136" s="640"/>
      <c r="K136" s="196"/>
      <c r="L136" s="196"/>
    </row>
    <row r="137" s="12" customFormat="1" ht="61.2" spans="1:12">
      <c r="A137" s="622">
        <v>116</v>
      </c>
      <c r="B137" s="623" t="s">
        <v>518</v>
      </c>
      <c r="C137" s="623" t="s">
        <v>178</v>
      </c>
      <c r="D137" s="623" t="s">
        <v>519</v>
      </c>
      <c r="E137" s="623" t="s">
        <v>503</v>
      </c>
      <c r="F137" s="623" t="s">
        <v>520</v>
      </c>
      <c r="G137" s="623" t="s">
        <v>503</v>
      </c>
      <c r="H137" s="623" t="s">
        <v>183</v>
      </c>
      <c r="I137" s="639">
        <v>200</v>
      </c>
      <c r="J137" s="640"/>
      <c r="K137" s="196"/>
      <c r="L137" s="196"/>
    </row>
    <row r="138" s="12" customFormat="1" ht="61.2" spans="1:12">
      <c r="A138" s="622">
        <v>117</v>
      </c>
      <c r="B138" s="624" t="s">
        <v>521</v>
      </c>
      <c r="C138" s="623" t="s">
        <v>178</v>
      </c>
      <c r="D138" s="623" t="s">
        <v>522</v>
      </c>
      <c r="E138" s="623" t="s">
        <v>503</v>
      </c>
      <c r="F138" s="623" t="s">
        <v>523</v>
      </c>
      <c r="G138" s="623" t="s">
        <v>503</v>
      </c>
      <c r="H138" s="623" t="s">
        <v>183</v>
      </c>
      <c r="I138" s="639">
        <v>25</v>
      </c>
      <c r="J138" s="640"/>
      <c r="K138" s="196"/>
      <c r="L138" s="196"/>
    </row>
    <row r="139" s="12" customFormat="1" ht="81.6" spans="1:12">
      <c r="A139" s="622">
        <v>118</v>
      </c>
      <c r="B139" s="624" t="s">
        <v>524</v>
      </c>
      <c r="C139" s="623" t="s">
        <v>178</v>
      </c>
      <c r="D139" s="623" t="s">
        <v>502</v>
      </c>
      <c r="E139" s="623" t="s">
        <v>503</v>
      </c>
      <c r="F139" s="623" t="s">
        <v>525</v>
      </c>
      <c r="G139" s="623" t="s">
        <v>503</v>
      </c>
      <c r="H139" s="623" t="s">
        <v>183</v>
      </c>
      <c r="I139" s="639">
        <v>56</v>
      </c>
      <c r="J139" s="640"/>
      <c r="K139" s="196"/>
      <c r="L139" s="196"/>
    </row>
    <row r="140" s="12" customFormat="1" ht="102" spans="1:12">
      <c r="A140" s="622">
        <v>119</v>
      </c>
      <c r="B140" s="624" t="s">
        <v>526</v>
      </c>
      <c r="C140" s="623" t="s">
        <v>178</v>
      </c>
      <c r="D140" s="623" t="s">
        <v>512</v>
      </c>
      <c r="E140" s="623" t="s">
        <v>503</v>
      </c>
      <c r="F140" s="623" t="s">
        <v>527</v>
      </c>
      <c r="G140" s="623" t="s">
        <v>503</v>
      </c>
      <c r="H140" s="623" t="s">
        <v>183</v>
      </c>
      <c r="I140" s="639">
        <v>1500</v>
      </c>
      <c r="J140" s="640"/>
      <c r="K140" s="196"/>
      <c r="L140" s="196"/>
    </row>
    <row r="141" s="12" customFormat="1" ht="81.6" spans="1:12">
      <c r="A141" s="622">
        <v>120</v>
      </c>
      <c r="B141" s="624" t="s">
        <v>528</v>
      </c>
      <c r="C141" s="623" t="s">
        <v>178</v>
      </c>
      <c r="D141" s="623" t="s">
        <v>502</v>
      </c>
      <c r="E141" s="623" t="s">
        <v>503</v>
      </c>
      <c r="F141" s="623" t="s">
        <v>529</v>
      </c>
      <c r="G141" s="623" t="s">
        <v>503</v>
      </c>
      <c r="H141" s="623" t="s">
        <v>183</v>
      </c>
      <c r="I141" s="639">
        <v>88</v>
      </c>
      <c r="J141" s="640"/>
      <c r="K141" s="196"/>
      <c r="L141" s="196"/>
    </row>
    <row r="142" s="251" customFormat="1" ht="61.2" spans="1:12">
      <c r="A142" s="622">
        <v>121</v>
      </c>
      <c r="B142" s="623" t="s">
        <v>530</v>
      </c>
      <c r="C142" s="623" t="s">
        <v>178</v>
      </c>
      <c r="D142" s="623" t="s">
        <v>217</v>
      </c>
      <c r="E142" s="623" t="s">
        <v>531</v>
      </c>
      <c r="F142" s="623" t="s">
        <v>532</v>
      </c>
      <c r="G142" s="623" t="s">
        <v>206</v>
      </c>
      <c r="H142" s="623" t="s">
        <v>533</v>
      </c>
      <c r="I142" s="639">
        <v>160</v>
      </c>
      <c r="J142" s="653"/>
      <c r="K142" s="656"/>
      <c r="L142" s="656"/>
    </row>
    <row r="143" s="251" customFormat="1" ht="102" spans="1:12">
      <c r="A143" s="622">
        <v>122</v>
      </c>
      <c r="B143" s="623" t="s">
        <v>534</v>
      </c>
      <c r="C143" s="623" t="s">
        <v>178</v>
      </c>
      <c r="D143" s="623" t="s">
        <v>217</v>
      </c>
      <c r="E143" s="623" t="s">
        <v>535</v>
      </c>
      <c r="F143" s="623" t="s">
        <v>536</v>
      </c>
      <c r="G143" s="623" t="s">
        <v>206</v>
      </c>
      <c r="H143" s="623" t="s">
        <v>183</v>
      </c>
      <c r="I143" s="639">
        <v>580</v>
      </c>
      <c r="J143" s="653"/>
      <c r="K143" s="656"/>
      <c r="L143" s="656"/>
    </row>
    <row r="144" s="251" customFormat="1" ht="61.2" spans="1:12">
      <c r="A144" s="622">
        <v>123</v>
      </c>
      <c r="B144" s="623" t="s">
        <v>537</v>
      </c>
      <c r="C144" s="623" t="s">
        <v>178</v>
      </c>
      <c r="D144" s="623" t="s">
        <v>217</v>
      </c>
      <c r="E144" s="623" t="s">
        <v>204</v>
      </c>
      <c r="F144" s="623" t="s">
        <v>538</v>
      </c>
      <c r="G144" s="623" t="s">
        <v>206</v>
      </c>
      <c r="H144" s="623" t="s">
        <v>183</v>
      </c>
      <c r="I144" s="639">
        <v>185</v>
      </c>
      <c r="J144" s="653"/>
      <c r="K144" s="656"/>
      <c r="L144" s="656"/>
    </row>
    <row r="145" s="251" customFormat="1" ht="61.2" spans="1:12">
      <c r="A145" s="622">
        <v>124</v>
      </c>
      <c r="B145" s="623" t="s">
        <v>539</v>
      </c>
      <c r="C145" s="623" t="s">
        <v>178</v>
      </c>
      <c r="D145" s="623" t="s">
        <v>217</v>
      </c>
      <c r="E145" s="623" t="s">
        <v>204</v>
      </c>
      <c r="F145" s="623" t="s">
        <v>540</v>
      </c>
      <c r="G145" s="623" t="s">
        <v>206</v>
      </c>
      <c r="H145" s="623" t="s">
        <v>533</v>
      </c>
      <c r="I145" s="639">
        <v>380</v>
      </c>
      <c r="J145" s="653"/>
      <c r="K145" s="656"/>
      <c r="L145" s="656"/>
    </row>
    <row r="146" s="251" customFormat="1" ht="61.2" spans="1:12">
      <c r="A146" s="622">
        <v>125</v>
      </c>
      <c r="B146" s="623" t="s">
        <v>541</v>
      </c>
      <c r="C146" s="623" t="s">
        <v>178</v>
      </c>
      <c r="D146" s="623" t="s">
        <v>217</v>
      </c>
      <c r="E146" s="623" t="s">
        <v>535</v>
      </c>
      <c r="F146" s="623" t="s">
        <v>542</v>
      </c>
      <c r="G146" s="623" t="s">
        <v>206</v>
      </c>
      <c r="H146" s="623" t="s">
        <v>533</v>
      </c>
      <c r="I146" s="639">
        <v>220</v>
      </c>
      <c r="J146" s="653"/>
      <c r="K146" s="656"/>
      <c r="L146" s="656"/>
    </row>
    <row r="147" s="603" customFormat="1" ht="81.6" spans="1:12">
      <c r="A147" s="622">
        <v>127</v>
      </c>
      <c r="B147" s="623" t="s">
        <v>543</v>
      </c>
      <c r="C147" s="623" t="s">
        <v>178</v>
      </c>
      <c r="D147" s="623" t="s">
        <v>217</v>
      </c>
      <c r="E147" s="623" t="s">
        <v>218</v>
      </c>
      <c r="F147" s="623" t="s">
        <v>544</v>
      </c>
      <c r="G147" s="623" t="s">
        <v>206</v>
      </c>
      <c r="H147" s="623" t="s">
        <v>215</v>
      </c>
      <c r="I147" s="639">
        <v>650</v>
      </c>
      <c r="J147" s="657"/>
      <c r="K147" s="658"/>
      <c r="L147" s="658"/>
    </row>
    <row r="148" s="251" customFormat="1" ht="81.6" spans="1:12">
      <c r="A148" s="622">
        <v>128</v>
      </c>
      <c r="B148" s="623" t="s">
        <v>545</v>
      </c>
      <c r="C148" s="623" t="s">
        <v>178</v>
      </c>
      <c r="D148" s="623" t="s">
        <v>217</v>
      </c>
      <c r="E148" s="623" t="s">
        <v>218</v>
      </c>
      <c r="F148" s="623" t="s">
        <v>546</v>
      </c>
      <c r="G148" s="623" t="s">
        <v>206</v>
      </c>
      <c r="H148" s="623" t="s">
        <v>207</v>
      </c>
      <c r="I148" s="639">
        <v>2000</v>
      </c>
      <c r="J148" s="653"/>
      <c r="K148" s="656"/>
      <c r="L148" s="656"/>
    </row>
    <row r="149" s="251" customFormat="1" ht="61.2" spans="1:12">
      <c r="A149" s="622">
        <v>129</v>
      </c>
      <c r="B149" s="623" t="s">
        <v>547</v>
      </c>
      <c r="C149" s="623" t="s">
        <v>178</v>
      </c>
      <c r="D149" s="623" t="s">
        <v>217</v>
      </c>
      <c r="E149" s="623" t="s">
        <v>548</v>
      </c>
      <c r="F149" s="623" t="s">
        <v>549</v>
      </c>
      <c r="G149" s="623" t="s">
        <v>206</v>
      </c>
      <c r="H149" s="623" t="s">
        <v>183</v>
      </c>
      <c r="I149" s="639">
        <v>420</v>
      </c>
      <c r="J149" s="653"/>
      <c r="K149" s="656"/>
      <c r="L149" s="656"/>
    </row>
    <row r="150" s="251" customFormat="1" ht="61.2" spans="1:12">
      <c r="A150" s="622">
        <v>130</v>
      </c>
      <c r="B150" s="623" t="s">
        <v>550</v>
      </c>
      <c r="C150" s="623" t="s">
        <v>178</v>
      </c>
      <c r="D150" s="623" t="s">
        <v>217</v>
      </c>
      <c r="E150" s="623" t="s">
        <v>218</v>
      </c>
      <c r="F150" s="623" t="s">
        <v>551</v>
      </c>
      <c r="G150" s="623" t="s">
        <v>206</v>
      </c>
      <c r="H150" s="623" t="s">
        <v>533</v>
      </c>
      <c r="I150" s="639">
        <v>270</v>
      </c>
      <c r="J150" s="653"/>
      <c r="K150" s="656"/>
      <c r="L150" s="656"/>
    </row>
    <row r="151" s="251" customFormat="1" ht="61.2" spans="1:12">
      <c r="A151" s="622">
        <v>131</v>
      </c>
      <c r="B151" s="623" t="s">
        <v>552</v>
      </c>
      <c r="C151" s="623" t="s">
        <v>178</v>
      </c>
      <c r="D151" s="623" t="s">
        <v>217</v>
      </c>
      <c r="E151" s="623" t="s">
        <v>204</v>
      </c>
      <c r="F151" s="623" t="s">
        <v>553</v>
      </c>
      <c r="G151" s="623" t="s">
        <v>206</v>
      </c>
      <c r="H151" s="623" t="s">
        <v>554</v>
      </c>
      <c r="I151" s="639">
        <v>150</v>
      </c>
      <c r="J151" s="653"/>
      <c r="K151" s="656"/>
      <c r="L151" s="656"/>
    </row>
    <row r="152" s="251" customFormat="1" ht="61.2" spans="1:12">
      <c r="A152" s="622">
        <v>132</v>
      </c>
      <c r="B152" s="623" t="s">
        <v>555</v>
      </c>
      <c r="C152" s="623" t="s">
        <v>178</v>
      </c>
      <c r="D152" s="623" t="s">
        <v>217</v>
      </c>
      <c r="E152" s="623" t="s">
        <v>204</v>
      </c>
      <c r="F152" s="623" t="s">
        <v>556</v>
      </c>
      <c r="G152" s="623" t="s">
        <v>206</v>
      </c>
      <c r="H152" s="623" t="s">
        <v>207</v>
      </c>
      <c r="I152" s="639">
        <v>1300</v>
      </c>
      <c r="J152" s="653"/>
      <c r="K152" s="656"/>
      <c r="L152" s="656"/>
    </row>
    <row r="153" s="251" customFormat="1" ht="40.8" spans="1:12">
      <c r="A153" s="622">
        <v>133</v>
      </c>
      <c r="B153" s="623" t="s">
        <v>557</v>
      </c>
      <c r="C153" s="623" t="s">
        <v>178</v>
      </c>
      <c r="D153" s="623" t="s">
        <v>217</v>
      </c>
      <c r="E153" s="623" t="s">
        <v>218</v>
      </c>
      <c r="F153" s="623" t="s">
        <v>558</v>
      </c>
      <c r="G153" s="623" t="s">
        <v>206</v>
      </c>
      <c r="H153" s="623" t="s">
        <v>183</v>
      </c>
      <c r="I153" s="639">
        <v>30</v>
      </c>
      <c r="J153" s="653"/>
      <c r="K153" s="656"/>
      <c r="L153" s="656"/>
    </row>
    <row r="154" s="251" customFormat="1" ht="61.2" spans="1:12">
      <c r="A154" s="622">
        <v>134</v>
      </c>
      <c r="B154" s="623" t="s">
        <v>559</v>
      </c>
      <c r="C154" s="623" t="s">
        <v>178</v>
      </c>
      <c r="D154" s="623" t="s">
        <v>217</v>
      </c>
      <c r="E154" s="623" t="s">
        <v>218</v>
      </c>
      <c r="F154" s="623" t="s">
        <v>560</v>
      </c>
      <c r="G154" s="623" t="s">
        <v>206</v>
      </c>
      <c r="H154" s="623" t="s">
        <v>183</v>
      </c>
      <c r="I154" s="639">
        <v>320</v>
      </c>
      <c r="J154" s="653"/>
      <c r="K154" s="656"/>
      <c r="L154" s="656"/>
    </row>
    <row r="155" s="251" customFormat="1" ht="61.2" spans="1:12">
      <c r="A155" s="622">
        <v>135</v>
      </c>
      <c r="B155" s="623" t="s">
        <v>561</v>
      </c>
      <c r="C155" s="623" t="s">
        <v>178</v>
      </c>
      <c r="D155" s="623" t="s">
        <v>217</v>
      </c>
      <c r="E155" s="623" t="s">
        <v>218</v>
      </c>
      <c r="F155" s="623" t="s">
        <v>562</v>
      </c>
      <c r="G155" s="623" t="s">
        <v>206</v>
      </c>
      <c r="H155" s="623" t="s">
        <v>183</v>
      </c>
      <c r="I155" s="639">
        <v>30</v>
      </c>
      <c r="J155" s="653"/>
      <c r="K155" s="656"/>
      <c r="L155" s="656"/>
    </row>
    <row r="156" s="251" customFormat="1" ht="61.2" spans="1:12">
      <c r="A156" s="622">
        <v>136</v>
      </c>
      <c r="B156" s="623" t="s">
        <v>563</v>
      </c>
      <c r="C156" s="623" t="s">
        <v>178</v>
      </c>
      <c r="D156" s="623" t="s">
        <v>217</v>
      </c>
      <c r="E156" s="623" t="s">
        <v>548</v>
      </c>
      <c r="F156" s="623" t="s">
        <v>564</v>
      </c>
      <c r="G156" s="623" t="s">
        <v>206</v>
      </c>
      <c r="H156" s="623" t="s">
        <v>183</v>
      </c>
      <c r="I156" s="639">
        <v>200</v>
      </c>
      <c r="J156" s="653"/>
      <c r="K156" s="656"/>
      <c r="L156" s="656"/>
    </row>
    <row r="157" s="251" customFormat="1" ht="61.2" spans="1:12">
      <c r="A157" s="622">
        <v>137</v>
      </c>
      <c r="B157" s="623" t="s">
        <v>565</v>
      </c>
      <c r="C157" s="623" t="s">
        <v>178</v>
      </c>
      <c r="D157" s="623" t="s">
        <v>217</v>
      </c>
      <c r="E157" s="623" t="s">
        <v>535</v>
      </c>
      <c r="F157" s="623" t="s">
        <v>566</v>
      </c>
      <c r="G157" s="623" t="s">
        <v>206</v>
      </c>
      <c r="H157" s="623" t="s">
        <v>533</v>
      </c>
      <c r="I157" s="639">
        <v>210</v>
      </c>
      <c r="J157" s="653"/>
      <c r="K157" s="656"/>
      <c r="L157" s="656"/>
    </row>
    <row r="158" s="251" customFormat="1" ht="61.2" spans="1:12">
      <c r="A158" s="622">
        <v>138</v>
      </c>
      <c r="B158" s="623" t="s">
        <v>567</v>
      </c>
      <c r="C158" s="623" t="s">
        <v>178</v>
      </c>
      <c r="D158" s="623" t="s">
        <v>217</v>
      </c>
      <c r="E158" s="623" t="s">
        <v>535</v>
      </c>
      <c r="F158" s="623" t="s">
        <v>568</v>
      </c>
      <c r="G158" s="623" t="s">
        <v>206</v>
      </c>
      <c r="H158" s="623" t="s">
        <v>207</v>
      </c>
      <c r="I158" s="639">
        <v>370</v>
      </c>
      <c r="J158" s="653"/>
      <c r="K158" s="656"/>
      <c r="L158" s="656"/>
    </row>
    <row r="159" s="251" customFormat="1" ht="61.2" spans="1:12">
      <c r="A159" s="622">
        <v>139</v>
      </c>
      <c r="B159" s="623" t="s">
        <v>569</v>
      </c>
      <c r="C159" s="623" t="s">
        <v>178</v>
      </c>
      <c r="D159" s="623" t="s">
        <v>217</v>
      </c>
      <c r="E159" s="623" t="s">
        <v>548</v>
      </c>
      <c r="F159" s="623" t="s">
        <v>570</v>
      </c>
      <c r="G159" s="623" t="s">
        <v>206</v>
      </c>
      <c r="H159" s="623" t="s">
        <v>554</v>
      </c>
      <c r="I159" s="639">
        <v>400</v>
      </c>
      <c r="J159" s="653"/>
      <c r="K159" s="656"/>
      <c r="L159" s="656"/>
    </row>
    <row r="160" s="251" customFormat="1" ht="61.2" spans="1:12">
      <c r="A160" s="622">
        <v>140</v>
      </c>
      <c r="B160" s="623" t="s">
        <v>571</v>
      </c>
      <c r="C160" s="623" t="s">
        <v>178</v>
      </c>
      <c r="D160" s="623" t="s">
        <v>217</v>
      </c>
      <c r="E160" s="623" t="s">
        <v>548</v>
      </c>
      <c r="F160" s="623" t="s">
        <v>572</v>
      </c>
      <c r="G160" s="623" t="s">
        <v>206</v>
      </c>
      <c r="H160" s="623" t="s">
        <v>183</v>
      </c>
      <c r="I160" s="639">
        <v>1500</v>
      </c>
      <c r="J160" s="653"/>
      <c r="K160" s="656"/>
      <c r="L160" s="656"/>
    </row>
    <row r="161" s="251" customFormat="1" ht="61.2" spans="1:12">
      <c r="A161" s="622">
        <v>141</v>
      </c>
      <c r="B161" s="623" t="s">
        <v>573</v>
      </c>
      <c r="C161" s="623" t="s">
        <v>178</v>
      </c>
      <c r="D161" s="623" t="s">
        <v>217</v>
      </c>
      <c r="E161" s="623" t="s">
        <v>531</v>
      </c>
      <c r="F161" s="623" t="s">
        <v>574</v>
      </c>
      <c r="G161" s="623" t="s">
        <v>206</v>
      </c>
      <c r="H161" s="623" t="s">
        <v>183</v>
      </c>
      <c r="I161" s="639">
        <v>1900</v>
      </c>
      <c r="J161" s="653"/>
      <c r="K161" s="656"/>
      <c r="L161" s="656"/>
    </row>
    <row r="162" s="251" customFormat="1" ht="61.2" spans="1:12">
      <c r="A162" s="622">
        <v>142</v>
      </c>
      <c r="B162" s="623" t="s">
        <v>575</v>
      </c>
      <c r="C162" s="623" t="s">
        <v>178</v>
      </c>
      <c r="D162" s="623" t="s">
        <v>217</v>
      </c>
      <c r="E162" s="623" t="s">
        <v>576</v>
      </c>
      <c r="F162" s="623" t="s">
        <v>577</v>
      </c>
      <c r="G162" s="623" t="s">
        <v>206</v>
      </c>
      <c r="H162" s="623" t="s">
        <v>215</v>
      </c>
      <c r="I162" s="639">
        <v>220</v>
      </c>
      <c r="J162" s="653"/>
      <c r="K162" s="656"/>
      <c r="L162" s="656"/>
    </row>
    <row r="163" s="251" customFormat="1" ht="40.8" spans="1:12">
      <c r="A163" s="622">
        <v>143</v>
      </c>
      <c r="B163" s="623" t="s">
        <v>578</v>
      </c>
      <c r="C163" s="623" t="s">
        <v>178</v>
      </c>
      <c r="D163" s="623" t="s">
        <v>217</v>
      </c>
      <c r="E163" s="623" t="s">
        <v>218</v>
      </c>
      <c r="F163" s="623" t="s">
        <v>579</v>
      </c>
      <c r="G163" s="623" t="s">
        <v>206</v>
      </c>
      <c r="H163" s="623" t="s">
        <v>215</v>
      </c>
      <c r="I163" s="639">
        <v>70</v>
      </c>
      <c r="J163" s="653"/>
      <c r="K163" s="656"/>
      <c r="L163" s="656"/>
    </row>
    <row r="164" s="251" customFormat="1" ht="61.2" spans="1:12">
      <c r="A164" s="622">
        <v>144</v>
      </c>
      <c r="B164" s="623" t="s">
        <v>580</v>
      </c>
      <c r="C164" s="623" t="s">
        <v>178</v>
      </c>
      <c r="D164" s="623" t="s">
        <v>217</v>
      </c>
      <c r="E164" s="623" t="s">
        <v>204</v>
      </c>
      <c r="F164" s="623" t="s">
        <v>581</v>
      </c>
      <c r="G164" s="623" t="s">
        <v>206</v>
      </c>
      <c r="H164" s="623" t="s">
        <v>183</v>
      </c>
      <c r="I164" s="639">
        <v>40</v>
      </c>
      <c r="J164" s="653"/>
      <c r="K164" s="656"/>
      <c r="L164" s="656"/>
    </row>
    <row r="165" s="251" customFormat="1" ht="40.8" spans="1:12">
      <c r="A165" s="622">
        <v>145</v>
      </c>
      <c r="B165" s="623" t="s">
        <v>582</v>
      </c>
      <c r="C165" s="623" t="s">
        <v>178</v>
      </c>
      <c r="D165" s="623" t="s">
        <v>217</v>
      </c>
      <c r="E165" s="623" t="s">
        <v>531</v>
      </c>
      <c r="F165" s="623" t="s">
        <v>583</v>
      </c>
      <c r="G165" s="623" t="s">
        <v>206</v>
      </c>
      <c r="H165" s="623" t="s">
        <v>584</v>
      </c>
      <c r="I165" s="639">
        <v>30</v>
      </c>
      <c r="J165" s="653"/>
      <c r="K165" s="656"/>
      <c r="L165" s="656"/>
    </row>
    <row r="166" s="251" customFormat="1" ht="40.8" spans="1:12">
      <c r="A166" s="622">
        <v>146</v>
      </c>
      <c r="B166" s="623" t="s">
        <v>585</v>
      </c>
      <c r="C166" s="623" t="s">
        <v>178</v>
      </c>
      <c r="D166" s="623" t="s">
        <v>217</v>
      </c>
      <c r="E166" s="623" t="s">
        <v>218</v>
      </c>
      <c r="F166" s="623" t="s">
        <v>586</v>
      </c>
      <c r="G166" s="623" t="s">
        <v>206</v>
      </c>
      <c r="H166" s="623" t="s">
        <v>584</v>
      </c>
      <c r="I166" s="639">
        <v>200</v>
      </c>
      <c r="J166" s="653"/>
      <c r="K166" s="656"/>
      <c r="L166" s="656"/>
    </row>
    <row r="167" s="251" customFormat="1" ht="102" spans="1:12">
      <c r="A167" s="622">
        <v>147</v>
      </c>
      <c r="B167" s="623" t="s">
        <v>587</v>
      </c>
      <c r="C167" s="623" t="s">
        <v>178</v>
      </c>
      <c r="D167" s="623" t="s">
        <v>217</v>
      </c>
      <c r="E167" s="623" t="s">
        <v>531</v>
      </c>
      <c r="F167" s="623" t="s">
        <v>588</v>
      </c>
      <c r="G167" s="623" t="s">
        <v>206</v>
      </c>
      <c r="H167" s="623" t="s">
        <v>584</v>
      </c>
      <c r="I167" s="639">
        <v>400</v>
      </c>
      <c r="J167" s="653"/>
      <c r="K167" s="656"/>
      <c r="L167" s="656"/>
    </row>
    <row r="168" ht="61.2" spans="1:12">
      <c r="A168" s="622">
        <v>148</v>
      </c>
      <c r="B168" s="655" t="s">
        <v>589</v>
      </c>
      <c r="C168" s="655" t="s">
        <v>178</v>
      </c>
      <c r="D168" s="655" t="s">
        <v>179</v>
      </c>
      <c r="E168" s="655" t="s">
        <v>590</v>
      </c>
      <c r="F168" s="655" t="s">
        <v>591</v>
      </c>
      <c r="G168" s="655" t="s">
        <v>182</v>
      </c>
      <c r="H168" s="655" t="s">
        <v>207</v>
      </c>
      <c r="I168" s="659"/>
      <c r="J168" s="640"/>
      <c r="K168" s="196"/>
      <c r="L168" s="196"/>
    </row>
    <row r="169" ht="61.2" spans="1:12">
      <c r="A169" s="622">
        <v>149</v>
      </c>
      <c r="B169" s="655" t="s">
        <v>592</v>
      </c>
      <c r="C169" s="655" t="s">
        <v>178</v>
      </c>
      <c r="D169" s="655" t="s">
        <v>179</v>
      </c>
      <c r="E169" s="655" t="s">
        <v>593</v>
      </c>
      <c r="F169" s="655" t="s">
        <v>594</v>
      </c>
      <c r="G169" s="655" t="s">
        <v>182</v>
      </c>
      <c r="H169" s="655" t="s">
        <v>207</v>
      </c>
      <c r="I169" s="659"/>
      <c r="J169" s="640"/>
      <c r="K169" s="196"/>
      <c r="L169" s="196"/>
    </row>
    <row r="170" ht="81.6" spans="1:12">
      <c r="A170" s="622">
        <v>152</v>
      </c>
      <c r="B170" s="655" t="s">
        <v>595</v>
      </c>
      <c r="C170" s="655" t="s">
        <v>178</v>
      </c>
      <c r="D170" s="655" t="s">
        <v>179</v>
      </c>
      <c r="E170" s="655" t="s">
        <v>590</v>
      </c>
      <c r="F170" s="655" t="s">
        <v>596</v>
      </c>
      <c r="G170" s="655" t="s">
        <v>182</v>
      </c>
      <c r="H170" s="655" t="s">
        <v>183</v>
      </c>
      <c r="I170" s="659"/>
      <c r="J170" s="640"/>
      <c r="K170" s="196"/>
      <c r="L170" s="196"/>
    </row>
    <row r="171" ht="61.2" spans="1:12">
      <c r="A171" s="622">
        <v>153</v>
      </c>
      <c r="B171" s="655" t="s">
        <v>597</v>
      </c>
      <c r="C171" s="655" t="s">
        <v>178</v>
      </c>
      <c r="D171" s="655" t="s">
        <v>179</v>
      </c>
      <c r="E171" s="655" t="s">
        <v>598</v>
      </c>
      <c r="F171" s="655" t="s">
        <v>599</v>
      </c>
      <c r="G171" s="655" t="s">
        <v>182</v>
      </c>
      <c r="H171" s="655" t="s">
        <v>183</v>
      </c>
      <c r="I171" s="659"/>
      <c r="J171" s="640"/>
      <c r="K171" s="196"/>
      <c r="L171" s="196"/>
    </row>
    <row r="172" ht="40.8" spans="1:12">
      <c r="A172" s="622">
        <v>154</v>
      </c>
      <c r="B172" s="655" t="s">
        <v>600</v>
      </c>
      <c r="C172" s="655" t="s">
        <v>178</v>
      </c>
      <c r="D172" s="655" t="s">
        <v>179</v>
      </c>
      <c r="E172" s="655" t="s">
        <v>601</v>
      </c>
      <c r="F172" s="655" t="s">
        <v>602</v>
      </c>
      <c r="G172" s="655" t="s">
        <v>182</v>
      </c>
      <c r="H172" s="655" t="s">
        <v>183</v>
      </c>
      <c r="I172" s="659"/>
      <c r="J172" s="640"/>
      <c r="K172" s="196"/>
      <c r="L172" s="196"/>
    </row>
    <row r="173" ht="244.8" spans="1:12">
      <c r="A173" s="622">
        <v>155</v>
      </c>
      <c r="B173" s="655" t="s">
        <v>603</v>
      </c>
      <c r="C173" s="655" t="s">
        <v>178</v>
      </c>
      <c r="D173" s="655" t="s">
        <v>179</v>
      </c>
      <c r="E173" s="655" t="s">
        <v>590</v>
      </c>
      <c r="F173" s="655" t="s">
        <v>604</v>
      </c>
      <c r="G173" s="655" t="s">
        <v>182</v>
      </c>
      <c r="H173" s="655" t="s">
        <v>183</v>
      </c>
      <c r="I173" s="659"/>
      <c r="J173" s="640"/>
      <c r="K173" s="196"/>
      <c r="L173" s="196"/>
    </row>
    <row r="174" ht="122.4" spans="1:12">
      <c r="A174" s="622">
        <v>156</v>
      </c>
      <c r="B174" s="655" t="s">
        <v>605</v>
      </c>
      <c r="C174" s="655" t="s">
        <v>178</v>
      </c>
      <c r="D174" s="655" t="s">
        <v>179</v>
      </c>
      <c r="E174" s="655" t="s">
        <v>593</v>
      </c>
      <c r="F174" s="655" t="s">
        <v>606</v>
      </c>
      <c r="G174" s="655" t="s">
        <v>182</v>
      </c>
      <c r="H174" s="655" t="s">
        <v>215</v>
      </c>
      <c r="I174" s="659"/>
      <c r="J174" s="640"/>
      <c r="K174" s="196"/>
      <c r="L174" s="196"/>
    </row>
    <row r="175" ht="61.2" spans="1:12">
      <c r="A175" s="622">
        <v>157</v>
      </c>
      <c r="B175" s="655" t="s">
        <v>607</v>
      </c>
      <c r="C175" s="655" t="s">
        <v>178</v>
      </c>
      <c r="D175" s="655" t="s">
        <v>179</v>
      </c>
      <c r="E175" s="655" t="s">
        <v>593</v>
      </c>
      <c r="F175" s="655" t="s">
        <v>608</v>
      </c>
      <c r="G175" s="655" t="s">
        <v>182</v>
      </c>
      <c r="H175" s="655" t="s">
        <v>254</v>
      </c>
      <c r="I175" s="659"/>
      <c r="J175" s="640"/>
      <c r="K175" s="196"/>
      <c r="L175" s="196"/>
    </row>
    <row r="176" ht="102" spans="1:12">
      <c r="A176" s="622">
        <v>158</v>
      </c>
      <c r="B176" s="655" t="s">
        <v>609</v>
      </c>
      <c r="C176" s="655" t="s">
        <v>178</v>
      </c>
      <c r="D176" s="655" t="s">
        <v>179</v>
      </c>
      <c r="E176" s="655" t="s">
        <v>590</v>
      </c>
      <c r="F176" s="655" t="s">
        <v>610</v>
      </c>
      <c r="G176" s="655" t="s">
        <v>182</v>
      </c>
      <c r="H176" s="655" t="s">
        <v>254</v>
      </c>
      <c r="I176" s="659"/>
      <c r="J176" s="640"/>
      <c r="K176" s="196"/>
      <c r="L176" s="196"/>
    </row>
    <row r="177" s="7" customFormat="1" ht="102" spans="1:14">
      <c r="A177" s="622">
        <v>7</v>
      </c>
      <c r="B177" s="623" t="s">
        <v>611</v>
      </c>
      <c r="C177" s="623"/>
      <c r="D177" s="623">
        <v>2024</v>
      </c>
      <c r="E177" s="623"/>
      <c r="F177" s="623" t="s">
        <v>612</v>
      </c>
      <c r="G177" s="623"/>
      <c r="H177" s="623"/>
      <c r="I177" s="639">
        <v>450</v>
      </c>
      <c r="J177" s="640"/>
      <c r="K177" s="196"/>
      <c r="L177" s="196"/>
      <c r="M177" s="12"/>
      <c r="N177" s="12"/>
    </row>
    <row r="178" s="7" customFormat="1" ht="40.8" spans="1:14">
      <c r="A178" s="622">
        <v>9</v>
      </c>
      <c r="B178" s="623" t="s">
        <v>613</v>
      </c>
      <c r="C178" s="623"/>
      <c r="D178" s="623"/>
      <c r="E178" s="623"/>
      <c r="F178" s="623"/>
      <c r="G178" s="623"/>
      <c r="H178" s="623"/>
      <c r="I178" s="639">
        <v>200</v>
      </c>
      <c r="J178" s="640"/>
      <c r="K178" s="196"/>
      <c r="L178" s="196"/>
      <c r="M178" s="12"/>
      <c r="N178" s="12"/>
    </row>
    <row r="179" s="7" customFormat="1" ht="61.2" spans="1:14">
      <c r="A179" s="622">
        <v>10</v>
      </c>
      <c r="B179" s="623" t="s">
        <v>614</v>
      </c>
      <c r="C179" s="623"/>
      <c r="D179" s="623"/>
      <c r="E179" s="623"/>
      <c r="F179" s="623"/>
      <c r="G179" s="623"/>
      <c r="H179" s="623"/>
      <c r="I179" s="639">
        <v>200</v>
      </c>
      <c r="J179" s="640"/>
      <c r="K179" s="196"/>
      <c r="L179" s="196"/>
      <c r="M179" s="12"/>
      <c r="N179" s="12"/>
    </row>
  </sheetData>
  <autoFilter xmlns:etc="http://www.wps.cn/officeDocument/2017/etCustomData" ref="A3:XFD179" etc:filterBottomFollowUsedRange="0">
    <extLst/>
  </autoFilter>
  <mergeCells count="2">
    <mergeCell ref="A1:B1"/>
    <mergeCell ref="A2:I2"/>
  </mergeCells>
  <pageMargins left="0.75" right="0.75" top="1" bottom="1" header="0.5" footer="0.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43" activePane="bottomLeft" state="frozen"/>
      <selection/>
      <selection pane="bottomLeft"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28</v>
      </c>
      <c r="D5" s="131" t="e">
        <f t="shared" si="0"/>
        <v>#VALUE!</v>
      </c>
      <c r="E5" s="131">
        <f t="shared" si="0"/>
        <v>32616.23</v>
      </c>
      <c r="F5" s="131">
        <f t="shared" si="0"/>
        <v>29809</v>
      </c>
      <c r="G5" s="132">
        <f t="shared" si="0"/>
        <v>1</v>
      </c>
      <c r="H5" s="106"/>
      <c r="I5" s="106"/>
      <c r="J5" s="106"/>
    </row>
    <row r="6" s="107" customFormat="1" ht="18" customHeight="1" spans="1:10">
      <c r="A6" s="133" t="s">
        <v>640</v>
      </c>
      <c r="B6" s="134" t="s">
        <v>51</v>
      </c>
      <c r="C6" s="135">
        <f t="shared" ref="C6:F6" si="1">C7+C25+C30+C37+C42</f>
        <v>16</v>
      </c>
      <c r="D6" s="135" t="s">
        <v>1266</v>
      </c>
      <c r="E6" s="135">
        <f t="shared" si="1"/>
        <v>27856.3</v>
      </c>
      <c r="F6" s="135">
        <f t="shared" si="1"/>
        <v>19271</v>
      </c>
      <c r="G6" s="136">
        <f>F6/$F$5</f>
        <v>0.646482605924385</v>
      </c>
      <c r="H6" s="106"/>
      <c r="I6" s="106"/>
      <c r="J6" s="106"/>
    </row>
    <row r="7" s="108" customFormat="1" ht="18" customHeight="1" spans="1:10">
      <c r="A7" s="137" t="s">
        <v>1265</v>
      </c>
      <c r="B7" s="138" t="s">
        <v>53</v>
      </c>
      <c r="C7" s="139">
        <f t="shared" ref="C7:F7" si="2">C8+C11+C16+C17+C22+C23+C24</f>
        <v>7</v>
      </c>
      <c r="D7" s="139" t="s">
        <v>1266</v>
      </c>
      <c r="E7" s="139">
        <f t="shared" si="2"/>
        <v>15820.6</v>
      </c>
      <c r="F7" s="139">
        <f t="shared" si="2"/>
        <v>8226</v>
      </c>
      <c r="G7" s="136">
        <f>F7/$F$5</f>
        <v>0.275956925760676</v>
      </c>
      <c r="H7" s="140"/>
      <c r="I7" s="140"/>
      <c r="J7" s="140"/>
    </row>
    <row r="8" s="108" customFormat="1" ht="18" customHeight="1" spans="1:10">
      <c r="A8" s="141">
        <v>1</v>
      </c>
      <c r="B8" s="142" t="s">
        <v>55</v>
      </c>
      <c r="C8" s="143">
        <f t="shared" ref="C8:F8" si="3">C9+C10</f>
        <v>1</v>
      </c>
      <c r="D8" s="143" t="s">
        <v>1266</v>
      </c>
      <c r="E8" s="143">
        <f t="shared" si="3"/>
        <v>2000</v>
      </c>
      <c r="F8" s="143">
        <f t="shared" si="3"/>
        <v>760</v>
      </c>
      <c r="G8" s="136">
        <f>F8/$F$5</f>
        <v>0.0254956556744607</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760</v>
      </c>
      <c r="G10" s="136">
        <f>F10/$F$5</f>
        <v>0.0254956556744607</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C18+C19+C20+C21</f>
        <v>6</v>
      </c>
      <c r="D17" s="143" t="e">
        <f>D18+D19+D20+D21</f>
        <v>#VALUE!</v>
      </c>
      <c r="E17" s="143">
        <f>E18+E19+E20+E21</f>
        <v>13820.6</v>
      </c>
      <c r="F17" s="143">
        <v>7466</v>
      </c>
      <c r="G17" s="136">
        <f>F17/$F$5</f>
        <v>0.250461270086216</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6</v>
      </c>
      <c r="D20" s="145" t="s">
        <v>1266</v>
      </c>
      <c r="E20" s="146">
        <v>13820.6</v>
      </c>
      <c r="F20" s="147">
        <v>7466</v>
      </c>
      <c r="G20" s="136">
        <f>F20/$F$5</f>
        <v>0.250461270086216</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2</v>
      </c>
      <c r="D25" s="139" t="e">
        <f t="shared" si="4"/>
        <v>#VALUE!</v>
      </c>
      <c r="E25" s="139">
        <f t="shared" si="4"/>
        <v>10701</v>
      </c>
      <c r="F25" s="139">
        <f t="shared" si="4"/>
        <v>1185</v>
      </c>
      <c r="G25" s="136">
        <f>F25/$F$5</f>
        <v>0.0397530947029421</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0.0335469153611325</v>
      </c>
      <c r="H27" s="140"/>
      <c r="I27" s="140"/>
      <c r="J27" s="140"/>
    </row>
    <row r="28" s="108" customFormat="1" ht="18" customHeight="1" spans="1:10">
      <c r="A28" s="141">
        <v>3</v>
      </c>
      <c r="B28" s="148" t="s">
        <v>76</v>
      </c>
      <c r="C28" s="143">
        <v>1</v>
      </c>
      <c r="D28" s="145" t="s">
        <v>1344</v>
      </c>
      <c r="E28" s="146">
        <v>10700</v>
      </c>
      <c r="F28" s="147">
        <v>185</v>
      </c>
      <c r="G28" s="136">
        <f>F28/$F$5</f>
        <v>0.00620617934180952</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5</v>
      </c>
      <c r="D30" s="139" t="e">
        <f t="shared" si="5"/>
        <v>#VALUE!</v>
      </c>
      <c r="E30" s="139">
        <f t="shared" si="5"/>
        <v>34.7</v>
      </c>
      <c r="F30" s="139">
        <f t="shared" si="5"/>
        <v>9600</v>
      </c>
      <c r="G30" s="136">
        <f>F30/$F$5</f>
        <v>0.322050387466872</v>
      </c>
      <c r="H30" s="140"/>
      <c r="I30" s="140"/>
      <c r="J30" s="140"/>
    </row>
    <row r="31" s="108" customFormat="1" ht="18" customHeight="1" spans="1:10">
      <c r="A31" s="141">
        <v>1</v>
      </c>
      <c r="B31" s="148" t="s">
        <v>79</v>
      </c>
      <c r="C31" s="143">
        <f t="shared" ref="C31:F31" si="6">C32+C33+C34+C35</f>
        <v>5</v>
      </c>
      <c r="D31" s="143" t="e">
        <f t="shared" si="6"/>
        <v>#VALUE!</v>
      </c>
      <c r="E31" s="143">
        <f t="shared" si="6"/>
        <v>34.7</v>
      </c>
      <c r="F31" s="143">
        <f t="shared" si="6"/>
        <v>9600</v>
      </c>
      <c r="G31" s="136">
        <f>F31/$F$5</f>
        <v>0.322050387466872</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34.7</v>
      </c>
      <c r="F35" s="147">
        <v>9600</v>
      </c>
      <c r="G35" s="136">
        <f>F35/$F$5</f>
        <v>0.322050387466872</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0.00201281492166795</v>
      </c>
      <c r="H37" s="140"/>
      <c r="I37" s="140"/>
      <c r="J37" s="140"/>
    </row>
    <row r="38" s="108" customFormat="1" ht="18" customHeight="1" spans="1:10">
      <c r="A38" s="141">
        <v>1</v>
      </c>
      <c r="B38" s="150" t="s">
        <v>86</v>
      </c>
      <c r="C38" s="143">
        <v>1</v>
      </c>
      <c r="D38" s="145" t="s">
        <v>1344</v>
      </c>
      <c r="E38" s="146">
        <v>100</v>
      </c>
      <c r="F38" s="147">
        <v>60</v>
      </c>
      <c r="G38" s="136">
        <f>F38/$F$5</f>
        <v>0.00201281492166795</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0.00670938307222651</v>
      </c>
      <c r="H42" s="140"/>
      <c r="I42" s="140"/>
      <c r="J42" s="140"/>
    </row>
    <row r="43" s="108" customFormat="1" ht="18" customHeight="1" spans="1:10">
      <c r="A43" s="141">
        <v>1</v>
      </c>
      <c r="B43" s="148" t="s">
        <v>91</v>
      </c>
      <c r="C43" s="143">
        <v>1</v>
      </c>
      <c r="D43" s="145" t="s">
        <v>1276</v>
      </c>
      <c r="E43" s="146">
        <v>1200</v>
      </c>
      <c r="F43" s="147">
        <v>200</v>
      </c>
      <c r="G43" s="136">
        <f>F43/$F$5</f>
        <v>0.00670938307222651</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0.000335469153611325</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0.000335469153611325</v>
      </c>
      <c r="H50" s="106"/>
      <c r="I50" s="106"/>
      <c r="J50" s="106"/>
    </row>
    <row r="51" s="108" customFormat="1" ht="18" customHeight="1" spans="1:10">
      <c r="A51" s="141">
        <v>1</v>
      </c>
      <c r="B51" s="148" t="s">
        <v>99</v>
      </c>
      <c r="C51" s="143">
        <v>1</v>
      </c>
      <c r="D51" s="145" t="s">
        <v>1345</v>
      </c>
      <c r="E51" s="146"/>
      <c r="F51" s="147">
        <v>10</v>
      </c>
      <c r="G51" s="136">
        <f>F51/$F$5</f>
        <v>0.000335469153611325</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9</v>
      </c>
      <c r="D65" s="135" t="e">
        <f t="shared" si="15"/>
        <v>#VALUE!</v>
      </c>
      <c r="E65" s="135">
        <f t="shared" si="15"/>
        <v>159.93</v>
      </c>
      <c r="F65" s="135">
        <f t="shared" si="15"/>
        <v>10250</v>
      </c>
      <c r="G65" s="136">
        <f>F65/$F$5</f>
        <v>0.343855882451609</v>
      </c>
    </row>
    <row r="66" s="106" customFormat="1" ht="18" customHeight="1" spans="1:7">
      <c r="A66" s="152" t="s">
        <v>1265</v>
      </c>
      <c r="B66" s="156" t="s">
        <v>113</v>
      </c>
      <c r="C66" s="153">
        <f t="shared" ref="C66:F66" si="16">C67+C68+C69+C70+C71+C72+C73+C74+C75</f>
        <v>5</v>
      </c>
      <c r="D66" s="153" t="e">
        <f t="shared" si="16"/>
        <v>#VALUE!</v>
      </c>
      <c r="E66" s="153">
        <f t="shared" si="16"/>
        <v>154.8</v>
      </c>
      <c r="F66" s="153">
        <f t="shared" si="16"/>
        <v>6570</v>
      </c>
      <c r="G66" s="136">
        <f>F66/$F$5</f>
        <v>0.220403233922641</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0.0469656815055856</v>
      </c>
    </row>
    <row r="70" s="105" customFormat="1" ht="18" customHeight="1" spans="1:7">
      <c r="A70" s="141">
        <v>4</v>
      </c>
      <c r="B70" s="148" t="s">
        <v>117</v>
      </c>
      <c r="C70" s="143">
        <v>4</v>
      </c>
      <c r="D70" s="145" t="s">
        <v>1269</v>
      </c>
      <c r="E70" s="157">
        <v>124.8</v>
      </c>
      <c r="F70" s="147">
        <v>5170</v>
      </c>
      <c r="G70" s="136">
        <f>F70/$F$5</f>
        <v>0.173437552417055</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4</v>
      </c>
      <c r="D76" s="161" t="e">
        <f t="shared" si="17"/>
        <v>#VALUE!</v>
      </c>
      <c r="E76" s="161">
        <f t="shared" si="17"/>
        <v>5.13</v>
      </c>
      <c r="F76" s="161">
        <f t="shared" si="17"/>
        <v>3680</v>
      </c>
      <c r="G76" s="136">
        <f>F76/$F$5</f>
        <v>0.123452648528968</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4.13</v>
      </c>
      <c r="F78" s="147">
        <v>3600</v>
      </c>
      <c r="G78" s="136">
        <f>F78/$F$5</f>
        <v>0.120768895300077</v>
      </c>
    </row>
    <row r="79" s="105" customFormat="1" ht="21" customHeight="1" spans="1:7">
      <c r="A79" s="141">
        <v>3</v>
      </c>
      <c r="B79" s="148" t="s">
        <v>125</v>
      </c>
      <c r="C79" s="143">
        <v>1</v>
      </c>
      <c r="D79" s="145" t="s">
        <v>1279</v>
      </c>
      <c r="E79" s="157">
        <v>1</v>
      </c>
      <c r="F79" s="147">
        <v>80</v>
      </c>
      <c r="G79" s="136">
        <f>F79/$F$5</f>
        <v>0.0026837532288906</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c r="E93" s="135">
        <f t="shared" si="21"/>
        <v>800</v>
      </c>
      <c r="F93" s="135">
        <f t="shared" si="21"/>
        <v>240</v>
      </c>
      <c r="G93" s="136">
        <f>F93/$F$5</f>
        <v>0.00805125968667181</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s">
        <v>1277</v>
      </c>
      <c r="E96" s="161">
        <f t="shared" si="23"/>
        <v>800</v>
      </c>
      <c r="F96" s="161">
        <f t="shared" si="23"/>
        <v>240</v>
      </c>
      <c r="G96" s="136">
        <f>F96/$F$5</f>
        <v>0.00805125968667181</v>
      </c>
    </row>
    <row r="97" s="105" customFormat="1" ht="14" customHeight="1" spans="1:7">
      <c r="A97" s="141">
        <v>1</v>
      </c>
      <c r="B97" s="148" t="s">
        <v>142</v>
      </c>
      <c r="C97" s="143">
        <v>1</v>
      </c>
      <c r="D97" s="143" t="s">
        <v>1277</v>
      </c>
      <c r="E97" s="143">
        <v>800</v>
      </c>
      <c r="F97" s="143">
        <v>240</v>
      </c>
      <c r="G97" s="136">
        <f>F97/$F$5</f>
        <v>0.00805125968667181</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1</v>
      </c>
      <c r="D125" s="135" t="s">
        <v>1276</v>
      </c>
      <c r="E125" s="135">
        <f t="shared" si="31"/>
        <v>3800</v>
      </c>
      <c r="F125" s="135">
        <f t="shared" si="31"/>
        <v>38</v>
      </c>
      <c r="G125" s="136">
        <f>F125/$F$5</f>
        <v>0.00127478278372304</v>
      </c>
    </row>
    <row r="126" s="105" customFormat="1" ht="14" customHeight="1" spans="1:7">
      <c r="A126" s="152" t="s">
        <v>1265</v>
      </c>
      <c r="B126" s="156" t="s">
        <v>96</v>
      </c>
      <c r="C126" s="153">
        <f t="shared" ref="C126:F126" si="32">C127+C128+C129</f>
        <v>1</v>
      </c>
      <c r="D126" s="153" t="s">
        <v>1276</v>
      </c>
      <c r="E126" s="153">
        <f t="shared" si="32"/>
        <v>3800</v>
      </c>
      <c r="F126" s="153">
        <f t="shared" si="32"/>
        <v>38</v>
      </c>
      <c r="G126" s="136">
        <f>F126/$F$5</f>
        <v>0.00127478278372304</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0.00127478278372304</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selection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35</v>
      </c>
      <c r="D5" s="131" t="e">
        <f t="shared" si="0"/>
        <v>#VALUE!</v>
      </c>
      <c r="E5" s="131">
        <f t="shared" si="0"/>
        <v>32675.563</v>
      </c>
      <c r="F5" s="131">
        <f t="shared" si="0"/>
        <v>33699</v>
      </c>
      <c r="G5" s="132">
        <f t="shared" si="0"/>
        <v>1</v>
      </c>
      <c r="H5" s="106"/>
      <c r="I5" s="106"/>
      <c r="J5" s="106"/>
    </row>
    <row r="6" s="107" customFormat="1" ht="18" customHeight="1" spans="1:10">
      <c r="A6" s="133" t="s">
        <v>640</v>
      </c>
      <c r="B6" s="134" t="s">
        <v>51</v>
      </c>
      <c r="C6" s="135">
        <f t="shared" ref="C6:F6" si="1">C7+C25+C30+C37+C42</f>
        <v>19</v>
      </c>
      <c r="D6" s="135" t="e">
        <f t="shared" si="1"/>
        <v>#VALUE!</v>
      </c>
      <c r="E6" s="135">
        <f t="shared" si="1"/>
        <v>27899.433</v>
      </c>
      <c r="F6" s="135">
        <f t="shared" si="1"/>
        <v>22501</v>
      </c>
      <c r="G6" s="136">
        <f>F6/$F$5</f>
        <v>0.667705273153506</v>
      </c>
      <c r="H6" s="106"/>
      <c r="I6" s="106"/>
      <c r="J6" s="106"/>
    </row>
    <row r="7" s="108" customFormat="1" ht="18" customHeight="1" spans="1:10">
      <c r="A7" s="137" t="s">
        <v>1265</v>
      </c>
      <c r="B7" s="138" t="s">
        <v>53</v>
      </c>
      <c r="C7" s="139">
        <f t="shared" ref="C7:F7" si="2">C8+C11+C16+C17+C22+C23+C24</f>
        <v>9</v>
      </c>
      <c r="D7" s="139" t="e">
        <f t="shared" si="2"/>
        <v>#VALUE!</v>
      </c>
      <c r="E7" s="139">
        <f t="shared" si="2"/>
        <v>15860.6</v>
      </c>
      <c r="F7" s="139">
        <f t="shared" si="2"/>
        <v>10806</v>
      </c>
      <c r="G7" s="136">
        <f>F7/$F$5</f>
        <v>0.320662334193893</v>
      </c>
      <c r="H7" s="140"/>
      <c r="I7" s="140"/>
      <c r="J7" s="140"/>
    </row>
    <row r="8" s="108" customFormat="1" ht="18" customHeight="1" spans="1:10">
      <c r="A8" s="141">
        <v>1</v>
      </c>
      <c r="B8" s="142" t="s">
        <v>55</v>
      </c>
      <c r="C8" s="143">
        <f>C9+C10</f>
        <v>2</v>
      </c>
      <c r="D8" s="143" t="e">
        <f>D9+D10</f>
        <v>#VALUE!</v>
      </c>
      <c r="E8" s="143">
        <f>E9+E10</f>
        <v>2034</v>
      </c>
      <c r="F8" s="143">
        <f>F9+F10</f>
        <v>3260</v>
      </c>
      <c r="G8" s="136">
        <f>F8/$F$5</f>
        <v>0.0967387756313244</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2</v>
      </c>
      <c r="D10" s="145" t="s">
        <v>1266</v>
      </c>
      <c r="E10" s="146">
        <v>2034</v>
      </c>
      <c r="F10" s="147">
        <v>3260</v>
      </c>
      <c r="G10" s="136">
        <f>F10/$F$5</f>
        <v>0.0967387756313244</v>
      </c>
      <c r="H10" s="140"/>
      <c r="I10" s="140"/>
      <c r="J10" s="140"/>
    </row>
    <row r="11" s="108" customFormat="1" ht="18" customHeight="1" spans="1:10">
      <c r="A11" s="141">
        <v>2</v>
      </c>
      <c r="B11" s="142" t="s">
        <v>59</v>
      </c>
      <c r="C11" s="143">
        <v>1</v>
      </c>
      <c r="D11" s="143" t="s">
        <v>1269</v>
      </c>
      <c r="E11" s="143">
        <v>6</v>
      </c>
      <c r="F11" s="143">
        <v>80</v>
      </c>
      <c r="G11" s="136">
        <f>F11/$F$5</f>
        <v>0.00237395768420428</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6</v>
      </c>
      <c r="D17" s="143" t="e">
        <f t="shared" si="3"/>
        <v>#VALUE!</v>
      </c>
      <c r="E17" s="143">
        <f t="shared" si="3"/>
        <v>13820.6</v>
      </c>
      <c r="F17" s="143">
        <v>7466</v>
      </c>
      <c r="G17" s="136">
        <f>F17/$F$5</f>
        <v>0.221549600878364</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6</v>
      </c>
      <c r="D20" s="145" t="s">
        <v>1266</v>
      </c>
      <c r="E20" s="146">
        <v>13820.6</v>
      </c>
      <c r="F20" s="147">
        <v>7216</v>
      </c>
      <c r="G20" s="136">
        <f>F20/$F$5</f>
        <v>0.214130983115226</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2</v>
      </c>
      <c r="D25" s="139" t="e">
        <f t="shared" si="4"/>
        <v>#VALUE!</v>
      </c>
      <c r="E25" s="139">
        <f t="shared" si="4"/>
        <v>10701</v>
      </c>
      <c r="F25" s="139">
        <f t="shared" si="4"/>
        <v>1185</v>
      </c>
      <c r="G25" s="136">
        <f>F25/$F$5</f>
        <v>0.0351642481972759</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0.0296744710525535</v>
      </c>
      <c r="H27" s="140"/>
      <c r="I27" s="140"/>
      <c r="J27" s="140"/>
    </row>
    <row r="28" s="108" customFormat="1" ht="18" customHeight="1" spans="1:10">
      <c r="A28" s="141">
        <v>3</v>
      </c>
      <c r="B28" s="148" t="s">
        <v>76</v>
      </c>
      <c r="C28" s="143">
        <v>1</v>
      </c>
      <c r="D28" s="145" t="s">
        <v>1344</v>
      </c>
      <c r="E28" s="146">
        <v>10700</v>
      </c>
      <c r="F28" s="147">
        <v>185</v>
      </c>
      <c r="G28" s="136">
        <f>F28/$F$5</f>
        <v>0.0054897771447224</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6</v>
      </c>
      <c r="D30" s="139" t="e">
        <f t="shared" si="5"/>
        <v>#VALUE!</v>
      </c>
      <c r="E30" s="139">
        <f t="shared" si="5"/>
        <v>37.833</v>
      </c>
      <c r="F30" s="139">
        <f t="shared" si="5"/>
        <v>10250</v>
      </c>
      <c r="G30" s="136">
        <f>F30/$F$5</f>
        <v>0.304163328288673</v>
      </c>
      <c r="H30" s="140"/>
      <c r="I30" s="140"/>
      <c r="J30" s="140"/>
    </row>
    <row r="31" s="108" customFormat="1" ht="18" customHeight="1" spans="1:10">
      <c r="A31" s="141">
        <v>1</v>
      </c>
      <c r="B31" s="148" t="s">
        <v>79</v>
      </c>
      <c r="C31" s="143">
        <f t="shared" ref="C31:F31" si="6">C32+C33+C34+C35</f>
        <v>6</v>
      </c>
      <c r="D31" s="143" t="e">
        <f t="shared" si="6"/>
        <v>#VALUE!</v>
      </c>
      <c r="E31" s="143">
        <f t="shared" si="6"/>
        <v>37.833</v>
      </c>
      <c r="F31" s="143">
        <f t="shared" si="6"/>
        <v>10250</v>
      </c>
      <c r="G31" s="136">
        <f>F31/$F$5</f>
        <v>0.304163328288673</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6</v>
      </c>
      <c r="D35" s="145" t="s">
        <v>1269</v>
      </c>
      <c r="E35" s="146">
        <v>37.833</v>
      </c>
      <c r="F35" s="147">
        <v>10250</v>
      </c>
      <c r="G35" s="136">
        <f>F35/$F$5</f>
        <v>0.304163328288673</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0.00178046826315321</v>
      </c>
      <c r="H37" s="140"/>
      <c r="I37" s="140"/>
      <c r="J37" s="140"/>
    </row>
    <row r="38" s="108" customFormat="1" ht="18" customHeight="1" spans="1:10">
      <c r="A38" s="141">
        <v>1</v>
      </c>
      <c r="B38" s="150" t="s">
        <v>86</v>
      </c>
      <c r="C38" s="143">
        <v>1</v>
      </c>
      <c r="D38" s="145" t="s">
        <v>1344</v>
      </c>
      <c r="E38" s="146">
        <v>100</v>
      </c>
      <c r="F38" s="147">
        <v>60</v>
      </c>
      <c r="G38" s="136">
        <f>F38/$F$5</f>
        <v>0.00178046826315321</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0.0059348942105107</v>
      </c>
      <c r="H42" s="140"/>
      <c r="I42" s="140"/>
      <c r="J42" s="140"/>
    </row>
    <row r="43" s="108" customFormat="1" ht="18" customHeight="1" spans="1:10">
      <c r="A43" s="141">
        <v>1</v>
      </c>
      <c r="B43" s="148" t="s">
        <v>91</v>
      </c>
      <c r="C43" s="143">
        <v>1</v>
      </c>
      <c r="D43" s="145" t="s">
        <v>1276</v>
      </c>
      <c r="E43" s="146">
        <v>1200</v>
      </c>
      <c r="F43" s="147">
        <v>200</v>
      </c>
      <c r="G43" s="136">
        <f>F43/$F$5</f>
        <v>0.0059348942105107</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0.000296744710525535</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0.000296744710525535</v>
      </c>
      <c r="H50" s="106"/>
      <c r="I50" s="106"/>
      <c r="J50" s="106"/>
    </row>
    <row r="51" s="108" customFormat="1" ht="18" customHeight="1" spans="1:10">
      <c r="A51" s="141">
        <v>1</v>
      </c>
      <c r="B51" s="148" t="s">
        <v>99</v>
      </c>
      <c r="C51" s="143">
        <v>1</v>
      </c>
      <c r="D51" s="145" t="s">
        <v>1277</v>
      </c>
      <c r="E51" s="146"/>
      <c r="F51" s="147">
        <v>10</v>
      </c>
      <c r="G51" s="136">
        <f>F51/$F$5</f>
        <v>0.000296744710525535</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13</v>
      </c>
      <c r="D65" s="135" t="e">
        <f t="shared" si="15"/>
        <v>#VALUE!</v>
      </c>
      <c r="E65" s="135">
        <f t="shared" si="15"/>
        <v>176.13</v>
      </c>
      <c r="F65" s="135">
        <f t="shared" si="15"/>
        <v>10910</v>
      </c>
      <c r="G65" s="136">
        <f>F65/$F$5</f>
        <v>0.323748479183359</v>
      </c>
    </row>
    <row r="66" s="106" customFormat="1" ht="18" customHeight="1" spans="1:7">
      <c r="A66" s="152" t="s">
        <v>1265</v>
      </c>
      <c r="B66" s="156" t="s">
        <v>113</v>
      </c>
      <c r="C66" s="153">
        <f>C67+C68+C69+C70+C71+C72+C73+C74+C75</f>
        <v>9</v>
      </c>
      <c r="D66" s="153" t="e">
        <f>D67+D68+D69+D70+D71+D72+D73+D74+D75</f>
        <v>#VALUE!</v>
      </c>
      <c r="E66" s="153">
        <f>E67+E68+E69+E70+E71+E72+E73+E74+E75</f>
        <v>171</v>
      </c>
      <c r="F66" s="153">
        <f>F67+F68+F69+F70+F71+F72+F73+F74+F75</f>
        <v>7230</v>
      </c>
      <c r="G66" s="136">
        <f>F66/$F$5</f>
        <v>0.214546425709962</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0.0415442594735749</v>
      </c>
    </row>
    <row r="70" s="105" customFormat="1" ht="18" customHeight="1" spans="1:7">
      <c r="A70" s="141">
        <v>4</v>
      </c>
      <c r="B70" s="148" t="s">
        <v>117</v>
      </c>
      <c r="C70" s="143">
        <v>8</v>
      </c>
      <c r="D70" s="145" t="s">
        <v>1269</v>
      </c>
      <c r="E70" s="157">
        <v>141</v>
      </c>
      <c r="F70" s="147">
        <v>5830</v>
      </c>
      <c r="G70" s="136">
        <f>F70/$F$5</f>
        <v>0.173002166236387</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6">C77+C78+C79+C80</f>
        <v>4</v>
      </c>
      <c r="D76" s="161" t="e">
        <f t="shared" si="16"/>
        <v>#VALUE!</v>
      </c>
      <c r="E76" s="161">
        <f t="shared" si="16"/>
        <v>5.13</v>
      </c>
      <c r="F76" s="161">
        <f t="shared" si="16"/>
        <v>3680</v>
      </c>
      <c r="G76" s="136">
        <f>F76/$F$5</f>
        <v>0.109202053473397</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4.13</v>
      </c>
      <c r="F78" s="147">
        <v>3600</v>
      </c>
      <c r="G78" s="136">
        <f>F78/$F$5</f>
        <v>0.106828095789193</v>
      </c>
    </row>
    <row r="79" s="105" customFormat="1" ht="21" customHeight="1" spans="1:7">
      <c r="A79" s="141">
        <v>3</v>
      </c>
      <c r="B79" s="148" t="s">
        <v>125</v>
      </c>
      <c r="C79" s="143">
        <v>1</v>
      </c>
      <c r="D79" s="145" t="s">
        <v>1279</v>
      </c>
      <c r="E79" s="157">
        <v>1</v>
      </c>
      <c r="F79" s="147">
        <v>80</v>
      </c>
      <c r="G79" s="136">
        <f>F79/$F$5</f>
        <v>0.00237395768420428</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7">C82+C83+C84+C85+C86+C87</f>
        <v>0</v>
      </c>
      <c r="D81" s="161">
        <f t="shared" si="17"/>
        <v>0</v>
      </c>
      <c r="E81" s="161">
        <f t="shared" si="17"/>
        <v>0</v>
      </c>
      <c r="F81" s="161">
        <f t="shared" si="17"/>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8">C89</f>
        <v>0</v>
      </c>
      <c r="D88" s="135">
        <f t="shared" si="18"/>
        <v>0</v>
      </c>
      <c r="E88" s="135">
        <f t="shared" si="18"/>
        <v>0</v>
      </c>
      <c r="F88" s="135">
        <f t="shared" si="18"/>
        <v>0</v>
      </c>
      <c r="G88" s="136">
        <f>F88/$F$5</f>
        <v>0</v>
      </c>
    </row>
    <row r="89" s="105" customFormat="1" ht="14" customHeight="1" spans="1:7">
      <c r="A89" s="152" t="s">
        <v>1265</v>
      </c>
      <c r="B89" s="156" t="s">
        <v>134</v>
      </c>
      <c r="C89" s="153">
        <f t="shared" ref="C89:F89" si="19">C90+C91+C92</f>
        <v>0</v>
      </c>
      <c r="D89" s="153">
        <f t="shared" si="19"/>
        <v>0</v>
      </c>
      <c r="E89" s="153">
        <f t="shared" si="19"/>
        <v>0</v>
      </c>
      <c r="F89" s="153">
        <f t="shared" si="19"/>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0">C94+C96+C100+C107</f>
        <v>1</v>
      </c>
      <c r="D93" s="135" t="e">
        <f t="shared" si="20"/>
        <v>#VALUE!</v>
      </c>
      <c r="E93" s="135">
        <f t="shared" si="20"/>
        <v>800</v>
      </c>
      <c r="F93" s="135">
        <f t="shared" si="20"/>
        <v>240</v>
      </c>
      <c r="G93" s="136">
        <f>F93/$F$5</f>
        <v>0.00712187305261284</v>
      </c>
    </row>
    <row r="94" s="105" customFormat="1" ht="14" customHeight="1" spans="1:7">
      <c r="A94" s="161" t="s">
        <v>1265</v>
      </c>
      <c r="B94" s="156" t="s">
        <v>139</v>
      </c>
      <c r="C94" s="161">
        <f t="shared" ref="C94:F94" si="21">C95</f>
        <v>0</v>
      </c>
      <c r="D94" s="161">
        <f t="shared" si="21"/>
        <v>0</v>
      </c>
      <c r="E94" s="161">
        <f t="shared" si="21"/>
        <v>0</v>
      </c>
      <c r="F94" s="161">
        <f t="shared" si="21"/>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2">C97+C98+C99</f>
        <v>1</v>
      </c>
      <c r="D96" s="161" t="e">
        <f t="shared" si="22"/>
        <v>#VALUE!</v>
      </c>
      <c r="E96" s="161">
        <f t="shared" si="22"/>
        <v>800</v>
      </c>
      <c r="F96" s="161">
        <f t="shared" si="22"/>
        <v>240</v>
      </c>
      <c r="G96" s="136">
        <f>F96/$F$5</f>
        <v>0.00712187305261284</v>
      </c>
    </row>
    <row r="97" s="105" customFormat="1" ht="14" customHeight="1" spans="1:7">
      <c r="A97" s="141">
        <v>1</v>
      </c>
      <c r="B97" s="148" t="s">
        <v>142</v>
      </c>
      <c r="C97" s="143">
        <v>1</v>
      </c>
      <c r="D97" s="143" t="s">
        <v>1277</v>
      </c>
      <c r="E97" s="143">
        <v>800</v>
      </c>
      <c r="F97" s="143">
        <v>240</v>
      </c>
      <c r="G97" s="136">
        <f>F97/$F$5</f>
        <v>0.00712187305261284</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3">C101+C102+C103+C104+C105+C106</f>
        <v>0</v>
      </c>
      <c r="D100" s="161">
        <f t="shared" si="23"/>
        <v>0</v>
      </c>
      <c r="E100" s="161">
        <f t="shared" si="23"/>
        <v>0</v>
      </c>
      <c r="F100" s="161">
        <f t="shared" si="23"/>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4">C108+C109+C110+C111+C112</f>
        <v>0</v>
      </c>
      <c r="D107" s="161">
        <f t="shared" si="24"/>
        <v>0</v>
      </c>
      <c r="E107" s="166">
        <f t="shared" si="24"/>
        <v>0</v>
      </c>
      <c r="F107" s="161">
        <f t="shared" si="24"/>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5">C114+C117</f>
        <v>0</v>
      </c>
      <c r="D113" s="135">
        <f t="shared" si="25"/>
        <v>0</v>
      </c>
      <c r="E113" s="135">
        <f t="shared" si="25"/>
        <v>0</v>
      </c>
      <c r="F113" s="135">
        <f t="shared" si="25"/>
        <v>0</v>
      </c>
      <c r="G113" s="136">
        <f>F113/$F$5</f>
        <v>0</v>
      </c>
    </row>
    <row r="114" s="105" customFormat="1" ht="14" customHeight="1" spans="1:7">
      <c r="A114" s="161" t="s">
        <v>1265</v>
      </c>
      <c r="B114" s="156" t="s">
        <v>159</v>
      </c>
      <c r="C114" s="161">
        <f t="shared" ref="C114:F114" si="26">C115+C116</f>
        <v>0</v>
      </c>
      <c r="D114" s="161">
        <f t="shared" si="26"/>
        <v>0</v>
      </c>
      <c r="E114" s="161">
        <f t="shared" si="26"/>
        <v>0</v>
      </c>
      <c r="F114" s="161">
        <f t="shared" si="26"/>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7">C118+C119+C120+C121</f>
        <v>0</v>
      </c>
      <c r="D117" s="161">
        <f t="shared" si="27"/>
        <v>0</v>
      </c>
      <c r="E117" s="161">
        <f t="shared" si="27"/>
        <v>0</v>
      </c>
      <c r="F117" s="161">
        <f t="shared" si="27"/>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8">C123</f>
        <v>0</v>
      </c>
      <c r="D122" s="135">
        <f t="shared" si="28"/>
        <v>0</v>
      </c>
      <c r="E122" s="135">
        <f t="shared" si="28"/>
        <v>0</v>
      </c>
      <c r="F122" s="135">
        <f t="shared" si="28"/>
        <v>0</v>
      </c>
      <c r="G122" s="136">
        <f>F122/$F$5</f>
        <v>0</v>
      </c>
    </row>
    <row r="123" s="105" customFormat="1" ht="14" customHeight="1" spans="1:7">
      <c r="A123" s="152" t="s">
        <v>1265</v>
      </c>
      <c r="B123" s="156" t="s">
        <v>167</v>
      </c>
      <c r="C123" s="153">
        <f t="shared" ref="C123:F123" si="29">C124</f>
        <v>0</v>
      </c>
      <c r="D123" s="153">
        <f t="shared" si="29"/>
        <v>0</v>
      </c>
      <c r="E123" s="153">
        <f t="shared" si="29"/>
        <v>0</v>
      </c>
      <c r="F123" s="153">
        <f t="shared" si="29"/>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0">C126</f>
        <v>1</v>
      </c>
      <c r="D125" s="135" t="e">
        <f t="shared" si="30"/>
        <v>#VALUE!</v>
      </c>
      <c r="E125" s="135">
        <f t="shared" si="30"/>
        <v>3800</v>
      </c>
      <c r="F125" s="135">
        <f t="shared" si="30"/>
        <v>38</v>
      </c>
      <c r="G125" s="136">
        <f>F125/$F$5</f>
        <v>0.00112762989999703</v>
      </c>
    </row>
    <row r="126" s="105" customFormat="1" ht="14" customHeight="1" spans="1:7">
      <c r="A126" s="152" t="s">
        <v>1265</v>
      </c>
      <c r="B126" s="156" t="s">
        <v>96</v>
      </c>
      <c r="C126" s="153">
        <f t="shared" ref="C126:F126" si="31">C127+C128+C129</f>
        <v>1</v>
      </c>
      <c r="D126" s="153" t="e">
        <f t="shared" si="31"/>
        <v>#VALUE!</v>
      </c>
      <c r="E126" s="153">
        <f t="shared" si="31"/>
        <v>3800</v>
      </c>
      <c r="F126" s="153">
        <f t="shared" si="31"/>
        <v>38</v>
      </c>
      <c r="G126" s="136">
        <f>F126/$F$5</f>
        <v>0.00112762989999703</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0.00112762989999703</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O165"/>
  <sheetViews>
    <sheetView view="pageBreakPreview" zoomScale="38" zoomScaleNormal="47" workbookViewId="0">
      <pane xSplit="7" ySplit="7" topLeftCell="AC8"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41" width="38.8888888888889" style="12" customWidth="1"/>
    <col min="42" max="16367" width="8.88888888888889" style="12"/>
    <col min="16368" max="16368" width="8.88888888888889" style="8"/>
    <col min="16369" max="16384" width="8.88888888888889" style="272"/>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1">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18" t="s">
        <v>1346</v>
      </c>
    </row>
    <row r="4" s="7" customFormat="1" ht="90" customHeight="1" spans="1:41">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c r="AO4" s="18"/>
    </row>
    <row r="5" s="7" customFormat="1" ht="118" customHeight="1" spans="1:41">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c r="AO5" s="18"/>
    </row>
    <row r="6" s="79" customFormat="1" ht="30" hidden="1" customHeight="1" spans="1:41">
      <c r="A6" s="81"/>
      <c r="B6" s="82" t="s">
        <v>49</v>
      </c>
      <c r="C6" s="82"/>
      <c r="D6" s="82"/>
      <c r="E6" s="82"/>
      <c r="F6" s="82"/>
      <c r="G6" s="82"/>
      <c r="H6" s="82"/>
      <c r="I6" s="83">
        <f t="shared" ref="I6:AL6" si="0">I7+I69+I86+I122+I127+I148+I157+I160</f>
        <v>35</v>
      </c>
      <c r="J6" s="83">
        <f t="shared" si="0"/>
        <v>32575.563</v>
      </c>
      <c r="K6" s="83">
        <f t="shared" si="0"/>
        <v>17</v>
      </c>
      <c r="L6" s="83">
        <f t="shared" si="0"/>
        <v>1</v>
      </c>
      <c r="M6" s="83">
        <f t="shared" si="0"/>
        <v>15</v>
      </c>
      <c r="N6" s="83">
        <f t="shared" si="0"/>
        <v>0</v>
      </c>
      <c r="O6" s="83">
        <f t="shared" si="0"/>
        <v>1</v>
      </c>
      <c r="P6" s="83">
        <f t="shared" si="0"/>
        <v>0</v>
      </c>
      <c r="Q6" s="83">
        <f t="shared" si="0"/>
        <v>0</v>
      </c>
      <c r="R6" s="83">
        <f t="shared" si="0"/>
        <v>1</v>
      </c>
      <c r="S6" s="83">
        <f t="shared" si="0"/>
        <v>24921</v>
      </c>
      <c r="T6" s="83">
        <f t="shared" si="0"/>
        <v>75348</v>
      </c>
      <c r="U6" s="83">
        <f t="shared" si="0"/>
        <v>0</v>
      </c>
      <c r="V6" s="83">
        <f t="shared" si="0"/>
        <v>0</v>
      </c>
      <c r="W6" s="83">
        <f t="shared" si="0"/>
        <v>0</v>
      </c>
      <c r="X6" s="83">
        <f t="shared" si="0"/>
        <v>0</v>
      </c>
      <c r="Y6" s="83">
        <f t="shared" si="0"/>
        <v>0</v>
      </c>
      <c r="Z6" s="83">
        <f t="shared" si="0"/>
        <v>33699</v>
      </c>
      <c r="AA6" s="83">
        <f t="shared" si="0"/>
        <v>16718</v>
      </c>
      <c r="AB6" s="83">
        <f t="shared" si="0"/>
        <v>12080</v>
      </c>
      <c r="AC6" s="83">
        <f t="shared" si="0"/>
        <v>1900</v>
      </c>
      <c r="AD6" s="83">
        <f t="shared" si="0"/>
        <v>2738</v>
      </c>
      <c r="AE6" s="83">
        <f t="shared" si="0"/>
        <v>0</v>
      </c>
      <c r="AF6" s="83">
        <f t="shared" si="0"/>
        <v>4110</v>
      </c>
      <c r="AG6" s="83">
        <f t="shared" si="0"/>
        <v>8371</v>
      </c>
      <c r="AH6" s="83">
        <f t="shared" si="0"/>
        <v>2000</v>
      </c>
      <c r="AI6" s="83">
        <f t="shared" si="0"/>
        <v>0</v>
      </c>
      <c r="AJ6" s="83">
        <f t="shared" si="0"/>
        <v>2500</v>
      </c>
      <c r="AK6" s="83">
        <f t="shared" si="0"/>
        <v>0</v>
      </c>
      <c r="AL6" s="83">
        <f t="shared" si="0"/>
        <v>0</v>
      </c>
      <c r="AM6" s="81"/>
      <c r="AN6" s="81"/>
      <c r="AO6" s="81"/>
    </row>
    <row r="7" s="178" customFormat="1" ht="30" hidden="1" customHeight="1" spans="1:41">
      <c r="A7" s="180" t="s">
        <v>50</v>
      </c>
      <c r="B7" s="181" t="s">
        <v>51</v>
      </c>
      <c r="C7" s="182"/>
      <c r="D7" s="182"/>
      <c r="E7" s="181"/>
      <c r="F7" s="182"/>
      <c r="G7" s="182"/>
      <c r="H7" s="181"/>
      <c r="I7" s="189">
        <f t="shared" ref="I7:AL7" si="1">I8+I35+I42+I55+I61</f>
        <v>19</v>
      </c>
      <c r="J7" s="189">
        <f t="shared" si="1"/>
        <v>27799.433</v>
      </c>
      <c r="K7" s="189">
        <f t="shared" si="1"/>
        <v>17</v>
      </c>
      <c r="L7" s="189">
        <f t="shared" si="1"/>
        <v>0</v>
      </c>
      <c r="M7" s="189">
        <f t="shared" si="1"/>
        <v>2</v>
      </c>
      <c r="N7" s="189">
        <f t="shared" si="1"/>
        <v>0</v>
      </c>
      <c r="O7" s="189">
        <f t="shared" si="1"/>
        <v>0</v>
      </c>
      <c r="P7" s="189">
        <f t="shared" si="1"/>
        <v>0</v>
      </c>
      <c r="Q7" s="189">
        <f t="shared" si="1"/>
        <v>0</v>
      </c>
      <c r="R7" s="189">
        <f t="shared" si="1"/>
        <v>0</v>
      </c>
      <c r="S7" s="189">
        <f t="shared" si="1"/>
        <v>12910</v>
      </c>
      <c r="T7" s="189">
        <f t="shared" si="1"/>
        <v>45228</v>
      </c>
      <c r="U7" s="189">
        <f t="shared" si="1"/>
        <v>0</v>
      </c>
      <c r="V7" s="189">
        <f t="shared" si="1"/>
        <v>0</v>
      </c>
      <c r="W7" s="189">
        <f t="shared" si="1"/>
        <v>0</v>
      </c>
      <c r="X7" s="189">
        <f t="shared" si="1"/>
        <v>0</v>
      </c>
      <c r="Y7" s="189">
        <f t="shared" si="1"/>
        <v>0</v>
      </c>
      <c r="Z7" s="189">
        <f t="shared" si="1"/>
        <v>22501</v>
      </c>
      <c r="AA7" s="189">
        <f t="shared" si="1"/>
        <v>11210</v>
      </c>
      <c r="AB7" s="189">
        <f t="shared" si="1"/>
        <v>6610</v>
      </c>
      <c r="AC7" s="189">
        <f t="shared" si="1"/>
        <v>1900</v>
      </c>
      <c r="AD7" s="189">
        <f t="shared" si="1"/>
        <v>2700</v>
      </c>
      <c r="AE7" s="189">
        <f t="shared" si="1"/>
        <v>0</v>
      </c>
      <c r="AF7" s="189">
        <f t="shared" si="1"/>
        <v>4100</v>
      </c>
      <c r="AG7" s="189">
        <f t="shared" si="1"/>
        <v>4691</v>
      </c>
      <c r="AH7" s="189">
        <f t="shared" si="1"/>
        <v>0</v>
      </c>
      <c r="AI7" s="189">
        <f t="shared" si="1"/>
        <v>0</v>
      </c>
      <c r="AJ7" s="189">
        <f t="shared" si="1"/>
        <v>2500</v>
      </c>
      <c r="AK7" s="189">
        <f t="shared" si="1"/>
        <v>0</v>
      </c>
      <c r="AL7" s="189">
        <f t="shared" si="1"/>
        <v>0</v>
      </c>
      <c r="AM7" s="195"/>
      <c r="AN7" s="195"/>
      <c r="AO7" s="195"/>
    </row>
    <row r="8" s="178" customFormat="1" ht="30" hidden="1" customHeight="1" spans="1:41">
      <c r="A8" s="183" t="s">
        <v>52</v>
      </c>
      <c r="B8" s="181" t="s">
        <v>53</v>
      </c>
      <c r="C8" s="182"/>
      <c r="D8" s="182"/>
      <c r="E8" s="181"/>
      <c r="F8" s="182"/>
      <c r="G8" s="182"/>
      <c r="H8" s="181"/>
      <c r="I8" s="190">
        <f t="shared" ref="I8:AL8" si="2">I9+I14+I20+I32+I33+I34+I21</f>
        <v>9</v>
      </c>
      <c r="J8" s="190">
        <f t="shared" si="2"/>
        <v>15860.6</v>
      </c>
      <c r="K8" s="190">
        <f t="shared" si="2"/>
        <v>8</v>
      </c>
      <c r="L8" s="190">
        <f t="shared" si="2"/>
        <v>0</v>
      </c>
      <c r="M8" s="190">
        <f t="shared" si="2"/>
        <v>1</v>
      </c>
      <c r="N8" s="190">
        <f t="shared" si="2"/>
        <v>0</v>
      </c>
      <c r="O8" s="190">
        <f t="shared" si="2"/>
        <v>0</v>
      </c>
      <c r="P8" s="190">
        <f t="shared" si="2"/>
        <v>0</v>
      </c>
      <c r="Q8" s="190">
        <f t="shared" si="2"/>
        <v>0</v>
      </c>
      <c r="R8" s="190">
        <f t="shared" si="2"/>
        <v>0</v>
      </c>
      <c r="S8" s="190">
        <f t="shared" si="2"/>
        <v>6343</v>
      </c>
      <c r="T8" s="190">
        <f t="shared" si="2"/>
        <v>22871</v>
      </c>
      <c r="U8" s="190">
        <f t="shared" si="2"/>
        <v>0</v>
      </c>
      <c r="V8" s="190">
        <f t="shared" si="2"/>
        <v>0</v>
      </c>
      <c r="W8" s="190">
        <f t="shared" si="2"/>
        <v>0</v>
      </c>
      <c r="X8" s="190">
        <f t="shared" si="2"/>
        <v>0</v>
      </c>
      <c r="Y8" s="190">
        <f t="shared" si="2"/>
        <v>0</v>
      </c>
      <c r="Z8" s="190">
        <f t="shared" si="2"/>
        <v>10806</v>
      </c>
      <c r="AA8" s="190">
        <f t="shared" si="2"/>
        <v>8110</v>
      </c>
      <c r="AB8" s="190">
        <f t="shared" si="2"/>
        <v>6610</v>
      </c>
      <c r="AC8" s="190">
        <f t="shared" si="2"/>
        <v>1500</v>
      </c>
      <c r="AD8" s="190">
        <f t="shared" si="2"/>
        <v>0</v>
      </c>
      <c r="AE8" s="190">
        <f t="shared" si="2"/>
        <v>0</v>
      </c>
      <c r="AF8" s="190">
        <f t="shared" si="2"/>
        <v>0</v>
      </c>
      <c r="AG8" s="190">
        <f t="shared" si="2"/>
        <v>196</v>
      </c>
      <c r="AH8" s="190">
        <f t="shared" si="2"/>
        <v>0</v>
      </c>
      <c r="AI8" s="190">
        <f t="shared" si="2"/>
        <v>0</v>
      </c>
      <c r="AJ8" s="190">
        <f t="shared" si="2"/>
        <v>2500</v>
      </c>
      <c r="AK8" s="190">
        <f t="shared" si="2"/>
        <v>0</v>
      </c>
      <c r="AL8" s="190">
        <f t="shared" si="2"/>
        <v>0</v>
      </c>
      <c r="AM8" s="195"/>
      <c r="AN8" s="195"/>
      <c r="AO8" s="195"/>
    </row>
    <row r="9" s="12" customFormat="1" ht="30" hidden="1" customHeight="1" spans="1:41">
      <c r="A9" s="183" t="s">
        <v>54</v>
      </c>
      <c r="B9" s="181" t="s">
        <v>55</v>
      </c>
      <c r="C9" s="182"/>
      <c r="D9" s="182"/>
      <c r="E9" s="181"/>
      <c r="F9" s="182"/>
      <c r="G9" s="182"/>
      <c r="H9" s="181"/>
      <c r="I9" s="191">
        <f t="shared" ref="I9:AL9" si="3">I10+I11</f>
        <v>2</v>
      </c>
      <c r="J9" s="191">
        <f t="shared" si="3"/>
        <v>2034</v>
      </c>
      <c r="K9" s="191">
        <f t="shared" si="3"/>
        <v>2</v>
      </c>
      <c r="L9" s="191">
        <f t="shared" si="3"/>
        <v>0</v>
      </c>
      <c r="M9" s="191">
        <f t="shared" si="3"/>
        <v>0</v>
      </c>
      <c r="N9" s="191">
        <f t="shared" si="3"/>
        <v>0</v>
      </c>
      <c r="O9" s="191">
        <f t="shared" si="3"/>
        <v>0</v>
      </c>
      <c r="P9" s="191">
        <f t="shared" si="3"/>
        <v>0</v>
      </c>
      <c r="Q9" s="191">
        <f t="shared" si="3"/>
        <v>0</v>
      </c>
      <c r="R9" s="191">
        <f t="shared" si="3"/>
        <v>0</v>
      </c>
      <c r="S9" s="191">
        <f t="shared" si="3"/>
        <v>618</v>
      </c>
      <c r="T9" s="191">
        <f t="shared" si="3"/>
        <v>2670</v>
      </c>
      <c r="U9" s="191">
        <f t="shared" si="3"/>
        <v>0</v>
      </c>
      <c r="V9" s="191">
        <f t="shared" si="3"/>
        <v>0</v>
      </c>
      <c r="W9" s="191">
        <f t="shared" si="3"/>
        <v>0</v>
      </c>
      <c r="X9" s="191">
        <f t="shared" si="3"/>
        <v>0</v>
      </c>
      <c r="Y9" s="191">
        <f t="shared" si="3"/>
        <v>0</v>
      </c>
      <c r="Z9" s="191">
        <f t="shared" si="3"/>
        <v>3260</v>
      </c>
      <c r="AA9" s="191">
        <f t="shared" si="3"/>
        <v>760</v>
      </c>
      <c r="AB9" s="191">
        <f t="shared" si="3"/>
        <v>760</v>
      </c>
      <c r="AC9" s="191">
        <f t="shared" si="3"/>
        <v>0</v>
      </c>
      <c r="AD9" s="191">
        <f t="shared" si="3"/>
        <v>0</v>
      </c>
      <c r="AE9" s="191">
        <f t="shared" si="3"/>
        <v>0</v>
      </c>
      <c r="AF9" s="191">
        <f t="shared" si="3"/>
        <v>0</v>
      </c>
      <c r="AG9" s="191">
        <f t="shared" si="3"/>
        <v>0</v>
      </c>
      <c r="AH9" s="191">
        <f t="shared" si="3"/>
        <v>0</v>
      </c>
      <c r="AI9" s="191">
        <f t="shared" si="3"/>
        <v>0</v>
      </c>
      <c r="AJ9" s="191">
        <f t="shared" si="3"/>
        <v>2500</v>
      </c>
      <c r="AK9" s="191">
        <f t="shared" si="3"/>
        <v>0</v>
      </c>
      <c r="AL9" s="191">
        <f t="shared" si="3"/>
        <v>0</v>
      </c>
      <c r="AM9" s="196"/>
      <c r="AN9" s="196"/>
      <c r="AO9" s="196"/>
    </row>
    <row r="10" s="12" customFormat="1" ht="30" hidden="1"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hidden="1" customHeight="1" spans="1:41">
      <c r="A11" s="184" t="s">
        <v>56</v>
      </c>
      <c r="B11" s="181" t="s">
        <v>58</v>
      </c>
      <c r="C11" s="182"/>
      <c r="D11" s="182"/>
      <c r="E11" s="185"/>
      <c r="F11" s="185"/>
      <c r="G11" s="185"/>
      <c r="H11" s="185"/>
      <c r="I11" s="191">
        <f t="shared" ref="I11:AL11" si="4">SUM(I12:I13)</f>
        <v>2</v>
      </c>
      <c r="J11" s="191">
        <f t="shared" si="4"/>
        <v>2034</v>
      </c>
      <c r="K11" s="191">
        <f t="shared" si="4"/>
        <v>2</v>
      </c>
      <c r="L11" s="191">
        <f t="shared" si="4"/>
        <v>0</v>
      </c>
      <c r="M11" s="191">
        <f t="shared" si="4"/>
        <v>0</v>
      </c>
      <c r="N11" s="191">
        <f t="shared" si="4"/>
        <v>0</v>
      </c>
      <c r="O11" s="191">
        <f t="shared" si="4"/>
        <v>0</v>
      </c>
      <c r="P11" s="191">
        <f t="shared" si="4"/>
        <v>0</v>
      </c>
      <c r="Q11" s="191">
        <f t="shared" si="4"/>
        <v>0</v>
      </c>
      <c r="R11" s="191">
        <f t="shared" si="4"/>
        <v>0</v>
      </c>
      <c r="S11" s="191">
        <f t="shared" si="4"/>
        <v>618</v>
      </c>
      <c r="T11" s="191">
        <f t="shared" si="4"/>
        <v>2670</v>
      </c>
      <c r="U11" s="191">
        <f t="shared" si="4"/>
        <v>0</v>
      </c>
      <c r="V11" s="191">
        <f t="shared" si="4"/>
        <v>0</v>
      </c>
      <c r="W11" s="191">
        <f t="shared" si="4"/>
        <v>0</v>
      </c>
      <c r="X11" s="191">
        <f t="shared" si="4"/>
        <v>0</v>
      </c>
      <c r="Y11" s="191">
        <f t="shared" si="4"/>
        <v>0</v>
      </c>
      <c r="Z11" s="191">
        <f t="shared" si="4"/>
        <v>3260</v>
      </c>
      <c r="AA11" s="191">
        <f t="shared" si="4"/>
        <v>760</v>
      </c>
      <c r="AB11" s="191">
        <f t="shared" si="4"/>
        <v>760</v>
      </c>
      <c r="AC11" s="191">
        <f t="shared" si="4"/>
        <v>0</v>
      </c>
      <c r="AD11" s="191">
        <f t="shared" si="4"/>
        <v>0</v>
      </c>
      <c r="AE11" s="191">
        <f t="shared" si="4"/>
        <v>0</v>
      </c>
      <c r="AF11" s="191">
        <f t="shared" si="4"/>
        <v>0</v>
      </c>
      <c r="AG11" s="191">
        <f t="shared" si="4"/>
        <v>0</v>
      </c>
      <c r="AH11" s="191">
        <f t="shared" si="4"/>
        <v>0</v>
      </c>
      <c r="AI11" s="191">
        <f t="shared" si="4"/>
        <v>0</v>
      </c>
      <c r="AJ11" s="191">
        <f t="shared" si="4"/>
        <v>2500</v>
      </c>
      <c r="AK11" s="191">
        <f t="shared" si="4"/>
        <v>0</v>
      </c>
      <c r="AL11" s="191">
        <f t="shared" si="4"/>
        <v>0</v>
      </c>
      <c r="AM11" s="191">
        <f>SUM(AM12)</f>
        <v>0</v>
      </c>
      <c r="AN11" s="196"/>
      <c r="AO11" s="196"/>
    </row>
    <row r="12" s="262" customFormat="1" ht="283" customHeight="1" spans="1:41">
      <c r="A12" s="273">
        <v>1</v>
      </c>
      <c r="B12" s="273" t="s">
        <v>1158</v>
      </c>
      <c r="C12" s="273">
        <v>2024</v>
      </c>
      <c r="D12" s="274" t="s">
        <v>1284</v>
      </c>
      <c r="E12" s="273" t="s">
        <v>178</v>
      </c>
      <c r="F12" s="275" t="s">
        <v>1347</v>
      </c>
      <c r="G12" s="273" t="s">
        <v>1160</v>
      </c>
      <c r="H12" s="274" t="s">
        <v>1348</v>
      </c>
      <c r="I12" s="273">
        <v>1</v>
      </c>
      <c r="J12" s="273">
        <v>2000</v>
      </c>
      <c r="K12" s="273">
        <v>1</v>
      </c>
      <c r="L12" s="273"/>
      <c r="M12" s="273"/>
      <c r="N12" s="273"/>
      <c r="O12" s="273"/>
      <c r="P12" s="273"/>
      <c r="Q12" s="273"/>
      <c r="R12" s="273"/>
      <c r="S12" s="273">
        <v>56</v>
      </c>
      <c r="T12" s="273">
        <v>183</v>
      </c>
      <c r="U12" s="273" t="s">
        <v>183</v>
      </c>
      <c r="V12" s="273" t="s">
        <v>1144</v>
      </c>
      <c r="W12" s="273" t="s">
        <v>183</v>
      </c>
      <c r="X12" s="273" t="s">
        <v>1144</v>
      </c>
      <c r="Y12" s="273" t="s">
        <v>1286</v>
      </c>
      <c r="Z12" s="273">
        <v>760</v>
      </c>
      <c r="AA12" s="273">
        <v>760</v>
      </c>
      <c r="AB12" s="273">
        <v>760</v>
      </c>
      <c r="AC12" s="273"/>
      <c r="AD12" s="273"/>
      <c r="AE12" s="273"/>
      <c r="AF12" s="273"/>
      <c r="AG12" s="273"/>
      <c r="AH12" s="273"/>
      <c r="AI12" s="273"/>
      <c r="AJ12" s="273"/>
      <c r="AK12" s="273"/>
      <c r="AL12" s="273"/>
      <c r="AM12" s="282" t="s">
        <v>1349</v>
      </c>
      <c r="AN12" s="282" t="s">
        <v>1163</v>
      </c>
      <c r="AO12" s="329" t="s">
        <v>1350</v>
      </c>
    </row>
    <row r="13" s="104" customFormat="1" ht="189" customHeight="1" spans="1:41">
      <c r="A13" s="231">
        <v>2</v>
      </c>
      <c r="B13" s="231" t="s">
        <v>1287</v>
      </c>
      <c r="C13" s="231">
        <v>2024</v>
      </c>
      <c r="D13" s="276" t="s">
        <v>1288</v>
      </c>
      <c r="E13" s="276" t="s">
        <v>178</v>
      </c>
      <c r="F13" s="276" t="s">
        <v>1289</v>
      </c>
      <c r="G13" s="276" t="s">
        <v>198</v>
      </c>
      <c r="H13" s="276" t="s">
        <v>1290</v>
      </c>
      <c r="I13" s="231">
        <v>1</v>
      </c>
      <c r="J13" s="276">
        <v>34</v>
      </c>
      <c r="K13" s="276">
        <v>1</v>
      </c>
      <c r="L13" s="276"/>
      <c r="M13" s="276"/>
      <c r="N13" s="276"/>
      <c r="O13" s="276"/>
      <c r="P13" s="276"/>
      <c r="Q13" s="276"/>
      <c r="R13" s="276"/>
      <c r="S13" s="276">
        <v>562</v>
      </c>
      <c r="T13" s="276">
        <v>2487</v>
      </c>
      <c r="U13" s="276" t="s">
        <v>183</v>
      </c>
      <c r="V13" s="276" t="s">
        <v>1144</v>
      </c>
      <c r="W13" s="276" t="s">
        <v>183</v>
      </c>
      <c r="X13" s="276" t="s">
        <v>1144</v>
      </c>
      <c r="Y13" s="276" t="s">
        <v>1286</v>
      </c>
      <c r="Z13" s="276">
        <v>2500</v>
      </c>
      <c r="AA13" s="276"/>
      <c r="AB13" s="276"/>
      <c r="AC13" s="276"/>
      <c r="AD13" s="276"/>
      <c r="AE13" s="276"/>
      <c r="AF13" s="276"/>
      <c r="AG13" s="276"/>
      <c r="AH13" s="276"/>
      <c r="AI13" s="276"/>
      <c r="AJ13" s="276">
        <v>2500</v>
      </c>
      <c r="AK13" s="276" t="s">
        <v>1291</v>
      </c>
      <c r="AL13" s="276"/>
      <c r="AM13" s="276" t="s">
        <v>1292</v>
      </c>
      <c r="AN13" s="276" t="s">
        <v>1293</v>
      </c>
      <c r="AO13" s="329" t="s">
        <v>1351</v>
      </c>
    </row>
    <row r="14" s="12" customFormat="1" ht="30" hidden="1" customHeight="1" spans="1:41">
      <c r="A14" s="183" t="s">
        <v>54</v>
      </c>
      <c r="B14" s="181" t="s">
        <v>59</v>
      </c>
      <c r="C14" s="182"/>
      <c r="D14" s="182"/>
      <c r="E14" s="185"/>
      <c r="F14" s="185"/>
      <c r="G14" s="185"/>
      <c r="H14" s="185"/>
      <c r="I14" s="191">
        <f t="shared" ref="I14:AL14" si="5">SUM(I15)</f>
        <v>1</v>
      </c>
      <c r="J14" s="191">
        <f t="shared" si="5"/>
        <v>6</v>
      </c>
      <c r="K14" s="191">
        <f t="shared" si="5"/>
        <v>1</v>
      </c>
      <c r="L14" s="191">
        <f t="shared" si="5"/>
        <v>0</v>
      </c>
      <c r="M14" s="191">
        <f t="shared" si="5"/>
        <v>0</v>
      </c>
      <c r="N14" s="191">
        <f t="shared" si="5"/>
        <v>0</v>
      </c>
      <c r="O14" s="191">
        <f t="shared" si="5"/>
        <v>0</v>
      </c>
      <c r="P14" s="191">
        <f t="shared" si="5"/>
        <v>0</v>
      </c>
      <c r="Q14" s="191">
        <f t="shared" si="5"/>
        <v>0</v>
      </c>
      <c r="R14" s="191">
        <f t="shared" si="5"/>
        <v>0</v>
      </c>
      <c r="S14" s="191">
        <f t="shared" si="5"/>
        <v>336</v>
      </c>
      <c r="T14" s="191">
        <f t="shared" si="5"/>
        <v>1251</v>
      </c>
      <c r="U14" s="191">
        <f t="shared" si="5"/>
        <v>0</v>
      </c>
      <c r="V14" s="191">
        <f t="shared" si="5"/>
        <v>0</v>
      </c>
      <c r="W14" s="191">
        <f t="shared" si="5"/>
        <v>0</v>
      </c>
      <c r="X14" s="191">
        <f t="shared" si="5"/>
        <v>0</v>
      </c>
      <c r="Y14" s="191">
        <f t="shared" si="5"/>
        <v>0</v>
      </c>
      <c r="Z14" s="191">
        <f t="shared" si="5"/>
        <v>80</v>
      </c>
      <c r="AA14" s="191">
        <f t="shared" si="5"/>
        <v>0</v>
      </c>
      <c r="AB14" s="191">
        <f t="shared" si="5"/>
        <v>0</v>
      </c>
      <c r="AC14" s="191">
        <f t="shared" si="5"/>
        <v>0</v>
      </c>
      <c r="AD14" s="191">
        <f t="shared" si="5"/>
        <v>0</v>
      </c>
      <c r="AE14" s="191">
        <f t="shared" si="5"/>
        <v>0</v>
      </c>
      <c r="AF14" s="191">
        <f t="shared" si="5"/>
        <v>0</v>
      </c>
      <c r="AG14" s="191">
        <f t="shared" si="5"/>
        <v>80</v>
      </c>
      <c r="AH14" s="191">
        <f t="shared" si="5"/>
        <v>0</v>
      </c>
      <c r="AI14" s="191">
        <f t="shared" si="5"/>
        <v>0</v>
      </c>
      <c r="AJ14" s="191">
        <f t="shared" si="5"/>
        <v>0</v>
      </c>
      <c r="AK14" s="191">
        <f t="shared" si="5"/>
        <v>0</v>
      </c>
      <c r="AL14" s="191">
        <f t="shared" si="5"/>
        <v>0</v>
      </c>
      <c r="AM14" s="196"/>
      <c r="AN14" s="196"/>
      <c r="AO14" s="196"/>
    </row>
    <row r="15" s="12" customFormat="1" ht="259" customHeight="1" spans="1:41">
      <c r="A15" s="22">
        <v>3</v>
      </c>
      <c r="B15" s="22" t="s">
        <v>1227</v>
      </c>
      <c r="C15" s="36">
        <v>2024</v>
      </c>
      <c r="D15" s="37" t="s">
        <v>447</v>
      </c>
      <c r="E15" s="36" t="s">
        <v>178</v>
      </c>
      <c r="F15" s="36" t="s">
        <v>984</v>
      </c>
      <c r="G15" s="36" t="s">
        <v>403</v>
      </c>
      <c r="H15" s="37" t="s">
        <v>1228</v>
      </c>
      <c r="I15" s="36">
        <v>1</v>
      </c>
      <c r="J15" s="36">
        <v>6</v>
      </c>
      <c r="K15" s="36">
        <v>1</v>
      </c>
      <c r="L15" s="36"/>
      <c r="M15" s="36"/>
      <c r="N15" s="36"/>
      <c r="O15" s="36"/>
      <c r="P15" s="36"/>
      <c r="Q15" s="36"/>
      <c r="R15" s="36"/>
      <c r="S15" s="31">
        <v>336</v>
      </c>
      <c r="T15" s="31">
        <v>1251</v>
      </c>
      <c r="U15" s="36" t="s">
        <v>192</v>
      </c>
      <c r="V15" s="36" t="s">
        <v>810</v>
      </c>
      <c r="W15" s="36" t="s">
        <v>207</v>
      </c>
      <c r="X15" s="36" t="s">
        <v>715</v>
      </c>
      <c r="Y15" s="22" t="s">
        <v>1286</v>
      </c>
      <c r="Z15" s="36">
        <v>80</v>
      </c>
      <c r="AA15" s="36"/>
      <c r="AB15" s="36"/>
      <c r="AC15" s="36"/>
      <c r="AD15" s="36"/>
      <c r="AE15" s="36"/>
      <c r="AF15" s="36"/>
      <c r="AG15" s="36">
        <v>80</v>
      </c>
      <c r="AH15" s="36"/>
      <c r="AI15" s="36"/>
      <c r="AJ15" s="36"/>
      <c r="AK15" s="36"/>
      <c r="AL15" s="36"/>
      <c r="AM15" s="37" t="s">
        <v>1229</v>
      </c>
      <c r="AN15" s="37" t="s">
        <v>1230</v>
      </c>
      <c r="AO15" s="186" t="s">
        <v>1352</v>
      </c>
    </row>
    <row r="16" s="12" customFormat="1" ht="30" hidden="1"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hidden="1"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hidden="1"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hidden="1" customHeight="1" spans="1:41">
      <c r="A19" s="184" t="s">
        <v>56</v>
      </c>
      <c r="B19" s="188" t="s">
        <v>63</v>
      </c>
      <c r="C19" s="188"/>
      <c r="D19" s="188"/>
      <c r="E19" s="185"/>
      <c r="F19" s="185"/>
      <c r="G19" s="185"/>
      <c r="H19" s="185"/>
      <c r="I19" s="191">
        <f>SUM(I57)</f>
        <v>1</v>
      </c>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hidden="1"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hidden="1" customHeight="1" spans="1:41">
      <c r="A21" s="183" t="s">
        <v>54</v>
      </c>
      <c r="B21" s="188" t="s">
        <v>65</v>
      </c>
      <c r="C21" s="188"/>
      <c r="D21" s="188"/>
      <c r="E21" s="185"/>
      <c r="F21" s="185"/>
      <c r="G21" s="185"/>
      <c r="H21" s="185"/>
      <c r="I21" s="191">
        <f t="shared" ref="I21:AL21" si="6">I22+I23+I24+I31</f>
        <v>6</v>
      </c>
      <c r="J21" s="191">
        <f t="shared" si="6"/>
        <v>13820.6</v>
      </c>
      <c r="K21" s="191">
        <f t="shared" si="6"/>
        <v>5</v>
      </c>
      <c r="L21" s="191">
        <f t="shared" si="6"/>
        <v>0</v>
      </c>
      <c r="M21" s="191">
        <f t="shared" si="6"/>
        <v>1</v>
      </c>
      <c r="N21" s="191">
        <f t="shared" si="6"/>
        <v>0</v>
      </c>
      <c r="O21" s="191">
        <f t="shared" si="6"/>
        <v>0</v>
      </c>
      <c r="P21" s="191">
        <f t="shared" si="6"/>
        <v>0</v>
      </c>
      <c r="Q21" s="191">
        <f t="shared" si="6"/>
        <v>0</v>
      </c>
      <c r="R21" s="191">
        <f t="shared" si="6"/>
        <v>0</v>
      </c>
      <c r="S21" s="191">
        <f t="shared" si="6"/>
        <v>5389</v>
      </c>
      <c r="T21" s="191">
        <f t="shared" si="6"/>
        <v>18950</v>
      </c>
      <c r="U21" s="191">
        <f t="shared" si="6"/>
        <v>0</v>
      </c>
      <c r="V21" s="191">
        <f t="shared" si="6"/>
        <v>0</v>
      </c>
      <c r="W21" s="191">
        <f t="shared" si="6"/>
        <v>0</v>
      </c>
      <c r="X21" s="191">
        <f t="shared" si="6"/>
        <v>0</v>
      </c>
      <c r="Y21" s="191">
        <f t="shared" si="6"/>
        <v>0</v>
      </c>
      <c r="Z21" s="191">
        <f t="shared" si="6"/>
        <v>7466</v>
      </c>
      <c r="AA21" s="191">
        <f t="shared" si="6"/>
        <v>7350</v>
      </c>
      <c r="AB21" s="191">
        <f t="shared" si="6"/>
        <v>5850</v>
      </c>
      <c r="AC21" s="191">
        <f t="shared" si="6"/>
        <v>1500</v>
      </c>
      <c r="AD21" s="191">
        <f t="shared" si="6"/>
        <v>0</v>
      </c>
      <c r="AE21" s="191">
        <f t="shared" si="6"/>
        <v>0</v>
      </c>
      <c r="AF21" s="191">
        <f t="shared" si="6"/>
        <v>0</v>
      </c>
      <c r="AG21" s="191">
        <f t="shared" si="6"/>
        <v>116</v>
      </c>
      <c r="AH21" s="191">
        <f t="shared" si="6"/>
        <v>0</v>
      </c>
      <c r="AI21" s="191">
        <f t="shared" si="6"/>
        <v>0</v>
      </c>
      <c r="AJ21" s="191">
        <f t="shared" si="6"/>
        <v>0</v>
      </c>
      <c r="AK21" s="191">
        <f t="shared" si="6"/>
        <v>0</v>
      </c>
      <c r="AL21" s="191">
        <f t="shared" si="6"/>
        <v>0</v>
      </c>
      <c r="AM21" s="196"/>
      <c r="AN21" s="196"/>
      <c r="AO21" s="196"/>
    </row>
    <row r="22" s="12" customFormat="1" ht="30" hidden="1"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hidden="1"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hidden="1" customHeight="1" spans="1:41">
      <c r="A24" s="184" t="s">
        <v>56</v>
      </c>
      <c r="B24" s="188" t="s">
        <v>68</v>
      </c>
      <c r="C24" s="188"/>
      <c r="D24" s="188"/>
      <c r="E24" s="185"/>
      <c r="F24" s="185"/>
      <c r="G24" s="185"/>
      <c r="H24" s="185"/>
      <c r="I24" s="191">
        <f t="shared" ref="I24:AL24" si="7">SUM(I25:I30)</f>
        <v>6</v>
      </c>
      <c r="J24" s="191">
        <f t="shared" si="7"/>
        <v>13820.6</v>
      </c>
      <c r="K24" s="191">
        <f t="shared" si="7"/>
        <v>5</v>
      </c>
      <c r="L24" s="191">
        <f t="shared" si="7"/>
        <v>0</v>
      </c>
      <c r="M24" s="191">
        <f t="shared" si="7"/>
        <v>1</v>
      </c>
      <c r="N24" s="191">
        <f t="shared" si="7"/>
        <v>0</v>
      </c>
      <c r="O24" s="191">
        <f t="shared" si="7"/>
        <v>0</v>
      </c>
      <c r="P24" s="191">
        <f t="shared" si="7"/>
        <v>0</v>
      </c>
      <c r="Q24" s="191">
        <f t="shared" si="7"/>
        <v>0</v>
      </c>
      <c r="R24" s="191">
        <f t="shared" si="7"/>
        <v>0</v>
      </c>
      <c r="S24" s="191">
        <f t="shared" si="7"/>
        <v>5389</v>
      </c>
      <c r="T24" s="191">
        <f t="shared" si="7"/>
        <v>18950</v>
      </c>
      <c r="U24" s="191">
        <f t="shared" si="7"/>
        <v>0</v>
      </c>
      <c r="V24" s="191">
        <f t="shared" si="7"/>
        <v>0</v>
      </c>
      <c r="W24" s="191">
        <f t="shared" si="7"/>
        <v>0</v>
      </c>
      <c r="X24" s="191">
        <f t="shared" si="7"/>
        <v>0</v>
      </c>
      <c r="Y24" s="191">
        <f t="shared" si="7"/>
        <v>0</v>
      </c>
      <c r="Z24" s="191">
        <f t="shared" si="7"/>
        <v>7466</v>
      </c>
      <c r="AA24" s="191">
        <f t="shared" si="7"/>
        <v>7350</v>
      </c>
      <c r="AB24" s="191">
        <f t="shared" si="7"/>
        <v>5850</v>
      </c>
      <c r="AC24" s="191">
        <f t="shared" si="7"/>
        <v>1500</v>
      </c>
      <c r="AD24" s="191">
        <f t="shared" si="7"/>
        <v>0</v>
      </c>
      <c r="AE24" s="191">
        <f t="shared" si="7"/>
        <v>0</v>
      </c>
      <c r="AF24" s="191">
        <f t="shared" si="7"/>
        <v>0</v>
      </c>
      <c r="AG24" s="191">
        <f t="shared" si="7"/>
        <v>116</v>
      </c>
      <c r="AH24" s="191">
        <f t="shared" si="7"/>
        <v>0</v>
      </c>
      <c r="AI24" s="191">
        <f t="shared" si="7"/>
        <v>0</v>
      </c>
      <c r="AJ24" s="191">
        <f t="shared" si="7"/>
        <v>0</v>
      </c>
      <c r="AK24" s="191">
        <f t="shared" si="7"/>
        <v>0</v>
      </c>
      <c r="AL24" s="191">
        <f t="shared" si="7"/>
        <v>0</v>
      </c>
      <c r="AM24" s="196"/>
      <c r="AN24" s="196"/>
      <c r="AO24" s="196"/>
    </row>
    <row r="25" s="263" customFormat="1" ht="409" customHeight="1" spans="1:41">
      <c r="A25" s="273">
        <v>4</v>
      </c>
      <c r="B25" s="273" t="s">
        <v>1138</v>
      </c>
      <c r="C25" s="273">
        <v>2024</v>
      </c>
      <c r="D25" s="277" t="s">
        <v>983</v>
      </c>
      <c r="E25" s="275" t="s">
        <v>178</v>
      </c>
      <c r="F25" s="275" t="s">
        <v>984</v>
      </c>
      <c r="G25" s="275" t="s">
        <v>180</v>
      </c>
      <c r="H25" s="277" t="s">
        <v>1294</v>
      </c>
      <c r="I25" s="273">
        <v>1</v>
      </c>
      <c r="J25" s="273">
        <v>3896</v>
      </c>
      <c r="K25" s="273">
        <v>1</v>
      </c>
      <c r="L25" s="273"/>
      <c r="M25" s="273"/>
      <c r="N25" s="273"/>
      <c r="O25" s="273"/>
      <c r="P25" s="273"/>
      <c r="Q25" s="273"/>
      <c r="R25" s="273"/>
      <c r="S25" s="273">
        <v>338</v>
      </c>
      <c r="T25" s="273">
        <v>1345</v>
      </c>
      <c r="U25" s="275" t="s">
        <v>985</v>
      </c>
      <c r="V25" s="273" t="s">
        <v>944</v>
      </c>
      <c r="W25" s="275" t="s">
        <v>183</v>
      </c>
      <c r="X25" s="273" t="s">
        <v>811</v>
      </c>
      <c r="Y25" s="273" t="s">
        <v>1286</v>
      </c>
      <c r="Z25" s="275">
        <v>2000</v>
      </c>
      <c r="AA25" s="273">
        <v>2000</v>
      </c>
      <c r="AB25" s="301">
        <v>1600</v>
      </c>
      <c r="AC25" s="301">
        <v>400</v>
      </c>
      <c r="AD25" s="301"/>
      <c r="AE25" s="301"/>
      <c r="AF25" s="273"/>
      <c r="AG25" s="273"/>
      <c r="AH25" s="273"/>
      <c r="AI25" s="273"/>
      <c r="AJ25" s="273"/>
      <c r="AK25" s="273"/>
      <c r="AL25" s="273"/>
      <c r="AM25" s="282" t="s">
        <v>1139</v>
      </c>
      <c r="AN25" s="282" t="s">
        <v>1140</v>
      </c>
      <c r="AO25" s="330" t="s">
        <v>1353</v>
      </c>
    </row>
    <row r="26" s="263" customFormat="1" ht="409" customHeight="1" spans="1:41">
      <c r="A26" s="273">
        <v>5</v>
      </c>
      <c r="B26" s="273" t="s">
        <v>1142</v>
      </c>
      <c r="C26" s="273">
        <v>2024</v>
      </c>
      <c r="D26" s="274" t="s">
        <v>185</v>
      </c>
      <c r="E26" s="275" t="s">
        <v>178</v>
      </c>
      <c r="F26" s="275" t="s">
        <v>984</v>
      </c>
      <c r="G26" s="275" t="s">
        <v>1295</v>
      </c>
      <c r="H26" s="278" t="s">
        <v>1296</v>
      </c>
      <c r="I26" s="273">
        <v>1</v>
      </c>
      <c r="J26" s="273">
        <v>4581</v>
      </c>
      <c r="K26" s="273">
        <v>1</v>
      </c>
      <c r="L26" s="273"/>
      <c r="M26" s="273"/>
      <c r="N26" s="273"/>
      <c r="O26" s="273"/>
      <c r="P26" s="273"/>
      <c r="Q26" s="273"/>
      <c r="R26" s="273"/>
      <c r="S26" s="273">
        <v>737</v>
      </c>
      <c r="T26" s="273">
        <v>2312</v>
      </c>
      <c r="U26" s="275" t="s">
        <v>183</v>
      </c>
      <c r="V26" s="273" t="s">
        <v>1144</v>
      </c>
      <c r="W26" s="275" t="s">
        <v>183</v>
      </c>
      <c r="X26" s="273" t="s">
        <v>1144</v>
      </c>
      <c r="Y26" s="273" t="s">
        <v>1286</v>
      </c>
      <c r="Z26" s="302">
        <v>2000</v>
      </c>
      <c r="AA26" s="273">
        <v>2000</v>
      </c>
      <c r="AB26" s="301">
        <v>1600</v>
      </c>
      <c r="AC26" s="301">
        <v>400</v>
      </c>
      <c r="AD26" s="301"/>
      <c r="AE26" s="301"/>
      <c r="AF26" s="273"/>
      <c r="AG26" s="273"/>
      <c r="AH26" s="273"/>
      <c r="AI26" s="273"/>
      <c r="AJ26" s="273"/>
      <c r="AK26" s="273"/>
      <c r="AL26" s="273"/>
      <c r="AM26" s="282" t="s">
        <v>1145</v>
      </c>
      <c r="AN26" s="282" t="s">
        <v>1146</v>
      </c>
      <c r="AO26" s="330" t="s">
        <v>1354</v>
      </c>
    </row>
    <row r="27" s="263" customFormat="1" ht="382" customHeight="1" spans="1:41">
      <c r="A27" s="273">
        <v>6</v>
      </c>
      <c r="B27" s="273" t="s">
        <v>1297</v>
      </c>
      <c r="C27" s="273">
        <v>2024</v>
      </c>
      <c r="D27" s="279" t="s">
        <v>1298</v>
      </c>
      <c r="E27" s="275" t="s">
        <v>178</v>
      </c>
      <c r="F27" s="279" t="s">
        <v>402</v>
      </c>
      <c r="G27" s="275" t="s">
        <v>198</v>
      </c>
      <c r="H27" s="280" t="s">
        <v>1299</v>
      </c>
      <c r="I27" s="273">
        <v>1</v>
      </c>
      <c r="J27" s="273">
        <v>415</v>
      </c>
      <c r="K27" s="273">
        <v>1</v>
      </c>
      <c r="L27" s="273"/>
      <c r="M27" s="273"/>
      <c r="N27" s="273"/>
      <c r="O27" s="273"/>
      <c r="P27" s="273"/>
      <c r="Q27" s="273"/>
      <c r="R27" s="273"/>
      <c r="S27" s="292">
        <v>11</v>
      </c>
      <c r="T27" s="292">
        <v>43</v>
      </c>
      <c r="U27" s="275" t="s">
        <v>192</v>
      </c>
      <c r="V27" s="273"/>
      <c r="W27" s="275" t="s">
        <v>183</v>
      </c>
      <c r="X27" s="273" t="s">
        <v>1144</v>
      </c>
      <c r="Y27" s="273" t="s">
        <v>1286</v>
      </c>
      <c r="Z27" s="275">
        <v>250</v>
      </c>
      <c r="AA27" s="273">
        <v>250</v>
      </c>
      <c r="AB27" s="301">
        <v>250</v>
      </c>
      <c r="AC27" s="301"/>
      <c r="AD27" s="301"/>
      <c r="AE27" s="301"/>
      <c r="AF27" s="273"/>
      <c r="AG27" s="273"/>
      <c r="AH27" s="273"/>
      <c r="AI27" s="273"/>
      <c r="AJ27" s="273"/>
      <c r="AK27" s="273"/>
      <c r="AL27" s="273"/>
      <c r="AM27" s="282" t="s">
        <v>1300</v>
      </c>
      <c r="AN27" s="282" t="s">
        <v>1301</v>
      </c>
      <c r="AO27" s="330" t="s">
        <v>1355</v>
      </c>
    </row>
    <row r="28" s="317" customFormat="1" ht="409" customHeight="1" spans="1:41">
      <c r="A28" s="320">
        <v>7</v>
      </c>
      <c r="B28" s="320" t="s">
        <v>1148</v>
      </c>
      <c r="C28" s="320">
        <v>2024</v>
      </c>
      <c r="D28" s="321" t="s">
        <v>988</v>
      </c>
      <c r="E28" s="322" t="s">
        <v>178</v>
      </c>
      <c r="F28" s="322" t="s">
        <v>984</v>
      </c>
      <c r="G28" s="322" t="s">
        <v>198</v>
      </c>
      <c r="H28" s="321" t="s">
        <v>1149</v>
      </c>
      <c r="I28" s="320">
        <v>1</v>
      </c>
      <c r="J28" s="320">
        <v>4600</v>
      </c>
      <c r="K28" s="320">
        <v>1</v>
      </c>
      <c r="L28" s="320"/>
      <c r="M28" s="320"/>
      <c r="N28" s="320"/>
      <c r="O28" s="320"/>
      <c r="P28" s="320"/>
      <c r="Q28" s="320"/>
      <c r="R28" s="320"/>
      <c r="S28" s="320">
        <v>998</v>
      </c>
      <c r="T28" s="320">
        <v>3640</v>
      </c>
      <c r="U28" s="325" t="s">
        <v>192</v>
      </c>
      <c r="V28" s="325" t="s">
        <v>810</v>
      </c>
      <c r="W28" s="322" t="s">
        <v>183</v>
      </c>
      <c r="X28" s="320" t="s">
        <v>811</v>
      </c>
      <c r="Y28" s="320" t="s">
        <v>1286</v>
      </c>
      <c r="Z28" s="327">
        <v>3000</v>
      </c>
      <c r="AA28" s="320">
        <v>3000</v>
      </c>
      <c r="AB28" s="328">
        <v>2300</v>
      </c>
      <c r="AC28" s="328">
        <v>700</v>
      </c>
      <c r="AD28" s="328"/>
      <c r="AE28" s="328"/>
      <c r="AF28" s="320"/>
      <c r="AG28" s="320"/>
      <c r="AH28" s="320"/>
      <c r="AI28" s="320"/>
      <c r="AJ28" s="320"/>
      <c r="AK28" s="320"/>
      <c r="AL28" s="320"/>
      <c r="AM28" s="323" t="s">
        <v>1150</v>
      </c>
      <c r="AN28" s="323" t="s">
        <v>1151</v>
      </c>
      <c r="AO28" s="331" t="s">
        <v>1356</v>
      </c>
    </row>
    <row r="29" s="264" customFormat="1" ht="221" customHeight="1" spans="1:41">
      <c r="A29" s="231">
        <v>8</v>
      </c>
      <c r="B29" s="231" t="s">
        <v>1216</v>
      </c>
      <c r="C29" s="231">
        <v>2024</v>
      </c>
      <c r="D29" s="276" t="s">
        <v>648</v>
      </c>
      <c r="E29" s="231" t="s">
        <v>178</v>
      </c>
      <c r="F29" s="281" t="s">
        <v>1011</v>
      </c>
      <c r="G29" s="231" t="s">
        <v>1059</v>
      </c>
      <c r="H29" s="276" t="s">
        <v>1060</v>
      </c>
      <c r="I29" s="231">
        <v>1</v>
      </c>
      <c r="J29" s="231">
        <v>38.6</v>
      </c>
      <c r="K29" s="231"/>
      <c r="L29" s="231"/>
      <c r="M29" s="231">
        <v>1</v>
      </c>
      <c r="N29" s="231"/>
      <c r="O29" s="231"/>
      <c r="P29" s="231"/>
      <c r="Q29" s="231"/>
      <c r="R29" s="231"/>
      <c r="S29" s="231">
        <v>2833</v>
      </c>
      <c r="T29" s="231">
        <v>9916</v>
      </c>
      <c r="U29" s="231" t="s">
        <v>183</v>
      </c>
      <c r="V29" s="231" t="s">
        <v>1144</v>
      </c>
      <c r="W29" s="231" t="s">
        <v>183</v>
      </c>
      <c r="X29" s="231" t="s">
        <v>811</v>
      </c>
      <c r="Y29" s="231" t="s">
        <v>1286</v>
      </c>
      <c r="Z29" s="231">
        <v>116</v>
      </c>
      <c r="AA29" s="231"/>
      <c r="AB29" s="231"/>
      <c r="AC29" s="231"/>
      <c r="AD29" s="231"/>
      <c r="AE29" s="231"/>
      <c r="AF29" s="231"/>
      <c r="AG29" s="231">
        <v>116</v>
      </c>
      <c r="AH29" s="231"/>
      <c r="AI29" s="231"/>
      <c r="AJ29" s="231"/>
      <c r="AK29" s="231"/>
      <c r="AL29" s="231"/>
      <c r="AM29" s="276" t="s">
        <v>1217</v>
      </c>
      <c r="AN29" s="276" t="s">
        <v>1218</v>
      </c>
      <c r="AO29" s="332" t="s">
        <v>1357</v>
      </c>
    </row>
    <row r="30" s="263" customFormat="1" ht="189" customHeight="1" spans="1:41">
      <c r="A30" s="273">
        <v>9</v>
      </c>
      <c r="B30" s="273" t="s">
        <v>1302</v>
      </c>
      <c r="C30" s="273">
        <v>2024</v>
      </c>
      <c r="D30" s="273" t="s">
        <v>1303</v>
      </c>
      <c r="E30" s="273" t="s">
        <v>178</v>
      </c>
      <c r="F30" s="273" t="s">
        <v>984</v>
      </c>
      <c r="G30" s="273" t="s">
        <v>1304</v>
      </c>
      <c r="H30" s="282" t="s">
        <v>1305</v>
      </c>
      <c r="I30" s="289">
        <v>1</v>
      </c>
      <c r="J30" s="273">
        <v>290</v>
      </c>
      <c r="K30" s="273">
        <v>1</v>
      </c>
      <c r="L30" s="273"/>
      <c r="M30" s="273"/>
      <c r="N30" s="273"/>
      <c r="O30" s="273"/>
      <c r="P30" s="273"/>
      <c r="Q30" s="273"/>
      <c r="R30" s="273"/>
      <c r="S30" s="293">
        <v>472</v>
      </c>
      <c r="T30" s="293">
        <v>1694</v>
      </c>
      <c r="U30" s="273" t="s">
        <v>192</v>
      </c>
      <c r="V30" s="294" t="s">
        <v>810</v>
      </c>
      <c r="W30" s="273" t="s">
        <v>183</v>
      </c>
      <c r="X30" s="289" t="s">
        <v>1144</v>
      </c>
      <c r="Y30" s="273" t="s">
        <v>1286</v>
      </c>
      <c r="Z30" s="273">
        <v>100</v>
      </c>
      <c r="AA30" s="289">
        <v>100</v>
      </c>
      <c r="AB30" s="273">
        <v>100</v>
      </c>
      <c r="AC30" s="273"/>
      <c r="AD30" s="273"/>
      <c r="AE30" s="273"/>
      <c r="AF30" s="273"/>
      <c r="AG30" s="273"/>
      <c r="AH30" s="273"/>
      <c r="AI30" s="273"/>
      <c r="AJ30" s="273"/>
      <c r="AK30" s="273"/>
      <c r="AL30" s="273"/>
      <c r="AM30" s="47" t="s">
        <v>1306</v>
      </c>
      <c r="AN30" s="47" t="s">
        <v>1307</v>
      </c>
      <c r="AO30" s="333" t="s">
        <v>1358</v>
      </c>
    </row>
    <row r="31" s="12" customFormat="1" ht="51" hidden="1" customHeight="1" spans="1:41">
      <c r="A31" s="184" t="s">
        <v>56</v>
      </c>
      <c r="B31" s="188" t="s">
        <v>69</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30" hidden="1" customHeight="1" spans="1:41">
      <c r="A32" s="183" t="s">
        <v>54</v>
      </c>
      <c r="B32" s="188" t="s">
        <v>70</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hidden="1" customHeight="1" spans="1:41">
      <c r="A33" s="183" t="s">
        <v>54</v>
      </c>
      <c r="B33" s="188" t="s">
        <v>71</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c r="AO33" s="196"/>
    </row>
    <row r="34" s="12" customFormat="1" ht="51" hidden="1" customHeight="1" spans="1:41">
      <c r="A34" s="183" t="s">
        <v>54</v>
      </c>
      <c r="B34" s="188" t="s">
        <v>72</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hidden="1" customHeight="1" spans="1:41">
      <c r="A35" s="183" t="s">
        <v>52</v>
      </c>
      <c r="B35" s="188" t="s">
        <v>73</v>
      </c>
      <c r="C35" s="188"/>
      <c r="D35" s="188"/>
      <c r="E35" s="185"/>
      <c r="F35" s="185"/>
      <c r="G35" s="185"/>
      <c r="H35" s="185"/>
      <c r="I35" s="191">
        <f t="shared" ref="I35:AL35" si="8">I36+I37+I39+I41</f>
        <v>2</v>
      </c>
      <c r="J35" s="191">
        <f t="shared" si="8"/>
        <v>10701</v>
      </c>
      <c r="K35" s="191">
        <f t="shared" si="8"/>
        <v>2</v>
      </c>
      <c r="L35" s="191">
        <f t="shared" si="8"/>
        <v>0</v>
      </c>
      <c r="M35" s="191">
        <f t="shared" si="8"/>
        <v>0</v>
      </c>
      <c r="N35" s="191">
        <f t="shared" si="8"/>
        <v>0</v>
      </c>
      <c r="O35" s="191">
        <f t="shared" si="8"/>
        <v>0</v>
      </c>
      <c r="P35" s="191">
        <f t="shared" si="8"/>
        <v>0</v>
      </c>
      <c r="Q35" s="191">
        <f t="shared" si="8"/>
        <v>0</v>
      </c>
      <c r="R35" s="191">
        <f t="shared" si="8"/>
        <v>0</v>
      </c>
      <c r="S35" s="191">
        <f t="shared" si="8"/>
        <v>835</v>
      </c>
      <c r="T35" s="191">
        <f t="shared" si="8"/>
        <v>3285</v>
      </c>
      <c r="U35" s="191">
        <f t="shared" si="8"/>
        <v>0</v>
      </c>
      <c r="V35" s="191">
        <f t="shared" si="8"/>
        <v>0</v>
      </c>
      <c r="W35" s="191">
        <f t="shared" si="8"/>
        <v>0</v>
      </c>
      <c r="X35" s="191">
        <f t="shared" si="8"/>
        <v>0</v>
      </c>
      <c r="Y35" s="191">
        <f t="shared" si="8"/>
        <v>0</v>
      </c>
      <c r="Z35" s="191">
        <f t="shared" si="8"/>
        <v>1185</v>
      </c>
      <c r="AA35" s="191">
        <f t="shared" si="8"/>
        <v>0</v>
      </c>
      <c r="AB35" s="191">
        <f t="shared" si="8"/>
        <v>0</v>
      </c>
      <c r="AC35" s="191">
        <f t="shared" si="8"/>
        <v>0</v>
      </c>
      <c r="AD35" s="191">
        <f t="shared" si="8"/>
        <v>0</v>
      </c>
      <c r="AE35" s="191">
        <f t="shared" si="8"/>
        <v>0</v>
      </c>
      <c r="AF35" s="191">
        <f t="shared" si="8"/>
        <v>0</v>
      </c>
      <c r="AG35" s="191">
        <f t="shared" si="8"/>
        <v>1185</v>
      </c>
      <c r="AH35" s="191">
        <f t="shared" si="8"/>
        <v>0</v>
      </c>
      <c r="AI35" s="191">
        <f t="shared" si="8"/>
        <v>0</v>
      </c>
      <c r="AJ35" s="191">
        <f t="shared" si="8"/>
        <v>0</v>
      </c>
      <c r="AK35" s="191">
        <f t="shared" si="8"/>
        <v>0</v>
      </c>
      <c r="AL35" s="191">
        <f t="shared" si="8"/>
        <v>0</v>
      </c>
      <c r="AM35" s="196"/>
      <c r="AN35" s="196"/>
      <c r="AO35" s="196"/>
    </row>
    <row r="36" s="12" customFormat="1" ht="47" hidden="1" customHeight="1" spans="1:41">
      <c r="A36" s="183" t="s">
        <v>54</v>
      </c>
      <c r="B36" s="188" t="s">
        <v>74</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c r="AO36" s="196"/>
    </row>
    <row r="37" s="12" customFormat="1" ht="30" hidden="1" customHeight="1" spans="1:41">
      <c r="A37" s="183" t="s">
        <v>54</v>
      </c>
      <c r="B37" s="188" t="s">
        <v>75</v>
      </c>
      <c r="C37" s="188"/>
      <c r="D37" s="188"/>
      <c r="E37" s="185"/>
      <c r="F37" s="185"/>
      <c r="G37" s="185"/>
      <c r="H37" s="185"/>
      <c r="I37" s="191">
        <f t="shared" ref="I37:AM37" si="9">SUM(I38)</f>
        <v>1</v>
      </c>
      <c r="J37" s="191">
        <f t="shared" si="9"/>
        <v>1</v>
      </c>
      <c r="K37" s="191">
        <f t="shared" si="9"/>
        <v>1</v>
      </c>
      <c r="L37" s="191">
        <f t="shared" si="9"/>
        <v>0</v>
      </c>
      <c r="M37" s="191">
        <f t="shared" si="9"/>
        <v>0</v>
      </c>
      <c r="N37" s="191">
        <f t="shared" si="9"/>
        <v>0</v>
      </c>
      <c r="O37" s="191">
        <f t="shared" si="9"/>
        <v>0</v>
      </c>
      <c r="P37" s="191">
        <f t="shared" si="9"/>
        <v>0</v>
      </c>
      <c r="Q37" s="191">
        <f t="shared" si="9"/>
        <v>0</v>
      </c>
      <c r="R37" s="191">
        <f t="shared" si="9"/>
        <v>0</v>
      </c>
      <c r="S37" s="191">
        <f t="shared" si="9"/>
        <v>523</v>
      </c>
      <c r="T37" s="191">
        <f t="shared" si="9"/>
        <v>2189</v>
      </c>
      <c r="U37" s="191">
        <f t="shared" si="9"/>
        <v>0</v>
      </c>
      <c r="V37" s="191">
        <f t="shared" si="9"/>
        <v>0</v>
      </c>
      <c r="W37" s="191">
        <f t="shared" si="9"/>
        <v>0</v>
      </c>
      <c r="X37" s="191">
        <f t="shared" si="9"/>
        <v>0</v>
      </c>
      <c r="Y37" s="191">
        <f t="shared" si="9"/>
        <v>0</v>
      </c>
      <c r="Z37" s="191">
        <f t="shared" si="9"/>
        <v>1000</v>
      </c>
      <c r="AA37" s="191">
        <f t="shared" si="9"/>
        <v>0</v>
      </c>
      <c r="AB37" s="191">
        <f t="shared" si="9"/>
        <v>0</v>
      </c>
      <c r="AC37" s="191">
        <f t="shared" si="9"/>
        <v>0</v>
      </c>
      <c r="AD37" s="191">
        <f t="shared" si="9"/>
        <v>0</v>
      </c>
      <c r="AE37" s="191">
        <f t="shared" si="9"/>
        <v>0</v>
      </c>
      <c r="AF37" s="191">
        <f t="shared" si="9"/>
        <v>0</v>
      </c>
      <c r="AG37" s="191">
        <f t="shared" si="9"/>
        <v>1000</v>
      </c>
      <c r="AH37" s="191">
        <f t="shared" si="9"/>
        <v>0</v>
      </c>
      <c r="AI37" s="191">
        <f t="shared" si="9"/>
        <v>0</v>
      </c>
      <c r="AJ37" s="191">
        <f t="shared" si="9"/>
        <v>0</v>
      </c>
      <c r="AK37" s="191">
        <f t="shared" si="9"/>
        <v>0</v>
      </c>
      <c r="AL37" s="191">
        <f t="shared" si="9"/>
        <v>0</v>
      </c>
      <c r="AM37" s="191">
        <f t="shared" si="9"/>
        <v>0</v>
      </c>
      <c r="AN37" s="196"/>
      <c r="AO37" s="196"/>
    </row>
    <row r="38" s="104" customFormat="1" ht="362" customHeight="1" spans="1:41">
      <c r="A38" s="231">
        <v>10</v>
      </c>
      <c r="B38" s="231" t="s">
        <v>1308</v>
      </c>
      <c r="C38" s="231">
        <v>2024</v>
      </c>
      <c r="D38" s="227" t="s">
        <v>1309</v>
      </c>
      <c r="E38" s="231" t="s">
        <v>178</v>
      </c>
      <c r="F38" s="231" t="s">
        <v>1289</v>
      </c>
      <c r="G38" s="231" t="s">
        <v>1310</v>
      </c>
      <c r="H38" s="283" t="s">
        <v>1311</v>
      </c>
      <c r="I38" s="231">
        <v>1</v>
      </c>
      <c r="J38" s="231">
        <v>1</v>
      </c>
      <c r="K38" s="231">
        <v>1</v>
      </c>
      <c r="L38" s="231"/>
      <c r="M38" s="231"/>
      <c r="N38" s="231"/>
      <c r="O38" s="231"/>
      <c r="P38" s="231"/>
      <c r="Q38" s="231"/>
      <c r="R38" s="231"/>
      <c r="S38" s="231">
        <v>523</v>
      </c>
      <c r="T38" s="231">
        <v>2189</v>
      </c>
      <c r="U38" s="231" t="s">
        <v>227</v>
      </c>
      <c r="V38" s="295" t="s">
        <v>656</v>
      </c>
      <c r="W38" s="231" t="s">
        <v>183</v>
      </c>
      <c r="X38" s="296" t="s">
        <v>1144</v>
      </c>
      <c r="Y38" s="303" t="s">
        <v>1286</v>
      </c>
      <c r="Z38" s="231">
        <v>1000</v>
      </c>
      <c r="AA38" s="296"/>
      <c r="AB38" s="304"/>
      <c r="AC38" s="304"/>
      <c r="AD38" s="304"/>
      <c r="AE38" s="304"/>
      <c r="AF38" s="304"/>
      <c r="AG38" s="304">
        <v>1000</v>
      </c>
      <c r="AH38" s="304"/>
      <c r="AI38" s="304"/>
      <c r="AJ38" s="304"/>
      <c r="AK38" s="304"/>
      <c r="AL38" s="304"/>
      <c r="AM38" s="304" t="s">
        <v>1312</v>
      </c>
      <c r="AN38" s="304" t="s">
        <v>1313</v>
      </c>
      <c r="AO38" s="231" t="s">
        <v>1359</v>
      </c>
    </row>
    <row r="39" s="12" customFormat="1" ht="30" hidden="1" customHeight="1" spans="1:41">
      <c r="A39" s="183" t="s">
        <v>54</v>
      </c>
      <c r="B39" s="188" t="s">
        <v>76</v>
      </c>
      <c r="C39" s="188"/>
      <c r="D39" s="188"/>
      <c r="E39" s="185"/>
      <c r="F39" s="185"/>
      <c r="G39" s="185"/>
      <c r="H39" s="185"/>
      <c r="I39" s="191">
        <f t="shared" ref="I39:AL39" si="10">SUM(I40)</f>
        <v>1</v>
      </c>
      <c r="J39" s="191">
        <f t="shared" si="10"/>
        <v>10700</v>
      </c>
      <c r="K39" s="191">
        <f t="shared" si="10"/>
        <v>1</v>
      </c>
      <c r="L39" s="191">
        <f t="shared" si="10"/>
        <v>0</v>
      </c>
      <c r="M39" s="191">
        <f t="shared" si="10"/>
        <v>0</v>
      </c>
      <c r="N39" s="191">
        <f t="shared" si="10"/>
        <v>0</v>
      </c>
      <c r="O39" s="191">
        <f t="shared" si="10"/>
        <v>0</v>
      </c>
      <c r="P39" s="191">
        <f t="shared" si="10"/>
        <v>0</v>
      </c>
      <c r="Q39" s="191">
        <f t="shared" si="10"/>
        <v>0</v>
      </c>
      <c r="R39" s="191">
        <f t="shared" si="10"/>
        <v>0</v>
      </c>
      <c r="S39" s="191">
        <f t="shared" si="10"/>
        <v>312</v>
      </c>
      <c r="T39" s="191">
        <f t="shared" si="10"/>
        <v>1096</v>
      </c>
      <c r="U39" s="191">
        <f t="shared" si="10"/>
        <v>0</v>
      </c>
      <c r="V39" s="191">
        <f t="shared" si="10"/>
        <v>0</v>
      </c>
      <c r="W39" s="191">
        <f t="shared" si="10"/>
        <v>0</v>
      </c>
      <c r="X39" s="191">
        <f t="shared" si="10"/>
        <v>0</v>
      </c>
      <c r="Y39" s="191">
        <f t="shared" si="10"/>
        <v>0</v>
      </c>
      <c r="Z39" s="191">
        <f t="shared" si="10"/>
        <v>185</v>
      </c>
      <c r="AA39" s="191">
        <f t="shared" si="10"/>
        <v>0</v>
      </c>
      <c r="AB39" s="191">
        <f t="shared" si="10"/>
        <v>0</v>
      </c>
      <c r="AC39" s="191">
        <f t="shared" si="10"/>
        <v>0</v>
      </c>
      <c r="AD39" s="191">
        <f t="shared" si="10"/>
        <v>0</v>
      </c>
      <c r="AE39" s="191">
        <f t="shared" si="10"/>
        <v>0</v>
      </c>
      <c r="AF39" s="191">
        <f t="shared" si="10"/>
        <v>0</v>
      </c>
      <c r="AG39" s="191">
        <f t="shared" si="10"/>
        <v>185</v>
      </c>
      <c r="AH39" s="191">
        <f t="shared" si="10"/>
        <v>0</v>
      </c>
      <c r="AI39" s="191">
        <f t="shared" si="10"/>
        <v>0</v>
      </c>
      <c r="AJ39" s="191">
        <f t="shared" si="10"/>
        <v>0</v>
      </c>
      <c r="AK39" s="191">
        <f t="shared" si="10"/>
        <v>0</v>
      </c>
      <c r="AL39" s="191">
        <f t="shared" si="10"/>
        <v>0</v>
      </c>
      <c r="AM39" s="196"/>
      <c r="AN39" s="196"/>
      <c r="AO39" s="196"/>
    </row>
    <row r="40" s="263" customFormat="1" ht="189" customHeight="1" spans="1:41">
      <c r="A40" s="273">
        <v>11</v>
      </c>
      <c r="B40" s="273" t="s">
        <v>1314</v>
      </c>
      <c r="C40" s="273">
        <v>2024</v>
      </c>
      <c r="D40" s="273" t="s">
        <v>1315</v>
      </c>
      <c r="E40" s="273" t="s">
        <v>178</v>
      </c>
      <c r="F40" s="273" t="s">
        <v>1289</v>
      </c>
      <c r="G40" s="273" t="s">
        <v>204</v>
      </c>
      <c r="H40" s="282" t="s">
        <v>1316</v>
      </c>
      <c r="I40" s="273">
        <v>1</v>
      </c>
      <c r="J40" s="273">
        <v>10700</v>
      </c>
      <c r="K40" s="273">
        <v>1</v>
      </c>
      <c r="L40" s="273"/>
      <c r="M40" s="273"/>
      <c r="N40" s="273"/>
      <c r="O40" s="273"/>
      <c r="P40" s="273"/>
      <c r="Q40" s="273"/>
      <c r="R40" s="273"/>
      <c r="S40" s="293">
        <v>312</v>
      </c>
      <c r="T40" s="293">
        <v>1096</v>
      </c>
      <c r="U40" s="273" t="s">
        <v>206</v>
      </c>
      <c r="V40" s="273" t="s">
        <v>902</v>
      </c>
      <c r="W40" s="273" t="s">
        <v>183</v>
      </c>
      <c r="X40" s="289" t="s">
        <v>1144</v>
      </c>
      <c r="Y40" s="273" t="s">
        <v>1286</v>
      </c>
      <c r="Z40" s="273">
        <v>185</v>
      </c>
      <c r="AA40" s="305"/>
      <c r="AB40" s="292"/>
      <c r="AC40" s="292"/>
      <c r="AD40" s="292"/>
      <c r="AE40" s="292"/>
      <c r="AF40" s="292"/>
      <c r="AG40" s="292">
        <v>185</v>
      </c>
      <c r="AH40" s="292"/>
      <c r="AI40" s="292"/>
      <c r="AJ40" s="292"/>
      <c r="AK40" s="292"/>
      <c r="AL40" s="292"/>
      <c r="AM40" s="292" t="s">
        <v>1317</v>
      </c>
      <c r="AN40" s="308" t="s">
        <v>1318</v>
      </c>
      <c r="AO40" s="273" t="s">
        <v>1360</v>
      </c>
    </row>
    <row r="41" s="12" customFormat="1" ht="30" hidden="1" customHeight="1" spans="1:41">
      <c r="A41" s="183" t="s">
        <v>54</v>
      </c>
      <c r="B41" s="188" t="s">
        <v>77</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hidden="1" customHeight="1" spans="1:41">
      <c r="A42" s="183" t="s">
        <v>52</v>
      </c>
      <c r="B42" s="188" t="s">
        <v>78</v>
      </c>
      <c r="C42" s="188"/>
      <c r="D42" s="188"/>
      <c r="E42" s="185"/>
      <c r="F42" s="185"/>
      <c r="G42" s="185"/>
      <c r="H42" s="185"/>
      <c r="I42" s="191">
        <f t="shared" ref="I42:AL42" si="11">I43+I54</f>
        <v>6</v>
      </c>
      <c r="J42" s="191">
        <f t="shared" si="11"/>
        <v>37.833</v>
      </c>
      <c r="K42" s="191">
        <f t="shared" si="11"/>
        <v>5</v>
      </c>
      <c r="L42" s="191">
        <f t="shared" si="11"/>
        <v>0</v>
      </c>
      <c r="M42" s="191">
        <f t="shared" si="11"/>
        <v>1</v>
      </c>
      <c r="N42" s="191">
        <f t="shared" si="11"/>
        <v>0</v>
      </c>
      <c r="O42" s="191">
        <f t="shared" si="11"/>
        <v>0</v>
      </c>
      <c r="P42" s="191">
        <f t="shared" si="11"/>
        <v>0</v>
      </c>
      <c r="Q42" s="191">
        <f t="shared" si="11"/>
        <v>0</v>
      </c>
      <c r="R42" s="191">
        <f t="shared" si="11"/>
        <v>0</v>
      </c>
      <c r="S42" s="191">
        <f t="shared" si="11"/>
        <v>4506</v>
      </c>
      <c r="T42" s="191">
        <f t="shared" si="11"/>
        <v>17789</v>
      </c>
      <c r="U42" s="191">
        <f t="shared" si="11"/>
        <v>0</v>
      </c>
      <c r="V42" s="191">
        <f t="shared" si="11"/>
        <v>0</v>
      </c>
      <c r="W42" s="191">
        <f t="shared" si="11"/>
        <v>0</v>
      </c>
      <c r="X42" s="191">
        <f t="shared" si="11"/>
        <v>0</v>
      </c>
      <c r="Y42" s="191">
        <f t="shared" si="11"/>
        <v>0</v>
      </c>
      <c r="Z42" s="191">
        <f t="shared" si="11"/>
        <v>10250</v>
      </c>
      <c r="AA42" s="191">
        <f t="shared" si="11"/>
        <v>3100</v>
      </c>
      <c r="AB42" s="191">
        <f t="shared" si="11"/>
        <v>0</v>
      </c>
      <c r="AC42" s="191">
        <f t="shared" si="11"/>
        <v>400</v>
      </c>
      <c r="AD42" s="191">
        <f t="shared" si="11"/>
        <v>2700</v>
      </c>
      <c r="AE42" s="191">
        <f t="shared" si="11"/>
        <v>0</v>
      </c>
      <c r="AF42" s="191">
        <f t="shared" si="11"/>
        <v>3900</v>
      </c>
      <c r="AG42" s="191">
        <f t="shared" si="11"/>
        <v>3250</v>
      </c>
      <c r="AH42" s="191">
        <f t="shared" si="11"/>
        <v>0</v>
      </c>
      <c r="AI42" s="191">
        <f t="shared" si="11"/>
        <v>0</v>
      </c>
      <c r="AJ42" s="191">
        <f t="shared" si="11"/>
        <v>0</v>
      </c>
      <c r="AK42" s="191">
        <f t="shared" si="11"/>
        <v>0</v>
      </c>
      <c r="AL42" s="191">
        <f t="shared" si="11"/>
        <v>0</v>
      </c>
      <c r="AM42" s="196"/>
      <c r="AN42" s="196"/>
      <c r="AO42" s="196"/>
    </row>
    <row r="43" s="12" customFormat="1" ht="30" hidden="1" customHeight="1" spans="1:41">
      <c r="A43" s="183" t="s">
        <v>54</v>
      </c>
      <c r="B43" s="188" t="s">
        <v>79</v>
      </c>
      <c r="C43" s="188"/>
      <c r="D43" s="188"/>
      <c r="E43" s="185"/>
      <c r="F43" s="185"/>
      <c r="G43" s="185"/>
      <c r="H43" s="185"/>
      <c r="I43" s="191">
        <f t="shared" ref="I43:AL43" si="12">I44+I45+I46+I47</f>
        <v>6</v>
      </c>
      <c r="J43" s="191">
        <f t="shared" si="12"/>
        <v>37.833</v>
      </c>
      <c r="K43" s="191">
        <f t="shared" si="12"/>
        <v>5</v>
      </c>
      <c r="L43" s="191">
        <f t="shared" si="12"/>
        <v>0</v>
      </c>
      <c r="M43" s="191">
        <f t="shared" si="12"/>
        <v>1</v>
      </c>
      <c r="N43" s="191">
        <f t="shared" si="12"/>
        <v>0</v>
      </c>
      <c r="O43" s="191">
        <f t="shared" si="12"/>
        <v>0</v>
      </c>
      <c r="P43" s="191">
        <f t="shared" si="12"/>
        <v>0</v>
      </c>
      <c r="Q43" s="191">
        <f t="shared" si="12"/>
        <v>0</v>
      </c>
      <c r="R43" s="191">
        <f t="shared" si="12"/>
        <v>0</v>
      </c>
      <c r="S43" s="191">
        <f t="shared" si="12"/>
        <v>4506</v>
      </c>
      <c r="T43" s="191">
        <f t="shared" si="12"/>
        <v>17789</v>
      </c>
      <c r="U43" s="191">
        <f t="shared" si="12"/>
        <v>0</v>
      </c>
      <c r="V43" s="191">
        <f t="shared" si="12"/>
        <v>0</v>
      </c>
      <c r="W43" s="191">
        <f t="shared" si="12"/>
        <v>0</v>
      </c>
      <c r="X43" s="191">
        <f t="shared" si="12"/>
        <v>0</v>
      </c>
      <c r="Y43" s="191">
        <f t="shared" si="12"/>
        <v>0</v>
      </c>
      <c r="Z43" s="191">
        <f t="shared" si="12"/>
        <v>10250</v>
      </c>
      <c r="AA43" s="191">
        <f t="shared" si="12"/>
        <v>3100</v>
      </c>
      <c r="AB43" s="191">
        <f t="shared" si="12"/>
        <v>0</v>
      </c>
      <c r="AC43" s="191">
        <f t="shared" si="12"/>
        <v>400</v>
      </c>
      <c r="AD43" s="191">
        <f t="shared" si="12"/>
        <v>2700</v>
      </c>
      <c r="AE43" s="191">
        <f t="shared" si="12"/>
        <v>0</v>
      </c>
      <c r="AF43" s="191">
        <f t="shared" si="12"/>
        <v>3900</v>
      </c>
      <c r="AG43" s="191">
        <f t="shared" si="12"/>
        <v>3250</v>
      </c>
      <c r="AH43" s="191">
        <f t="shared" si="12"/>
        <v>0</v>
      </c>
      <c r="AI43" s="191">
        <f t="shared" si="12"/>
        <v>0</v>
      </c>
      <c r="AJ43" s="191">
        <f t="shared" si="12"/>
        <v>0</v>
      </c>
      <c r="AK43" s="191">
        <f t="shared" si="12"/>
        <v>0</v>
      </c>
      <c r="AL43" s="191">
        <f t="shared" si="12"/>
        <v>0</v>
      </c>
      <c r="AM43" s="196"/>
      <c r="AN43" s="196"/>
      <c r="AO43" s="196"/>
    </row>
    <row r="44" s="12" customFormat="1" ht="30" hidden="1" customHeight="1" spans="1:41">
      <c r="A44" s="184" t="s">
        <v>56</v>
      </c>
      <c r="B44" s="188" t="s">
        <v>80</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c r="AO44" s="196"/>
    </row>
    <row r="45" s="12" customFormat="1" ht="30" hidden="1" customHeight="1" spans="1:41">
      <c r="A45" s="184" t="s">
        <v>56</v>
      </c>
      <c r="B45" s="188" t="s">
        <v>81</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c r="AO45" s="196"/>
    </row>
    <row r="46" s="12" customFormat="1" ht="30" hidden="1" customHeight="1" spans="1:41">
      <c r="A46" s="184" t="s">
        <v>56</v>
      </c>
      <c r="B46" s="188" t="s">
        <v>82</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c r="AO46" s="196"/>
    </row>
    <row r="47" s="12" customFormat="1" ht="50" hidden="1" customHeight="1" spans="1:41">
      <c r="A47" s="184" t="s">
        <v>56</v>
      </c>
      <c r="B47" s="188" t="s">
        <v>83</v>
      </c>
      <c r="C47" s="188"/>
      <c r="D47" s="188"/>
      <c r="E47" s="185"/>
      <c r="F47" s="185"/>
      <c r="G47" s="185"/>
      <c r="H47" s="185"/>
      <c r="I47" s="191">
        <f t="shared" ref="I47:AL47" si="13">SUM(I48:I53)</f>
        <v>6</v>
      </c>
      <c r="J47" s="191">
        <f t="shared" si="13"/>
        <v>37.833</v>
      </c>
      <c r="K47" s="191">
        <f t="shared" si="13"/>
        <v>5</v>
      </c>
      <c r="L47" s="191">
        <f t="shared" si="13"/>
        <v>0</v>
      </c>
      <c r="M47" s="191">
        <f t="shared" si="13"/>
        <v>1</v>
      </c>
      <c r="N47" s="191">
        <f t="shared" si="13"/>
        <v>0</v>
      </c>
      <c r="O47" s="191">
        <f t="shared" si="13"/>
        <v>0</v>
      </c>
      <c r="P47" s="191">
        <f t="shared" si="13"/>
        <v>0</v>
      </c>
      <c r="Q47" s="191">
        <f t="shared" si="13"/>
        <v>0</v>
      </c>
      <c r="R47" s="191">
        <f t="shared" si="13"/>
        <v>0</v>
      </c>
      <c r="S47" s="191">
        <f t="shared" si="13"/>
        <v>4506</v>
      </c>
      <c r="T47" s="191">
        <f t="shared" si="13"/>
        <v>17789</v>
      </c>
      <c r="U47" s="191">
        <f t="shared" si="13"/>
        <v>0</v>
      </c>
      <c r="V47" s="191">
        <f t="shared" si="13"/>
        <v>0</v>
      </c>
      <c r="W47" s="191">
        <f t="shared" si="13"/>
        <v>0</v>
      </c>
      <c r="X47" s="191">
        <f t="shared" si="13"/>
        <v>0</v>
      </c>
      <c r="Y47" s="191">
        <f t="shared" si="13"/>
        <v>0</v>
      </c>
      <c r="Z47" s="191">
        <f t="shared" si="13"/>
        <v>10250</v>
      </c>
      <c r="AA47" s="191">
        <f t="shared" si="13"/>
        <v>3100</v>
      </c>
      <c r="AB47" s="191">
        <f t="shared" si="13"/>
        <v>0</v>
      </c>
      <c r="AC47" s="191">
        <f t="shared" si="13"/>
        <v>400</v>
      </c>
      <c r="AD47" s="191">
        <f t="shared" si="13"/>
        <v>2700</v>
      </c>
      <c r="AE47" s="191">
        <f t="shared" si="13"/>
        <v>0</v>
      </c>
      <c r="AF47" s="191">
        <f t="shared" si="13"/>
        <v>3900</v>
      </c>
      <c r="AG47" s="191">
        <f t="shared" si="13"/>
        <v>3250</v>
      </c>
      <c r="AH47" s="191">
        <f t="shared" si="13"/>
        <v>0</v>
      </c>
      <c r="AI47" s="191">
        <f t="shared" si="13"/>
        <v>0</v>
      </c>
      <c r="AJ47" s="191">
        <f t="shared" si="13"/>
        <v>0</v>
      </c>
      <c r="AK47" s="191">
        <f t="shared" si="13"/>
        <v>0</v>
      </c>
      <c r="AL47" s="191">
        <f t="shared" si="13"/>
        <v>0</v>
      </c>
      <c r="AM47" s="196"/>
      <c r="AN47" s="196"/>
      <c r="AO47" s="196"/>
    </row>
    <row r="48" s="263" customFormat="1" ht="309" customHeight="1" spans="1:41">
      <c r="A48" s="273">
        <v>12</v>
      </c>
      <c r="B48" s="273" t="s">
        <v>1155</v>
      </c>
      <c r="C48" s="273">
        <v>2024</v>
      </c>
      <c r="D48" s="284" t="s">
        <v>203</v>
      </c>
      <c r="E48" s="275" t="s">
        <v>178</v>
      </c>
      <c r="F48" s="275" t="s">
        <v>990</v>
      </c>
      <c r="G48" s="275" t="s">
        <v>204</v>
      </c>
      <c r="H48" s="285" t="s">
        <v>1319</v>
      </c>
      <c r="I48" s="273">
        <v>1</v>
      </c>
      <c r="J48" s="273">
        <v>4</v>
      </c>
      <c r="K48" s="273">
        <v>1</v>
      </c>
      <c r="L48" s="273"/>
      <c r="M48" s="273"/>
      <c r="N48" s="273"/>
      <c r="O48" s="273"/>
      <c r="P48" s="273"/>
      <c r="Q48" s="273"/>
      <c r="R48" s="273"/>
      <c r="S48" s="297">
        <v>788</v>
      </c>
      <c r="T48" s="297">
        <v>2878</v>
      </c>
      <c r="U48" s="298" t="s">
        <v>206</v>
      </c>
      <c r="V48" s="273" t="s">
        <v>902</v>
      </c>
      <c r="W48" s="298" t="s">
        <v>207</v>
      </c>
      <c r="X48" s="273" t="s">
        <v>715</v>
      </c>
      <c r="Y48" s="273" t="s">
        <v>1286</v>
      </c>
      <c r="Z48" s="306">
        <v>2100</v>
      </c>
      <c r="AA48" s="273">
        <v>2100</v>
      </c>
      <c r="AB48" s="301"/>
      <c r="AC48" s="301">
        <v>400</v>
      </c>
      <c r="AD48" s="301">
        <v>1700</v>
      </c>
      <c r="AE48" s="301"/>
      <c r="AF48" s="273"/>
      <c r="AG48" s="273"/>
      <c r="AH48" s="273"/>
      <c r="AI48" s="273"/>
      <c r="AJ48" s="273"/>
      <c r="AK48" s="273"/>
      <c r="AL48" s="273"/>
      <c r="AM48" s="282" t="s">
        <v>1156</v>
      </c>
      <c r="AN48" s="282" t="s">
        <v>1157</v>
      </c>
      <c r="AO48" s="334" t="s">
        <v>1361</v>
      </c>
    </row>
    <row r="49" s="265" customFormat="1" ht="320" customHeight="1" spans="1:41">
      <c r="A49" s="273">
        <v>13</v>
      </c>
      <c r="B49" s="273" t="s">
        <v>1189</v>
      </c>
      <c r="C49" s="273">
        <v>2024</v>
      </c>
      <c r="D49" s="273" t="s">
        <v>1190</v>
      </c>
      <c r="E49" s="273" t="s">
        <v>178</v>
      </c>
      <c r="F49" s="273" t="s">
        <v>990</v>
      </c>
      <c r="G49" s="273" t="s">
        <v>357</v>
      </c>
      <c r="H49" s="273" t="s">
        <v>1320</v>
      </c>
      <c r="I49" s="290">
        <v>1</v>
      </c>
      <c r="J49" s="291">
        <v>16</v>
      </c>
      <c r="K49" s="291">
        <v>1</v>
      </c>
      <c r="L49" s="291"/>
      <c r="M49" s="291"/>
      <c r="N49" s="291"/>
      <c r="O49" s="291"/>
      <c r="P49" s="291"/>
      <c r="Q49" s="291"/>
      <c r="R49" s="291"/>
      <c r="S49" s="291">
        <v>114</v>
      </c>
      <c r="T49" s="291">
        <v>456</v>
      </c>
      <c r="U49" s="291" t="s">
        <v>1016</v>
      </c>
      <c r="V49" s="273" t="s">
        <v>749</v>
      </c>
      <c r="W49" s="298" t="s">
        <v>207</v>
      </c>
      <c r="X49" s="273" t="s">
        <v>715</v>
      </c>
      <c r="Y49" s="273" t="s">
        <v>1286</v>
      </c>
      <c r="Z49" s="273">
        <v>1250</v>
      </c>
      <c r="AA49" s="291"/>
      <c r="AB49" s="291"/>
      <c r="AC49" s="291"/>
      <c r="AD49" s="291"/>
      <c r="AE49" s="291"/>
      <c r="AF49" s="291">
        <v>1250</v>
      </c>
      <c r="AG49" s="291"/>
      <c r="AH49" s="291"/>
      <c r="AI49" s="291"/>
      <c r="AJ49" s="291"/>
      <c r="AK49" s="291"/>
      <c r="AL49" s="291"/>
      <c r="AM49" s="309" t="s">
        <v>1192</v>
      </c>
      <c r="AN49" s="309" t="s">
        <v>1193</v>
      </c>
      <c r="AO49" s="334" t="s">
        <v>1362</v>
      </c>
    </row>
    <row r="50" s="263" customFormat="1" ht="189" customHeight="1" spans="1:41">
      <c r="A50" s="273">
        <v>14</v>
      </c>
      <c r="B50" s="286" t="s">
        <v>1194</v>
      </c>
      <c r="C50" s="286">
        <v>2024</v>
      </c>
      <c r="D50" s="287" t="s">
        <v>208</v>
      </c>
      <c r="E50" s="288" t="s">
        <v>178</v>
      </c>
      <c r="F50" s="288" t="s">
        <v>990</v>
      </c>
      <c r="G50" s="288" t="s">
        <v>209</v>
      </c>
      <c r="H50" s="287" t="s">
        <v>1321</v>
      </c>
      <c r="I50" s="286">
        <v>1</v>
      </c>
      <c r="J50" s="286"/>
      <c r="K50" s="286"/>
      <c r="L50" s="286"/>
      <c r="M50" s="286">
        <v>1</v>
      </c>
      <c r="N50" s="286"/>
      <c r="O50" s="286"/>
      <c r="P50" s="286"/>
      <c r="Q50" s="286"/>
      <c r="R50" s="286"/>
      <c r="S50" s="286">
        <v>1867</v>
      </c>
      <c r="T50" s="286">
        <v>7902</v>
      </c>
      <c r="U50" s="299" t="s">
        <v>211</v>
      </c>
      <c r="V50" s="286" t="s">
        <v>715</v>
      </c>
      <c r="W50" s="300" t="s">
        <v>207</v>
      </c>
      <c r="X50" s="286" t="s">
        <v>715</v>
      </c>
      <c r="Y50" s="273" t="s">
        <v>1286</v>
      </c>
      <c r="Z50" s="286">
        <v>300</v>
      </c>
      <c r="AA50" s="286"/>
      <c r="AB50" s="307"/>
      <c r="AC50" s="307"/>
      <c r="AD50" s="307"/>
      <c r="AE50" s="307"/>
      <c r="AF50" s="286"/>
      <c r="AG50" s="286">
        <v>300</v>
      </c>
      <c r="AH50" s="286"/>
      <c r="AI50" s="286"/>
      <c r="AJ50" s="286"/>
      <c r="AK50" s="286"/>
      <c r="AL50" s="286"/>
      <c r="AM50" s="310" t="s">
        <v>1195</v>
      </c>
      <c r="AN50" s="310" t="s">
        <v>1196</v>
      </c>
      <c r="AO50" s="334" t="s">
        <v>1363</v>
      </c>
    </row>
    <row r="51" s="317" customFormat="1" ht="266" customHeight="1" spans="1:41">
      <c r="A51" s="320">
        <v>15</v>
      </c>
      <c r="B51" s="320" t="s">
        <v>1244</v>
      </c>
      <c r="C51" s="320">
        <v>2024</v>
      </c>
      <c r="D51" s="323" t="s">
        <v>646</v>
      </c>
      <c r="E51" s="320" t="s">
        <v>302</v>
      </c>
      <c r="F51" s="322" t="s">
        <v>990</v>
      </c>
      <c r="G51" s="320" t="s">
        <v>503</v>
      </c>
      <c r="H51" s="323" t="s">
        <v>647</v>
      </c>
      <c r="I51" s="320">
        <v>1</v>
      </c>
      <c r="J51" s="320">
        <v>7</v>
      </c>
      <c r="K51" s="320">
        <v>1</v>
      </c>
      <c r="L51" s="320"/>
      <c r="M51" s="320"/>
      <c r="N51" s="320"/>
      <c r="O51" s="320"/>
      <c r="P51" s="320"/>
      <c r="Q51" s="320"/>
      <c r="R51" s="320"/>
      <c r="S51" s="320">
        <v>754</v>
      </c>
      <c r="T51" s="320">
        <v>2895</v>
      </c>
      <c r="U51" s="325" t="s">
        <v>211</v>
      </c>
      <c r="V51" s="320" t="s">
        <v>715</v>
      </c>
      <c r="W51" s="326" t="s">
        <v>207</v>
      </c>
      <c r="X51" s="320" t="s">
        <v>715</v>
      </c>
      <c r="Y51" s="320" t="s">
        <v>1286</v>
      </c>
      <c r="Z51" s="320">
        <v>5000</v>
      </c>
      <c r="AA51" s="320">
        <v>1000</v>
      </c>
      <c r="AB51" s="328"/>
      <c r="AC51" s="328"/>
      <c r="AD51" s="328">
        <v>1000</v>
      </c>
      <c r="AE51" s="328"/>
      <c r="AF51" s="320">
        <v>2000</v>
      </c>
      <c r="AG51" s="320">
        <v>2000</v>
      </c>
      <c r="AH51" s="320"/>
      <c r="AI51" s="320"/>
      <c r="AJ51" s="320"/>
      <c r="AK51" s="320"/>
      <c r="AL51" s="320"/>
      <c r="AM51" s="323" t="s">
        <v>1245</v>
      </c>
      <c r="AN51" s="323" t="s">
        <v>1246</v>
      </c>
      <c r="AO51" s="335" t="s">
        <v>1364</v>
      </c>
    </row>
    <row r="52" s="318" customFormat="1" ht="331" customHeight="1" spans="1:41">
      <c r="A52" s="320">
        <v>16</v>
      </c>
      <c r="B52" s="320" t="s">
        <v>1248</v>
      </c>
      <c r="C52" s="320">
        <v>2024</v>
      </c>
      <c r="D52" s="323" t="s">
        <v>368</v>
      </c>
      <c r="E52" s="324" t="s">
        <v>302</v>
      </c>
      <c r="F52" s="322" t="s">
        <v>990</v>
      </c>
      <c r="G52" s="324" t="s">
        <v>369</v>
      </c>
      <c r="H52" s="323" t="s">
        <v>370</v>
      </c>
      <c r="I52" s="324">
        <v>1</v>
      </c>
      <c r="J52" s="320">
        <v>3.133</v>
      </c>
      <c r="K52" s="324">
        <v>1</v>
      </c>
      <c r="L52" s="324"/>
      <c r="M52" s="324"/>
      <c r="N52" s="324"/>
      <c r="O52" s="324"/>
      <c r="P52" s="324"/>
      <c r="Q52" s="324"/>
      <c r="R52" s="324"/>
      <c r="S52" s="324">
        <v>195</v>
      </c>
      <c r="T52" s="324">
        <v>780</v>
      </c>
      <c r="U52" s="320" t="s">
        <v>1016</v>
      </c>
      <c r="V52" s="320" t="s">
        <v>749</v>
      </c>
      <c r="W52" s="320" t="s">
        <v>207</v>
      </c>
      <c r="X52" s="320" t="s">
        <v>715</v>
      </c>
      <c r="Y52" s="320" t="s">
        <v>1286</v>
      </c>
      <c r="Z52" s="324">
        <v>650</v>
      </c>
      <c r="AA52" s="324"/>
      <c r="AB52" s="324"/>
      <c r="AC52" s="324"/>
      <c r="AD52" s="324"/>
      <c r="AE52" s="324"/>
      <c r="AF52" s="324">
        <v>650</v>
      </c>
      <c r="AG52" s="324"/>
      <c r="AH52" s="324"/>
      <c r="AI52" s="324"/>
      <c r="AJ52" s="324"/>
      <c r="AK52" s="324"/>
      <c r="AL52" s="324"/>
      <c r="AM52" s="323" t="s">
        <v>1249</v>
      </c>
      <c r="AN52" s="323" t="s">
        <v>1250</v>
      </c>
      <c r="AO52" s="336" t="s">
        <v>1365</v>
      </c>
    </row>
    <row r="53" s="266" customFormat="1" ht="111" customHeight="1" spans="1:41">
      <c r="A53" s="231">
        <v>17</v>
      </c>
      <c r="B53" s="231" t="s">
        <v>1322</v>
      </c>
      <c r="C53" s="276">
        <v>2024</v>
      </c>
      <c r="D53" s="276" t="s">
        <v>1323</v>
      </c>
      <c r="E53" s="276" t="s">
        <v>178</v>
      </c>
      <c r="F53" s="231" t="s">
        <v>1009</v>
      </c>
      <c r="G53" s="276" t="s">
        <v>1324</v>
      </c>
      <c r="H53" s="276" t="s">
        <v>1325</v>
      </c>
      <c r="I53" s="276">
        <v>1</v>
      </c>
      <c r="J53" s="276">
        <v>7.7</v>
      </c>
      <c r="K53" s="276">
        <v>1</v>
      </c>
      <c r="L53" s="276"/>
      <c r="M53" s="276"/>
      <c r="N53" s="276"/>
      <c r="O53" s="276"/>
      <c r="P53" s="276"/>
      <c r="Q53" s="276"/>
      <c r="R53" s="276"/>
      <c r="S53" s="235">
        <v>788</v>
      </c>
      <c r="T53" s="235">
        <v>2878</v>
      </c>
      <c r="U53" s="231" t="s">
        <v>206</v>
      </c>
      <c r="V53" s="276" t="s">
        <v>902</v>
      </c>
      <c r="W53" s="276" t="s">
        <v>207</v>
      </c>
      <c r="X53" s="231" t="s">
        <v>715</v>
      </c>
      <c r="Y53" s="276" t="s">
        <v>1286</v>
      </c>
      <c r="Z53" s="276">
        <v>950</v>
      </c>
      <c r="AA53" s="276"/>
      <c r="AB53" s="276"/>
      <c r="AC53" s="276"/>
      <c r="AD53" s="276"/>
      <c r="AE53" s="276"/>
      <c r="AF53" s="276"/>
      <c r="AG53" s="276">
        <v>950</v>
      </c>
      <c r="AH53" s="276"/>
      <c r="AI53" s="276"/>
      <c r="AJ53" s="276"/>
      <c r="AK53" s="276"/>
      <c r="AL53" s="276"/>
      <c r="AM53" s="276" t="s">
        <v>1326</v>
      </c>
      <c r="AN53" s="276" t="s">
        <v>913</v>
      </c>
      <c r="AO53" s="337" t="s">
        <v>1366</v>
      </c>
    </row>
    <row r="54" s="12" customFormat="1" ht="30" hidden="1" customHeight="1" spans="1:41">
      <c r="A54" s="183" t="s">
        <v>54</v>
      </c>
      <c r="B54" s="188" t="s">
        <v>84</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c r="AO54" s="196"/>
    </row>
    <row r="55" s="12" customFormat="1" ht="30" hidden="1" customHeight="1" spans="1:41">
      <c r="A55" s="183" t="s">
        <v>52</v>
      </c>
      <c r="B55" s="188" t="s">
        <v>85</v>
      </c>
      <c r="C55" s="188"/>
      <c r="D55" s="188"/>
      <c r="E55" s="185"/>
      <c r="F55" s="185"/>
      <c r="G55" s="185"/>
      <c r="H55" s="185"/>
      <c r="I55" s="191">
        <f t="shared" ref="I55:AL55" si="14">I56+I58+I59+I60</f>
        <v>1</v>
      </c>
      <c r="J55" s="191">
        <f t="shared" si="14"/>
        <v>0</v>
      </c>
      <c r="K55" s="191">
        <f t="shared" si="14"/>
        <v>1</v>
      </c>
      <c r="L55" s="191">
        <f t="shared" si="14"/>
        <v>0</v>
      </c>
      <c r="M55" s="191">
        <f t="shared" si="14"/>
        <v>0</v>
      </c>
      <c r="N55" s="191">
        <f t="shared" si="14"/>
        <v>0</v>
      </c>
      <c r="O55" s="191">
        <f t="shared" si="14"/>
        <v>0</v>
      </c>
      <c r="P55" s="191">
        <f t="shared" si="14"/>
        <v>0</v>
      </c>
      <c r="Q55" s="191">
        <f t="shared" si="14"/>
        <v>0</v>
      </c>
      <c r="R55" s="191">
        <f t="shared" si="14"/>
        <v>0</v>
      </c>
      <c r="S55" s="191">
        <f t="shared" si="14"/>
        <v>26</v>
      </c>
      <c r="T55" s="191">
        <f t="shared" si="14"/>
        <v>83</v>
      </c>
      <c r="U55" s="191">
        <f t="shared" si="14"/>
        <v>0</v>
      </c>
      <c r="V55" s="191">
        <f t="shared" si="14"/>
        <v>0</v>
      </c>
      <c r="W55" s="191">
        <f t="shared" si="14"/>
        <v>0</v>
      </c>
      <c r="X55" s="191">
        <f t="shared" si="14"/>
        <v>0</v>
      </c>
      <c r="Y55" s="191">
        <f t="shared" si="14"/>
        <v>0</v>
      </c>
      <c r="Z55" s="191">
        <f t="shared" si="14"/>
        <v>60</v>
      </c>
      <c r="AA55" s="191">
        <f t="shared" si="14"/>
        <v>0</v>
      </c>
      <c r="AB55" s="191">
        <f t="shared" si="14"/>
        <v>0</v>
      </c>
      <c r="AC55" s="191">
        <f t="shared" si="14"/>
        <v>0</v>
      </c>
      <c r="AD55" s="191">
        <f t="shared" si="14"/>
        <v>0</v>
      </c>
      <c r="AE55" s="191">
        <f t="shared" si="14"/>
        <v>0</v>
      </c>
      <c r="AF55" s="191">
        <f t="shared" si="14"/>
        <v>0</v>
      </c>
      <c r="AG55" s="191">
        <f t="shared" si="14"/>
        <v>60</v>
      </c>
      <c r="AH55" s="191">
        <f t="shared" si="14"/>
        <v>0</v>
      </c>
      <c r="AI55" s="191">
        <f t="shared" si="14"/>
        <v>0</v>
      </c>
      <c r="AJ55" s="191">
        <f t="shared" si="14"/>
        <v>0</v>
      </c>
      <c r="AK55" s="191">
        <f t="shared" si="14"/>
        <v>0</v>
      </c>
      <c r="AL55" s="191">
        <f t="shared" si="14"/>
        <v>0</v>
      </c>
      <c r="AM55" s="196"/>
      <c r="AN55" s="196"/>
      <c r="AO55" s="196"/>
    </row>
    <row r="56" s="12" customFormat="1" ht="30" hidden="1" customHeight="1" spans="1:41">
      <c r="A56" s="183" t="s">
        <v>54</v>
      </c>
      <c r="B56" s="188" t="s">
        <v>86</v>
      </c>
      <c r="C56" s="188"/>
      <c r="D56" s="188"/>
      <c r="E56" s="185"/>
      <c r="F56" s="185"/>
      <c r="G56" s="185"/>
      <c r="H56" s="185"/>
      <c r="I56" s="191">
        <f t="shared" ref="I56:AL56" si="15">SUM(I57)</f>
        <v>1</v>
      </c>
      <c r="J56" s="191">
        <f t="shared" si="15"/>
        <v>0</v>
      </c>
      <c r="K56" s="191">
        <f t="shared" si="15"/>
        <v>1</v>
      </c>
      <c r="L56" s="191">
        <f t="shared" si="15"/>
        <v>0</v>
      </c>
      <c r="M56" s="191">
        <f t="shared" si="15"/>
        <v>0</v>
      </c>
      <c r="N56" s="191">
        <f t="shared" si="15"/>
        <v>0</v>
      </c>
      <c r="O56" s="191">
        <f t="shared" si="15"/>
        <v>0</v>
      </c>
      <c r="P56" s="191">
        <f t="shared" si="15"/>
        <v>0</v>
      </c>
      <c r="Q56" s="191">
        <f t="shared" si="15"/>
        <v>0</v>
      </c>
      <c r="R56" s="191">
        <f t="shared" si="15"/>
        <v>0</v>
      </c>
      <c r="S56" s="191">
        <f t="shared" si="15"/>
        <v>26</v>
      </c>
      <c r="T56" s="191">
        <f t="shared" si="15"/>
        <v>83</v>
      </c>
      <c r="U56" s="191">
        <f t="shared" si="15"/>
        <v>0</v>
      </c>
      <c r="V56" s="191">
        <f t="shared" si="15"/>
        <v>0</v>
      </c>
      <c r="W56" s="191">
        <f t="shared" si="15"/>
        <v>0</v>
      </c>
      <c r="X56" s="191">
        <f t="shared" si="15"/>
        <v>0</v>
      </c>
      <c r="Y56" s="191">
        <f t="shared" si="15"/>
        <v>0</v>
      </c>
      <c r="Z56" s="191">
        <f t="shared" si="15"/>
        <v>60</v>
      </c>
      <c r="AA56" s="191">
        <f t="shared" si="15"/>
        <v>0</v>
      </c>
      <c r="AB56" s="191">
        <f t="shared" si="15"/>
        <v>0</v>
      </c>
      <c r="AC56" s="191">
        <f t="shared" si="15"/>
        <v>0</v>
      </c>
      <c r="AD56" s="191">
        <f t="shared" si="15"/>
        <v>0</v>
      </c>
      <c r="AE56" s="191">
        <f t="shared" si="15"/>
        <v>0</v>
      </c>
      <c r="AF56" s="191">
        <f t="shared" si="15"/>
        <v>0</v>
      </c>
      <c r="AG56" s="191">
        <f t="shared" si="15"/>
        <v>60</v>
      </c>
      <c r="AH56" s="191">
        <f t="shared" si="15"/>
        <v>0</v>
      </c>
      <c r="AI56" s="191">
        <f t="shared" si="15"/>
        <v>0</v>
      </c>
      <c r="AJ56" s="191">
        <f t="shared" si="15"/>
        <v>0</v>
      </c>
      <c r="AK56" s="191">
        <f t="shared" si="15"/>
        <v>0</v>
      </c>
      <c r="AL56" s="191">
        <f t="shared" si="15"/>
        <v>0</v>
      </c>
      <c r="AM56" s="191"/>
      <c r="AN56" s="196"/>
      <c r="AO56" s="196"/>
    </row>
    <row r="57" s="267" customFormat="1" ht="408" customHeight="1" spans="1:41">
      <c r="A57" s="231">
        <v>18</v>
      </c>
      <c r="B57" s="231" t="s">
        <v>1327</v>
      </c>
      <c r="C57" s="276">
        <v>2024</v>
      </c>
      <c r="D57" s="276" t="s">
        <v>1328</v>
      </c>
      <c r="E57" s="276" t="s">
        <v>178</v>
      </c>
      <c r="F57" s="231" t="s">
        <v>1009</v>
      </c>
      <c r="G57" s="276" t="s">
        <v>548</v>
      </c>
      <c r="H57" s="276" t="s">
        <v>1329</v>
      </c>
      <c r="I57" s="276">
        <v>1</v>
      </c>
      <c r="J57" s="276" t="s">
        <v>1330</v>
      </c>
      <c r="K57" s="276">
        <v>1</v>
      </c>
      <c r="L57" s="276"/>
      <c r="M57" s="276"/>
      <c r="N57" s="276"/>
      <c r="O57" s="276"/>
      <c r="P57" s="276"/>
      <c r="Q57" s="276"/>
      <c r="R57" s="276"/>
      <c r="S57" s="276">
        <v>26</v>
      </c>
      <c r="T57" s="276">
        <v>83</v>
      </c>
      <c r="U57" s="276" t="s">
        <v>183</v>
      </c>
      <c r="V57" s="276" t="s">
        <v>1144</v>
      </c>
      <c r="W57" s="276" t="s">
        <v>183</v>
      </c>
      <c r="X57" s="276" t="s">
        <v>1144</v>
      </c>
      <c r="Y57" s="276" t="s">
        <v>1286</v>
      </c>
      <c r="Z57" s="276">
        <v>60</v>
      </c>
      <c r="AA57" s="276"/>
      <c r="AB57" s="276"/>
      <c r="AC57" s="276"/>
      <c r="AD57" s="276"/>
      <c r="AE57" s="276"/>
      <c r="AF57" s="276"/>
      <c r="AG57" s="276">
        <v>60</v>
      </c>
      <c r="AH57" s="276"/>
      <c r="AI57" s="276"/>
      <c r="AJ57" s="276"/>
      <c r="AK57" s="311"/>
      <c r="AL57" s="276"/>
      <c r="AM57" s="312" t="s">
        <v>1331</v>
      </c>
      <c r="AN57" s="276" t="s">
        <v>1332</v>
      </c>
      <c r="AO57" s="332" t="s">
        <v>1367</v>
      </c>
    </row>
    <row r="58" s="12" customFormat="1" ht="30" hidden="1" customHeight="1" spans="1:41">
      <c r="A58" s="183" t="s">
        <v>54</v>
      </c>
      <c r="B58" s="188" t="s">
        <v>87</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hidden="1" customHeight="1" spans="1:41">
      <c r="A59" s="183" t="s">
        <v>54</v>
      </c>
      <c r="B59" s="188" t="s">
        <v>88</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hidden="1" customHeight="1" spans="1:41">
      <c r="A60" s="183" t="s">
        <v>54</v>
      </c>
      <c r="B60" s="188" t="s">
        <v>89</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hidden="1" customHeight="1" spans="1:41">
      <c r="A61" s="183" t="s">
        <v>52</v>
      </c>
      <c r="B61" s="188" t="s">
        <v>90</v>
      </c>
      <c r="C61" s="188"/>
      <c r="D61" s="188"/>
      <c r="E61" s="185"/>
      <c r="F61" s="185"/>
      <c r="G61" s="185"/>
      <c r="H61" s="185"/>
      <c r="I61" s="191">
        <f t="shared" ref="I61:AL61" si="16">I62+I64+I67+I65+I66+I68</f>
        <v>1</v>
      </c>
      <c r="J61" s="191">
        <f t="shared" si="16"/>
        <v>1200</v>
      </c>
      <c r="K61" s="191">
        <f t="shared" si="16"/>
        <v>1</v>
      </c>
      <c r="L61" s="191">
        <f t="shared" si="16"/>
        <v>0</v>
      </c>
      <c r="M61" s="191">
        <f t="shared" si="16"/>
        <v>0</v>
      </c>
      <c r="N61" s="191">
        <f t="shared" si="16"/>
        <v>0</v>
      </c>
      <c r="O61" s="191">
        <f t="shared" si="16"/>
        <v>0</v>
      </c>
      <c r="P61" s="191">
        <f t="shared" si="16"/>
        <v>0</v>
      </c>
      <c r="Q61" s="191">
        <f t="shared" si="16"/>
        <v>0</v>
      </c>
      <c r="R61" s="191">
        <f t="shared" si="16"/>
        <v>0</v>
      </c>
      <c r="S61" s="191">
        <f t="shared" si="16"/>
        <v>1200</v>
      </c>
      <c r="T61" s="191">
        <f t="shared" si="16"/>
        <v>1200</v>
      </c>
      <c r="U61" s="191">
        <f t="shared" si="16"/>
        <v>0</v>
      </c>
      <c r="V61" s="191">
        <f t="shared" si="16"/>
        <v>0</v>
      </c>
      <c r="W61" s="191">
        <f t="shared" si="16"/>
        <v>0</v>
      </c>
      <c r="X61" s="191">
        <f t="shared" si="16"/>
        <v>0</v>
      </c>
      <c r="Y61" s="191">
        <f t="shared" si="16"/>
        <v>0</v>
      </c>
      <c r="Z61" s="191">
        <f t="shared" si="16"/>
        <v>200</v>
      </c>
      <c r="AA61" s="191">
        <f t="shared" si="16"/>
        <v>0</v>
      </c>
      <c r="AB61" s="191">
        <f t="shared" si="16"/>
        <v>0</v>
      </c>
      <c r="AC61" s="191">
        <f t="shared" si="16"/>
        <v>0</v>
      </c>
      <c r="AD61" s="191">
        <f t="shared" si="16"/>
        <v>0</v>
      </c>
      <c r="AE61" s="191">
        <f t="shared" si="16"/>
        <v>0</v>
      </c>
      <c r="AF61" s="191">
        <f t="shared" si="16"/>
        <v>200</v>
      </c>
      <c r="AG61" s="191">
        <f t="shared" si="16"/>
        <v>0</v>
      </c>
      <c r="AH61" s="191">
        <f t="shared" si="16"/>
        <v>0</v>
      </c>
      <c r="AI61" s="191">
        <f t="shared" si="16"/>
        <v>0</v>
      </c>
      <c r="AJ61" s="191">
        <f t="shared" si="16"/>
        <v>0</v>
      </c>
      <c r="AK61" s="191">
        <f t="shared" si="16"/>
        <v>0</v>
      </c>
      <c r="AL61" s="191">
        <f t="shared" si="16"/>
        <v>0</v>
      </c>
      <c r="AM61" s="196"/>
      <c r="AN61" s="196"/>
      <c r="AO61" s="196"/>
    </row>
    <row r="62" s="12" customFormat="1" ht="30" hidden="1" customHeight="1" spans="1:41">
      <c r="A62" s="183" t="s">
        <v>54</v>
      </c>
      <c r="B62" s="188" t="s">
        <v>91</v>
      </c>
      <c r="C62" s="188"/>
      <c r="D62" s="188"/>
      <c r="E62" s="185"/>
      <c r="F62" s="185"/>
      <c r="G62" s="185"/>
      <c r="H62" s="185"/>
      <c r="I62" s="191">
        <f t="shared" ref="I62:AL62" si="17">SUM(I63)</f>
        <v>1</v>
      </c>
      <c r="J62" s="191">
        <f t="shared" si="17"/>
        <v>1200</v>
      </c>
      <c r="K62" s="191">
        <f t="shared" si="17"/>
        <v>1</v>
      </c>
      <c r="L62" s="191">
        <f t="shared" si="17"/>
        <v>0</v>
      </c>
      <c r="M62" s="191">
        <f t="shared" si="17"/>
        <v>0</v>
      </c>
      <c r="N62" s="191">
        <f t="shared" si="17"/>
        <v>0</v>
      </c>
      <c r="O62" s="191">
        <f t="shared" si="17"/>
        <v>0</v>
      </c>
      <c r="P62" s="191">
        <f t="shared" si="17"/>
        <v>0</v>
      </c>
      <c r="Q62" s="191">
        <f t="shared" si="17"/>
        <v>0</v>
      </c>
      <c r="R62" s="191">
        <f t="shared" si="17"/>
        <v>0</v>
      </c>
      <c r="S62" s="191">
        <f t="shared" si="17"/>
        <v>1200</v>
      </c>
      <c r="T62" s="191">
        <f t="shared" si="17"/>
        <v>1200</v>
      </c>
      <c r="U62" s="191">
        <f t="shared" si="17"/>
        <v>0</v>
      </c>
      <c r="V62" s="191">
        <f t="shared" si="17"/>
        <v>0</v>
      </c>
      <c r="W62" s="191">
        <f t="shared" si="17"/>
        <v>0</v>
      </c>
      <c r="X62" s="191">
        <f t="shared" si="17"/>
        <v>0</v>
      </c>
      <c r="Y62" s="191">
        <f t="shared" si="17"/>
        <v>0</v>
      </c>
      <c r="Z62" s="191">
        <f t="shared" si="17"/>
        <v>200</v>
      </c>
      <c r="AA62" s="191">
        <f t="shared" si="17"/>
        <v>0</v>
      </c>
      <c r="AB62" s="191">
        <f t="shared" si="17"/>
        <v>0</v>
      </c>
      <c r="AC62" s="191">
        <f t="shared" si="17"/>
        <v>0</v>
      </c>
      <c r="AD62" s="191">
        <f t="shared" si="17"/>
        <v>0</v>
      </c>
      <c r="AE62" s="191">
        <f t="shared" si="17"/>
        <v>0</v>
      </c>
      <c r="AF62" s="191">
        <f t="shared" si="17"/>
        <v>200</v>
      </c>
      <c r="AG62" s="191">
        <f t="shared" si="17"/>
        <v>0</v>
      </c>
      <c r="AH62" s="191">
        <f t="shared" si="17"/>
        <v>0</v>
      </c>
      <c r="AI62" s="191">
        <f t="shared" si="17"/>
        <v>0</v>
      </c>
      <c r="AJ62" s="191">
        <f t="shared" si="17"/>
        <v>0</v>
      </c>
      <c r="AK62" s="191">
        <f t="shared" si="17"/>
        <v>0</v>
      </c>
      <c r="AL62" s="191">
        <f t="shared" si="17"/>
        <v>0</v>
      </c>
      <c r="AM62" s="196"/>
      <c r="AN62" s="196"/>
      <c r="AO62" s="196"/>
    </row>
    <row r="63" s="263" customFormat="1" ht="178" customHeight="1" spans="1:41">
      <c r="A63" s="273">
        <v>19</v>
      </c>
      <c r="B63" s="273" t="s">
        <v>1180</v>
      </c>
      <c r="C63" s="273">
        <v>2024</v>
      </c>
      <c r="D63" s="282" t="s">
        <v>998</v>
      </c>
      <c r="E63" s="273" t="s">
        <v>178</v>
      </c>
      <c r="F63" s="273" t="s">
        <v>1175</v>
      </c>
      <c r="G63" s="273" t="s">
        <v>995</v>
      </c>
      <c r="H63" s="282" t="s">
        <v>999</v>
      </c>
      <c r="I63" s="273">
        <v>1</v>
      </c>
      <c r="J63" s="273">
        <v>1200</v>
      </c>
      <c r="K63" s="273">
        <v>1</v>
      </c>
      <c r="L63" s="273"/>
      <c r="M63" s="273"/>
      <c r="N63" s="273"/>
      <c r="O63" s="273"/>
      <c r="P63" s="273"/>
      <c r="Q63" s="273"/>
      <c r="R63" s="273"/>
      <c r="S63" s="273">
        <v>1200</v>
      </c>
      <c r="T63" s="273">
        <v>1200</v>
      </c>
      <c r="U63" s="291" t="s">
        <v>183</v>
      </c>
      <c r="V63" s="273" t="s">
        <v>1144</v>
      </c>
      <c r="W63" s="291" t="s">
        <v>183</v>
      </c>
      <c r="X63" s="273" t="s">
        <v>1144</v>
      </c>
      <c r="Y63" s="273" t="s">
        <v>1286</v>
      </c>
      <c r="Z63" s="273">
        <v>200</v>
      </c>
      <c r="AA63" s="273"/>
      <c r="AB63" s="301"/>
      <c r="AC63" s="301"/>
      <c r="AD63" s="301"/>
      <c r="AE63" s="301"/>
      <c r="AF63" s="273">
        <v>200</v>
      </c>
      <c r="AG63" s="273"/>
      <c r="AH63" s="273"/>
      <c r="AI63" s="273"/>
      <c r="AJ63" s="273"/>
      <c r="AK63" s="273"/>
      <c r="AL63" s="273"/>
      <c r="AM63" s="282" t="s">
        <v>1181</v>
      </c>
      <c r="AN63" s="282" t="s">
        <v>1182</v>
      </c>
      <c r="AO63" s="330" t="s">
        <v>1368</v>
      </c>
    </row>
    <row r="64" s="12" customFormat="1" ht="30" hidden="1" customHeight="1" spans="1:41">
      <c r="A64" s="183" t="s">
        <v>54</v>
      </c>
      <c r="B64" s="188" t="s">
        <v>92</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c r="AO64" s="196"/>
    </row>
    <row r="65" s="12" customFormat="1" ht="30" hidden="1" customHeight="1" spans="1:41">
      <c r="A65" s="183" t="s">
        <v>54</v>
      </c>
      <c r="B65" s="188" t="s">
        <v>93</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hidden="1" customHeight="1" spans="1:41">
      <c r="A66" s="183" t="s">
        <v>54</v>
      </c>
      <c r="B66" s="188" t="s">
        <v>94</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hidden="1" customHeight="1" spans="1:41">
      <c r="A67" s="183" t="s">
        <v>54</v>
      </c>
      <c r="B67" s="188" t="s">
        <v>95</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c r="AO67" s="196"/>
    </row>
    <row r="68" s="12" customFormat="1" ht="30" hidden="1" customHeight="1" spans="1:41">
      <c r="A68" s="183" t="s">
        <v>54</v>
      </c>
      <c r="B68" s="188" t="s">
        <v>96</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hidden="1" customHeight="1" spans="1:41">
      <c r="A69" s="180" t="s">
        <v>50</v>
      </c>
      <c r="B69" s="188" t="s">
        <v>97</v>
      </c>
      <c r="C69" s="188"/>
      <c r="D69" s="188"/>
      <c r="E69" s="185"/>
      <c r="F69" s="185"/>
      <c r="G69" s="185"/>
      <c r="H69" s="185"/>
      <c r="I69" s="192">
        <f t="shared" ref="I69:AL69" si="18">I70+I74+I77+I80+I84</f>
        <v>1</v>
      </c>
      <c r="J69" s="192">
        <f t="shared" si="18"/>
        <v>0</v>
      </c>
      <c r="K69" s="192">
        <f t="shared" si="18"/>
        <v>0</v>
      </c>
      <c r="L69" s="192">
        <f t="shared" si="18"/>
        <v>1</v>
      </c>
      <c r="M69" s="192">
        <f t="shared" si="18"/>
        <v>0</v>
      </c>
      <c r="N69" s="192">
        <f t="shared" si="18"/>
        <v>0</v>
      </c>
      <c r="O69" s="192">
        <f t="shared" si="18"/>
        <v>0</v>
      </c>
      <c r="P69" s="192">
        <f t="shared" si="18"/>
        <v>0</v>
      </c>
      <c r="Q69" s="192">
        <f t="shared" si="18"/>
        <v>0</v>
      </c>
      <c r="R69" s="192">
        <f t="shared" si="18"/>
        <v>0</v>
      </c>
      <c r="S69" s="192">
        <f t="shared" si="18"/>
        <v>0</v>
      </c>
      <c r="T69" s="192">
        <f t="shared" si="18"/>
        <v>0</v>
      </c>
      <c r="U69" s="192">
        <f t="shared" si="18"/>
        <v>0</v>
      </c>
      <c r="V69" s="192">
        <f t="shared" si="18"/>
        <v>0</v>
      </c>
      <c r="W69" s="192">
        <f t="shared" si="18"/>
        <v>0</v>
      </c>
      <c r="X69" s="192">
        <f t="shared" si="18"/>
        <v>0</v>
      </c>
      <c r="Y69" s="192">
        <f t="shared" si="18"/>
        <v>0</v>
      </c>
      <c r="Z69" s="192">
        <f t="shared" si="18"/>
        <v>10</v>
      </c>
      <c r="AA69" s="192">
        <f t="shared" si="18"/>
        <v>0</v>
      </c>
      <c r="AB69" s="192">
        <f t="shared" si="18"/>
        <v>0</v>
      </c>
      <c r="AC69" s="192">
        <f t="shared" si="18"/>
        <v>0</v>
      </c>
      <c r="AD69" s="192">
        <f t="shared" si="18"/>
        <v>0</v>
      </c>
      <c r="AE69" s="192">
        <f t="shared" si="18"/>
        <v>0</v>
      </c>
      <c r="AF69" s="192">
        <f t="shared" si="18"/>
        <v>10</v>
      </c>
      <c r="AG69" s="192">
        <f t="shared" si="18"/>
        <v>0</v>
      </c>
      <c r="AH69" s="192">
        <f t="shared" si="18"/>
        <v>0</v>
      </c>
      <c r="AI69" s="192">
        <f t="shared" si="18"/>
        <v>0</v>
      </c>
      <c r="AJ69" s="192">
        <f t="shared" si="18"/>
        <v>0</v>
      </c>
      <c r="AK69" s="192">
        <f t="shared" si="18"/>
        <v>0</v>
      </c>
      <c r="AL69" s="192">
        <f t="shared" si="18"/>
        <v>0</v>
      </c>
      <c r="AM69" s="196"/>
      <c r="AN69" s="196"/>
      <c r="AO69" s="196"/>
    </row>
    <row r="70" s="12" customFormat="1" ht="30" hidden="1" customHeight="1" spans="1:41">
      <c r="A70" s="180" t="s">
        <v>52</v>
      </c>
      <c r="B70" s="188" t="s">
        <v>98</v>
      </c>
      <c r="C70" s="188"/>
      <c r="D70" s="188"/>
      <c r="E70" s="185"/>
      <c r="F70" s="185"/>
      <c r="G70" s="185"/>
      <c r="H70" s="185"/>
      <c r="I70" s="191">
        <f t="shared" ref="I70:AL70" si="19">I71+I73</f>
        <v>1</v>
      </c>
      <c r="J70" s="191">
        <f t="shared" si="19"/>
        <v>0</v>
      </c>
      <c r="K70" s="191">
        <f t="shared" si="19"/>
        <v>0</v>
      </c>
      <c r="L70" s="191">
        <f t="shared" si="19"/>
        <v>1</v>
      </c>
      <c r="M70" s="191">
        <f t="shared" si="19"/>
        <v>0</v>
      </c>
      <c r="N70" s="191">
        <f t="shared" si="19"/>
        <v>0</v>
      </c>
      <c r="O70" s="191">
        <f t="shared" si="19"/>
        <v>0</v>
      </c>
      <c r="P70" s="191">
        <f t="shared" si="19"/>
        <v>0</v>
      </c>
      <c r="Q70" s="191">
        <f t="shared" si="19"/>
        <v>0</v>
      </c>
      <c r="R70" s="191">
        <f t="shared" si="19"/>
        <v>0</v>
      </c>
      <c r="S70" s="191">
        <f t="shared" si="19"/>
        <v>0</v>
      </c>
      <c r="T70" s="191">
        <f t="shared" si="19"/>
        <v>0</v>
      </c>
      <c r="U70" s="191">
        <f t="shared" si="19"/>
        <v>0</v>
      </c>
      <c r="V70" s="191">
        <f t="shared" si="19"/>
        <v>0</v>
      </c>
      <c r="W70" s="191">
        <f t="shared" si="19"/>
        <v>0</v>
      </c>
      <c r="X70" s="191">
        <f t="shared" si="19"/>
        <v>0</v>
      </c>
      <c r="Y70" s="191">
        <f t="shared" si="19"/>
        <v>0</v>
      </c>
      <c r="Z70" s="191">
        <f t="shared" si="19"/>
        <v>10</v>
      </c>
      <c r="AA70" s="191">
        <f t="shared" si="19"/>
        <v>0</v>
      </c>
      <c r="AB70" s="191">
        <f t="shared" si="19"/>
        <v>0</v>
      </c>
      <c r="AC70" s="191">
        <f t="shared" si="19"/>
        <v>0</v>
      </c>
      <c r="AD70" s="191">
        <f t="shared" si="19"/>
        <v>0</v>
      </c>
      <c r="AE70" s="191">
        <f t="shared" si="19"/>
        <v>0</v>
      </c>
      <c r="AF70" s="191">
        <f t="shared" si="19"/>
        <v>10</v>
      </c>
      <c r="AG70" s="191">
        <f t="shared" si="19"/>
        <v>0</v>
      </c>
      <c r="AH70" s="191">
        <f t="shared" si="19"/>
        <v>0</v>
      </c>
      <c r="AI70" s="191">
        <f t="shared" si="19"/>
        <v>0</v>
      </c>
      <c r="AJ70" s="191">
        <f t="shared" si="19"/>
        <v>0</v>
      </c>
      <c r="AK70" s="191">
        <f t="shared" si="19"/>
        <v>0</v>
      </c>
      <c r="AL70" s="191">
        <f t="shared" si="19"/>
        <v>0</v>
      </c>
      <c r="AM70" s="196"/>
      <c r="AN70" s="196"/>
      <c r="AO70" s="196"/>
    </row>
    <row r="71" s="12" customFormat="1" ht="30" hidden="1" customHeight="1" spans="1:41">
      <c r="A71" s="183" t="s">
        <v>54</v>
      </c>
      <c r="B71" s="188" t="s">
        <v>99</v>
      </c>
      <c r="C71" s="188"/>
      <c r="D71" s="188"/>
      <c r="E71" s="185"/>
      <c r="F71" s="185"/>
      <c r="G71" s="185"/>
      <c r="H71" s="185"/>
      <c r="I71" s="191">
        <f t="shared" ref="I71:AL71" si="20">SUM(I72)</f>
        <v>1</v>
      </c>
      <c r="J71" s="191">
        <f t="shared" si="20"/>
        <v>0</v>
      </c>
      <c r="K71" s="191">
        <f t="shared" si="20"/>
        <v>0</v>
      </c>
      <c r="L71" s="191">
        <f t="shared" si="20"/>
        <v>1</v>
      </c>
      <c r="M71" s="191">
        <f t="shared" si="20"/>
        <v>0</v>
      </c>
      <c r="N71" s="191">
        <f t="shared" si="20"/>
        <v>0</v>
      </c>
      <c r="O71" s="191">
        <f t="shared" si="20"/>
        <v>0</v>
      </c>
      <c r="P71" s="191">
        <f t="shared" si="20"/>
        <v>0</v>
      </c>
      <c r="Q71" s="191">
        <f t="shared" si="20"/>
        <v>0</v>
      </c>
      <c r="R71" s="191">
        <f t="shared" si="20"/>
        <v>0</v>
      </c>
      <c r="S71" s="191">
        <f t="shared" si="20"/>
        <v>0</v>
      </c>
      <c r="T71" s="191">
        <f t="shared" si="20"/>
        <v>0</v>
      </c>
      <c r="U71" s="191">
        <f t="shared" si="20"/>
        <v>0</v>
      </c>
      <c r="V71" s="191">
        <f t="shared" si="20"/>
        <v>0</v>
      </c>
      <c r="W71" s="191">
        <f t="shared" si="20"/>
        <v>0</v>
      </c>
      <c r="X71" s="191">
        <f t="shared" si="20"/>
        <v>0</v>
      </c>
      <c r="Y71" s="191">
        <f t="shared" si="20"/>
        <v>0</v>
      </c>
      <c r="Z71" s="191">
        <f t="shared" si="20"/>
        <v>10</v>
      </c>
      <c r="AA71" s="191">
        <f t="shared" si="20"/>
        <v>0</v>
      </c>
      <c r="AB71" s="191">
        <f t="shared" si="20"/>
        <v>0</v>
      </c>
      <c r="AC71" s="191">
        <f t="shared" si="20"/>
        <v>0</v>
      </c>
      <c r="AD71" s="191">
        <f t="shared" si="20"/>
        <v>0</v>
      </c>
      <c r="AE71" s="191">
        <f t="shared" si="20"/>
        <v>0</v>
      </c>
      <c r="AF71" s="191">
        <f t="shared" si="20"/>
        <v>10</v>
      </c>
      <c r="AG71" s="191">
        <f t="shared" si="20"/>
        <v>0</v>
      </c>
      <c r="AH71" s="191">
        <f t="shared" si="20"/>
        <v>0</v>
      </c>
      <c r="AI71" s="191">
        <f t="shared" si="20"/>
        <v>0</v>
      </c>
      <c r="AJ71" s="191">
        <f t="shared" si="20"/>
        <v>0</v>
      </c>
      <c r="AK71" s="191">
        <f t="shared" si="20"/>
        <v>0</v>
      </c>
      <c r="AL71" s="191">
        <f t="shared" si="20"/>
        <v>0</v>
      </c>
      <c r="AM71" s="196"/>
      <c r="AN71" s="196"/>
      <c r="AO71" s="196"/>
    </row>
    <row r="72" s="263" customFormat="1" ht="189" customHeight="1" spans="1:41">
      <c r="A72" s="273">
        <v>20</v>
      </c>
      <c r="B72" s="286" t="s">
        <v>1219</v>
      </c>
      <c r="C72" s="286">
        <v>2024</v>
      </c>
      <c r="D72" s="310" t="s">
        <v>1333</v>
      </c>
      <c r="E72" s="286" t="s">
        <v>178</v>
      </c>
      <c r="F72" s="286" t="s">
        <v>1175</v>
      </c>
      <c r="G72" s="286" t="s">
        <v>995</v>
      </c>
      <c r="H72" s="310" t="s">
        <v>1114</v>
      </c>
      <c r="I72" s="273">
        <v>1</v>
      </c>
      <c r="J72" s="273"/>
      <c r="K72" s="273"/>
      <c r="L72" s="273">
        <v>1</v>
      </c>
      <c r="M72" s="273"/>
      <c r="N72" s="273"/>
      <c r="O72" s="273"/>
      <c r="P72" s="273"/>
      <c r="Q72" s="273"/>
      <c r="R72" s="273"/>
      <c r="S72" s="273"/>
      <c r="T72" s="273"/>
      <c r="U72" s="299" t="s">
        <v>1003</v>
      </c>
      <c r="V72" s="273" t="s">
        <v>810</v>
      </c>
      <c r="W72" s="299" t="s">
        <v>1003</v>
      </c>
      <c r="X72" s="273" t="s">
        <v>810</v>
      </c>
      <c r="Y72" s="273" t="s">
        <v>1220</v>
      </c>
      <c r="Z72" s="286">
        <v>10</v>
      </c>
      <c r="AA72" s="273"/>
      <c r="AB72" s="301"/>
      <c r="AC72" s="301"/>
      <c r="AD72" s="301"/>
      <c r="AE72" s="301"/>
      <c r="AF72" s="273">
        <v>10</v>
      </c>
      <c r="AG72" s="273"/>
      <c r="AH72" s="273"/>
      <c r="AI72" s="273"/>
      <c r="AJ72" s="273"/>
      <c r="AK72" s="273"/>
      <c r="AL72" s="273"/>
      <c r="AM72" s="282" t="s">
        <v>1221</v>
      </c>
      <c r="AN72" s="282" t="s">
        <v>1334</v>
      </c>
      <c r="AO72" s="341"/>
    </row>
    <row r="73" s="12" customFormat="1" ht="30" hidden="1" customHeight="1" spans="1:41">
      <c r="A73" s="183" t="s">
        <v>54</v>
      </c>
      <c r="B73" s="188" t="s">
        <v>100</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hidden="1" customHeight="1" spans="1:41">
      <c r="A74" s="183" t="s">
        <v>52</v>
      </c>
      <c r="B74" s="188" t="s">
        <v>101</v>
      </c>
      <c r="C74" s="188"/>
      <c r="D74" s="188"/>
      <c r="E74" s="185"/>
      <c r="F74" s="185"/>
      <c r="G74" s="185"/>
      <c r="H74" s="185"/>
      <c r="I74" s="191">
        <f t="shared" ref="I74:AL74" si="21">I75+I76</f>
        <v>0</v>
      </c>
      <c r="J74" s="191">
        <f t="shared" si="21"/>
        <v>0</v>
      </c>
      <c r="K74" s="191">
        <f t="shared" si="21"/>
        <v>0</v>
      </c>
      <c r="L74" s="191">
        <f t="shared" si="21"/>
        <v>0</v>
      </c>
      <c r="M74" s="191">
        <f t="shared" si="21"/>
        <v>0</v>
      </c>
      <c r="N74" s="191">
        <f t="shared" si="21"/>
        <v>0</v>
      </c>
      <c r="O74" s="191">
        <f t="shared" si="21"/>
        <v>0</v>
      </c>
      <c r="P74" s="191">
        <f t="shared" si="21"/>
        <v>0</v>
      </c>
      <c r="Q74" s="191">
        <f t="shared" si="21"/>
        <v>0</v>
      </c>
      <c r="R74" s="191">
        <f t="shared" si="21"/>
        <v>0</v>
      </c>
      <c r="S74" s="191">
        <f t="shared" si="21"/>
        <v>0</v>
      </c>
      <c r="T74" s="191">
        <f t="shared" si="21"/>
        <v>0</v>
      </c>
      <c r="U74" s="191">
        <f t="shared" si="21"/>
        <v>0</v>
      </c>
      <c r="V74" s="191">
        <f t="shared" si="21"/>
        <v>0</v>
      </c>
      <c r="W74" s="191">
        <f t="shared" si="21"/>
        <v>0</v>
      </c>
      <c r="X74" s="191">
        <f t="shared" si="21"/>
        <v>0</v>
      </c>
      <c r="Y74" s="191">
        <f t="shared" si="21"/>
        <v>0</v>
      </c>
      <c r="Z74" s="191">
        <f t="shared" si="21"/>
        <v>0</v>
      </c>
      <c r="AA74" s="191">
        <f t="shared" si="21"/>
        <v>0</v>
      </c>
      <c r="AB74" s="191">
        <f t="shared" si="21"/>
        <v>0</v>
      </c>
      <c r="AC74" s="191">
        <f t="shared" si="21"/>
        <v>0</v>
      </c>
      <c r="AD74" s="191">
        <f t="shared" si="21"/>
        <v>0</v>
      </c>
      <c r="AE74" s="191">
        <f t="shared" si="21"/>
        <v>0</v>
      </c>
      <c r="AF74" s="191">
        <f t="shared" si="21"/>
        <v>0</v>
      </c>
      <c r="AG74" s="191">
        <f t="shared" si="21"/>
        <v>0</v>
      </c>
      <c r="AH74" s="191">
        <f t="shared" si="21"/>
        <v>0</v>
      </c>
      <c r="AI74" s="191">
        <f t="shared" si="21"/>
        <v>0</v>
      </c>
      <c r="AJ74" s="191">
        <f t="shared" si="21"/>
        <v>0</v>
      </c>
      <c r="AK74" s="191">
        <f t="shared" si="21"/>
        <v>0</v>
      </c>
      <c r="AL74" s="191">
        <f t="shared" si="21"/>
        <v>0</v>
      </c>
      <c r="AM74" s="196"/>
      <c r="AN74" s="196"/>
      <c r="AO74" s="196"/>
    </row>
    <row r="75" s="12" customFormat="1" ht="30" hidden="1" customHeight="1" spans="1:41">
      <c r="A75" s="183" t="s">
        <v>54</v>
      </c>
      <c r="B75" s="188" t="s">
        <v>102</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hidden="1" customHeight="1" spans="1:41">
      <c r="A76" s="183" t="s">
        <v>54</v>
      </c>
      <c r="B76" s="188" t="s">
        <v>103</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hidden="1" customHeight="1" spans="1:41">
      <c r="A77" s="183" t="s">
        <v>52</v>
      </c>
      <c r="B77" s="188" t="s">
        <v>104</v>
      </c>
      <c r="C77" s="188"/>
      <c r="D77" s="188"/>
      <c r="E77" s="185"/>
      <c r="F77" s="185"/>
      <c r="G77" s="185"/>
      <c r="H77" s="185"/>
      <c r="I77" s="191">
        <f t="shared" ref="I77:AL77" si="22">I78+I79</f>
        <v>0</v>
      </c>
      <c r="J77" s="191">
        <f t="shared" si="22"/>
        <v>0</v>
      </c>
      <c r="K77" s="191">
        <f t="shared" si="22"/>
        <v>0</v>
      </c>
      <c r="L77" s="191">
        <f t="shared" si="22"/>
        <v>0</v>
      </c>
      <c r="M77" s="191">
        <f t="shared" si="22"/>
        <v>0</v>
      </c>
      <c r="N77" s="191">
        <f t="shared" si="22"/>
        <v>0</v>
      </c>
      <c r="O77" s="191">
        <f t="shared" si="22"/>
        <v>0</v>
      </c>
      <c r="P77" s="191">
        <f t="shared" si="22"/>
        <v>0</v>
      </c>
      <c r="Q77" s="191">
        <f t="shared" si="22"/>
        <v>0</v>
      </c>
      <c r="R77" s="191">
        <f t="shared" si="22"/>
        <v>0</v>
      </c>
      <c r="S77" s="191">
        <f t="shared" si="22"/>
        <v>0</v>
      </c>
      <c r="T77" s="191">
        <f t="shared" si="22"/>
        <v>0</v>
      </c>
      <c r="U77" s="191">
        <f t="shared" si="22"/>
        <v>0</v>
      </c>
      <c r="V77" s="191">
        <f t="shared" si="22"/>
        <v>0</v>
      </c>
      <c r="W77" s="191">
        <f t="shared" si="22"/>
        <v>0</v>
      </c>
      <c r="X77" s="191">
        <f t="shared" si="22"/>
        <v>0</v>
      </c>
      <c r="Y77" s="191">
        <f t="shared" si="22"/>
        <v>0</v>
      </c>
      <c r="Z77" s="191">
        <f t="shared" si="22"/>
        <v>0</v>
      </c>
      <c r="AA77" s="191">
        <f t="shared" si="22"/>
        <v>0</v>
      </c>
      <c r="AB77" s="191">
        <f t="shared" si="22"/>
        <v>0</v>
      </c>
      <c r="AC77" s="191">
        <f t="shared" si="22"/>
        <v>0</v>
      </c>
      <c r="AD77" s="191">
        <f t="shared" si="22"/>
        <v>0</v>
      </c>
      <c r="AE77" s="191">
        <f t="shared" si="22"/>
        <v>0</v>
      </c>
      <c r="AF77" s="191">
        <f t="shared" si="22"/>
        <v>0</v>
      </c>
      <c r="AG77" s="191">
        <f t="shared" si="22"/>
        <v>0</v>
      </c>
      <c r="AH77" s="191">
        <f t="shared" si="22"/>
        <v>0</v>
      </c>
      <c r="AI77" s="191">
        <f t="shared" si="22"/>
        <v>0</v>
      </c>
      <c r="AJ77" s="191">
        <f t="shared" si="22"/>
        <v>0</v>
      </c>
      <c r="AK77" s="191">
        <f t="shared" si="22"/>
        <v>0</v>
      </c>
      <c r="AL77" s="191">
        <f t="shared" si="22"/>
        <v>0</v>
      </c>
      <c r="AM77" s="196"/>
      <c r="AN77" s="196"/>
      <c r="AO77" s="196"/>
    </row>
    <row r="78" s="12" customFormat="1" ht="30" hidden="1" customHeight="1" spans="1:41">
      <c r="A78" s="183" t="s">
        <v>54</v>
      </c>
      <c r="B78" s="188" t="s">
        <v>105</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hidden="1" customHeight="1" spans="1:41">
      <c r="A79" s="183" t="s">
        <v>54</v>
      </c>
      <c r="B79" s="188" t="s">
        <v>106</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hidden="1" customHeight="1" spans="1:41">
      <c r="A80" s="183" t="s">
        <v>52</v>
      </c>
      <c r="B80" s="188" t="s">
        <v>107</v>
      </c>
      <c r="C80" s="188"/>
      <c r="D80" s="188"/>
      <c r="E80" s="185"/>
      <c r="F80" s="185"/>
      <c r="G80" s="185"/>
      <c r="H80" s="185"/>
      <c r="I80" s="191">
        <f t="shared" ref="I80:AL80" si="23">I81+I83+I82</f>
        <v>0</v>
      </c>
      <c r="J80" s="191">
        <f t="shared" si="23"/>
        <v>0</v>
      </c>
      <c r="K80" s="191">
        <f t="shared" si="23"/>
        <v>0</v>
      </c>
      <c r="L80" s="191">
        <f t="shared" si="23"/>
        <v>0</v>
      </c>
      <c r="M80" s="191">
        <f t="shared" si="23"/>
        <v>0</v>
      </c>
      <c r="N80" s="191">
        <f t="shared" si="23"/>
        <v>0</v>
      </c>
      <c r="O80" s="191">
        <f t="shared" si="23"/>
        <v>0</v>
      </c>
      <c r="P80" s="191">
        <f t="shared" si="23"/>
        <v>0</v>
      </c>
      <c r="Q80" s="191">
        <f t="shared" si="23"/>
        <v>0</v>
      </c>
      <c r="R80" s="191">
        <f t="shared" si="23"/>
        <v>0</v>
      </c>
      <c r="S80" s="191">
        <f t="shared" si="23"/>
        <v>0</v>
      </c>
      <c r="T80" s="191">
        <f t="shared" si="23"/>
        <v>0</v>
      </c>
      <c r="U80" s="191">
        <f t="shared" si="23"/>
        <v>0</v>
      </c>
      <c r="V80" s="191">
        <f t="shared" si="23"/>
        <v>0</v>
      </c>
      <c r="W80" s="191">
        <f t="shared" si="23"/>
        <v>0</v>
      </c>
      <c r="X80" s="191">
        <f t="shared" si="23"/>
        <v>0</v>
      </c>
      <c r="Y80" s="191">
        <f t="shared" si="23"/>
        <v>0</v>
      </c>
      <c r="Z80" s="191">
        <f t="shared" si="23"/>
        <v>0</v>
      </c>
      <c r="AA80" s="191">
        <f t="shared" si="23"/>
        <v>0</v>
      </c>
      <c r="AB80" s="191">
        <f t="shared" si="23"/>
        <v>0</v>
      </c>
      <c r="AC80" s="191">
        <f t="shared" si="23"/>
        <v>0</v>
      </c>
      <c r="AD80" s="191">
        <f t="shared" si="23"/>
        <v>0</v>
      </c>
      <c r="AE80" s="191">
        <f t="shared" si="23"/>
        <v>0</v>
      </c>
      <c r="AF80" s="191">
        <f t="shared" si="23"/>
        <v>0</v>
      </c>
      <c r="AG80" s="191">
        <f t="shared" si="23"/>
        <v>0</v>
      </c>
      <c r="AH80" s="191">
        <f t="shared" si="23"/>
        <v>0</v>
      </c>
      <c r="AI80" s="191">
        <f t="shared" si="23"/>
        <v>0</v>
      </c>
      <c r="AJ80" s="191">
        <f t="shared" si="23"/>
        <v>0</v>
      </c>
      <c r="AK80" s="191">
        <f t="shared" si="23"/>
        <v>0</v>
      </c>
      <c r="AL80" s="191">
        <f t="shared" si="23"/>
        <v>0</v>
      </c>
      <c r="AM80" s="196"/>
      <c r="AN80" s="196"/>
      <c r="AO80" s="196"/>
    </row>
    <row r="81" s="12" customFormat="1" ht="30" hidden="1" customHeight="1" spans="1:41">
      <c r="A81" s="183" t="s">
        <v>54</v>
      </c>
      <c r="B81" s="188" t="s">
        <v>108</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30" hidden="1" customHeight="1" spans="1:41">
      <c r="A82" s="183" t="s">
        <v>54</v>
      </c>
      <c r="B82" s="188" t="s">
        <v>109</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hidden="1" customHeight="1" spans="1:41">
      <c r="A83" s="183" t="s">
        <v>54</v>
      </c>
      <c r="B83" s="188" t="s">
        <v>110</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hidden="1" customHeight="1" spans="1:41">
      <c r="A84" s="183" t="s">
        <v>52</v>
      </c>
      <c r="B84" s="188" t="s">
        <v>111</v>
      </c>
      <c r="C84" s="188"/>
      <c r="D84" s="188"/>
      <c r="E84" s="185"/>
      <c r="F84" s="185"/>
      <c r="G84" s="185"/>
      <c r="H84" s="185"/>
      <c r="I84" s="191">
        <f t="shared" ref="I84:AL84" si="24">I85</f>
        <v>0</v>
      </c>
      <c r="J84" s="191">
        <f t="shared" si="24"/>
        <v>0</v>
      </c>
      <c r="K84" s="191">
        <f t="shared" si="24"/>
        <v>0</v>
      </c>
      <c r="L84" s="191">
        <f t="shared" si="24"/>
        <v>0</v>
      </c>
      <c r="M84" s="191">
        <f t="shared" si="24"/>
        <v>0</v>
      </c>
      <c r="N84" s="191">
        <f t="shared" si="24"/>
        <v>0</v>
      </c>
      <c r="O84" s="191">
        <f t="shared" si="24"/>
        <v>0</v>
      </c>
      <c r="P84" s="191">
        <f t="shared" si="24"/>
        <v>0</v>
      </c>
      <c r="Q84" s="191">
        <f t="shared" si="24"/>
        <v>0</v>
      </c>
      <c r="R84" s="191">
        <f t="shared" si="24"/>
        <v>0</v>
      </c>
      <c r="S84" s="191">
        <f t="shared" si="24"/>
        <v>0</v>
      </c>
      <c r="T84" s="191">
        <f t="shared" si="24"/>
        <v>0</v>
      </c>
      <c r="U84" s="191">
        <f t="shared" si="24"/>
        <v>0</v>
      </c>
      <c r="V84" s="191">
        <f t="shared" si="24"/>
        <v>0</v>
      </c>
      <c r="W84" s="191">
        <f t="shared" si="24"/>
        <v>0</v>
      </c>
      <c r="X84" s="191">
        <f t="shared" si="24"/>
        <v>0</v>
      </c>
      <c r="Y84" s="191">
        <f t="shared" si="24"/>
        <v>0</v>
      </c>
      <c r="Z84" s="191">
        <f t="shared" si="24"/>
        <v>0</v>
      </c>
      <c r="AA84" s="191">
        <f t="shared" si="24"/>
        <v>0</v>
      </c>
      <c r="AB84" s="191">
        <f t="shared" si="24"/>
        <v>0</v>
      </c>
      <c r="AC84" s="191">
        <f t="shared" si="24"/>
        <v>0</v>
      </c>
      <c r="AD84" s="191">
        <f t="shared" si="24"/>
        <v>0</v>
      </c>
      <c r="AE84" s="191">
        <f t="shared" si="24"/>
        <v>0</v>
      </c>
      <c r="AF84" s="191">
        <f t="shared" si="24"/>
        <v>0</v>
      </c>
      <c r="AG84" s="191">
        <f t="shared" si="24"/>
        <v>0</v>
      </c>
      <c r="AH84" s="191">
        <f t="shared" si="24"/>
        <v>0</v>
      </c>
      <c r="AI84" s="191">
        <f t="shared" si="24"/>
        <v>0</v>
      </c>
      <c r="AJ84" s="191">
        <f t="shared" si="24"/>
        <v>0</v>
      </c>
      <c r="AK84" s="191">
        <f t="shared" si="24"/>
        <v>0</v>
      </c>
      <c r="AL84" s="191">
        <f t="shared" si="24"/>
        <v>0</v>
      </c>
      <c r="AM84" s="196"/>
      <c r="AN84" s="196"/>
      <c r="AO84" s="196"/>
    </row>
    <row r="85" s="12" customFormat="1" ht="30" hidden="1" customHeight="1" spans="1:41">
      <c r="A85" s="183" t="s">
        <v>54</v>
      </c>
      <c r="B85" s="188" t="s">
        <v>111</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30" hidden="1" customHeight="1" spans="1:41">
      <c r="A86" s="180" t="s">
        <v>50</v>
      </c>
      <c r="B86" s="188" t="s">
        <v>112</v>
      </c>
      <c r="C86" s="188"/>
      <c r="D86" s="188"/>
      <c r="E86" s="185"/>
      <c r="F86" s="185"/>
      <c r="G86" s="185"/>
      <c r="H86" s="185"/>
      <c r="I86" s="192">
        <f t="shared" ref="I86:AL86" si="25">I87+I106+I115</f>
        <v>13</v>
      </c>
      <c r="J86" s="192">
        <f t="shared" si="25"/>
        <v>176.13</v>
      </c>
      <c r="K86" s="192">
        <f t="shared" si="25"/>
        <v>0</v>
      </c>
      <c r="L86" s="192">
        <f t="shared" si="25"/>
        <v>0</v>
      </c>
      <c r="M86" s="192">
        <f t="shared" si="25"/>
        <v>13</v>
      </c>
      <c r="N86" s="192">
        <f t="shared" si="25"/>
        <v>0</v>
      </c>
      <c r="O86" s="192">
        <f t="shared" si="25"/>
        <v>0</v>
      </c>
      <c r="P86" s="192">
        <f t="shared" si="25"/>
        <v>0</v>
      </c>
      <c r="Q86" s="192">
        <f t="shared" si="25"/>
        <v>0</v>
      </c>
      <c r="R86" s="192">
        <f t="shared" si="25"/>
        <v>0</v>
      </c>
      <c r="S86" s="192">
        <f t="shared" si="25"/>
        <v>7411</v>
      </c>
      <c r="T86" s="192">
        <f t="shared" si="25"/>
        <v>29320</v>
      </c>
      <c r="U86" s="192">
        <f t="shared" si="25"/>
        <v>0</v>
      </c>
      <c r="V86" s="192">
        <f t="shared" si="25"/>
        <v>0</v>
      </c>
      <c r="W86" s="192">
        <f t="shared" si="25"/>
        <v>0</v>
      </c>
      <c r="X86" s="192">
        <f t="shared" si="25"/>
        <v>0</v>
      </c>
      <c r="Y86" s="192">
        <f t="shared" si="25"/>
        <v>0</v>
      </c>
      <c r="Z86" s="192">
        <f t="shared" si="25"/>
        <v>10910</v>
      </c>
      <c r="AA86" s="192">
        <f t="shared" si="25"/>
        <v>5230</v>
      </c>
      <c r="AB86" s="192">
        <f t="shared" si="25"/>
        <v>5230</v>
      </c>
      <c r="AC86" s="192">
        <f t="shared" si="25"/>
        <v>0</v>
      </c>
      <c r="AD86" s="192">
        <f t="shared" si="25"/>
        <v>0</v>
      </c>
      <c r="AE86" s="192">
        <f t="shared" si="25"/>
        <v>0</v>
      </c>
      <c r="AF86" s="192">
        <f t="shared" si="25"/>
        <v>0</v>
      </c>
      <c r="AG86" s="192">
        <f t="shared" si="25"/>
        <v>3680</v>
      </c>
      <c r="AH86" s="192">
        <f t="shared" si="25"/>
        <v>2000</v>
      </c>
      <c r="AI86" s="192">
        <f t="shared" si="25"/>
        <v>0</v>
      </c>
      <c r="AJ86" s="192">
        <f t="shared" si="25"/>
        <v>0</v>
      </c>
      <c r="AK86" s="192">
        <f t="shared" si="25"/>
        <v>0</v>
      </c>
      <c r="AL86" s="192">
        <f t="shared" si="25"/>
        <v>0</v>
      </c>
      <c r="AM86" s="196"/>
      <c r="AN86" s="196"/>
      <c r="AO86" s="196"/>
    </row>
    <row r="87" s="12" customFormat="1" ht="30" hidden="1" customHeight="1" spans="1:41">
      <c r="A87" s="180" t="s">
        <v>52</v>
      </c>
      <c r="B87" s="188" t="s">
        <v>113</v>
      </c>
      <c r="C87" s="188"/>
      <c r="D87" s="188"/>
      <c r="E87" s="185"/>
      <c r="F87" s="185"/>
      <c r="G87" s="185"/>
      <c r="H87" s="185"/>
      <c r="I87" s="191">
        <f t="shared" ref="I87:AL87" si="26">I88+I89+I90+I92+I101+I102+I103+I104+I105</f>
        <v>9</v>
      </c>
      <c r="J87" s="191">
        <f t="shared" si="26"/>
        <v>171</v>
      </c>
      <c r="K87" s="191">
        <f t="shared" si="26"/>
        <v>0</v>
      </c>
      <c r="L87" s="191">
        <f t="shared" si="26"/>
        <v>0</v>
      </c>
      <c r="M87" s="191">
        <f t="shared" si="26"/>
        <v>9</v>
      </c>
      <c r="N87" s="191">
        <f t="shared" si="26"/>
        <v>0</v>
      </c>
      <c r="O87" s="191">
        <f t="shared" si="26"/>
        <v>0</v>
      </c>
      <c r="P87" s="191">
        <f t="shared" si="26"/>
        <v>0</v>
      </c>
      <c r="Q87" s="191">
        <f t="shared" si="26"/>
        <v>0</v>
      </c>
      <c r="R87" s="191">
        <f t="shared" si="26"/>
        <v>0</v>
      </c>
      <c r="S87" s="191">
        <f t="shared" si="26"/>
        <v>5084</v>
      </c>
      <c r="T87" s="191">
        <f t="shared" si="26"/>
        <v>20541</v>
      </c>
      <c r="U87" s="191">
        <f t="shared" si="26"/>
        <v>0</v>
      </c>
      <c r="V87" s="191">
        <f t="shared" si="26"/>
        <v>0</v>
      </c>
      <c r="W87" s="191">
        <f t="shared" si="26"/>
        <v>0</v>
      </c>
      <c r="X87" s="191">
        <f t="shared" si="26"/>
        <v>0</v>
      </c>
      <c r="Y87" s="191">
        <f t="shared" si="26"/>
        <v>0</v>
      </c>
      <c r="Z87" s="191">
        <f t="shared" si="26"/>
        <v>7230</v>
      </c>
      <c r="AA87" s="191">
        <f t="shared" si="26"/>
        <v>5230</v>
      </c>
      <c r="AB87" s="191">
        <f t="shared" si="26"/>
        <v>5230</v>
      </c>
      <c r="AC87" s="191">
        <f t="shared" si="26"/>
        <v>0</v>
      </c>
      <c r="AD87" s="191">
        <f t="shared" si="26"/>
        <v>0</v>
      </c>
      <c r="AE87" s="191">
        <f t="shared" si="26"/>
        <v>0</v>
      </c>
      <c r="AF87" s="191">
        <f t="shared" si="26"/>
        <v>0</v>
      </c>
      <c r="AG87" s="191">
        <f t="shared" si="26"/>
        <v>0</v>
      </c>
      <c r="AH87" s="191">
        <f t="shared" si="26"/>
        <v>2000</v>
      </c>
      <c r="AI87" s="191">
        <f t="shared" si="26"/>
        <v>0</v>
      </c>
      <c r="AJ87" s="191">
        <f t="shared" si="26"/>
        <v>0</v>
      </c>
      <c r="AK87" s="191">
        <f t="shared" si="26"/>
        <v>0</v>
      </c>
      <c r="AL87" s="191">
        <f t="shared" si="26"/>
        <v>0</v>
      </c>
      <c r="AM87" s="196"/>
      <c r="AN87" s="196"/>
      <c r="AO87" s="196"/>
    </row>
    <row r="88" s="12" customFormat="1" ht="43" hidden="1" customHeight="1" spans="1:41">
      <c r="A88" s="183" t="s">
        <v>54</v>
      </c>
      <c r="B88" s="188" t="s">
        <v>114</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c r="AO88" s="196"/>
    </row>
    <row r="89" s="12" customFormat="1" ht="43" hidden="1" customHeight="1" spans="1:41">
      <c r="A89" s="183" t="s">
        <v>54</v>
      </c>
      <c r="B89" s="188" t="s">
        <v>115</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43" hidden="1" customHeight="1" spans="1:41">
      <c r="A90" s="183" t="s">
        <v>54</v>
      </c>
      <c r="B90" s="188" t="s">
        <v>116</v>
      </c>
      <c r="C90" s="188"/>
      <c r="D90" s="188"/>
      <c r="E90" s="185"/>
      <c r="F90" s="185"/>
      <c r="G90" s="185"/>
      <c r="H90" s="185"/>
      <c r="I90" s="191">
        <f t="shared" ref="I90:AL90" si="27">SUM(I91)</f>
        <v>1</v>
      </c>
      <c r="J90" s="191">
        <f t="shared" si="27"/>
        <v>30</v>
      </c>
      <c r="K90" s="191">
        <f t="shared" si="27"/>
        <v>0</v>
      </c>
      <c r="L90" s="191">
        <f t="shared" si="27"/>
        <v>0</v>
      </c>
      <c r="M90" s="191">
        <f t="shared" si="27"/>
        <v>1</v>
      </c>
      <c r="N90" s="191">
        <f t="shared" si="27"/>
        <v>0</v>
      </c>
      <c r="O90" s="191">
        <f t="shared" si="27"/>
        <v>0</v>
      </c>
      <c r="P90" s="191">
        <f t="shared" si="27"/>
        <v>0</v>
      </c>
      <c r="Q90" s="191">
        <f t="shared" si="27"/>
        <v>0</v>
      </c>
      <c r="R90" s="191">
        <f t="shared" si="27"/>
        <v>0</v>
      </c>
      <c r="S90" s="191">
        <f t="shared" si="27"/>
        <v>431</v>
      </c>
      <c r="T90" s="191">
        <f t="shared" si="27"/>
        <v>1548</v>
      </c>
      <c r="U90" s="191">
        <f t="shared" si="27"/>
        <v>0</v>
      </c>
      <c r="V90" s="191">
        <f t="shared" si="27"/>
        <v>0</v>
      </c>
      <c r="W90" s="191">
        <f t="shared" si="27"/>
        <v>0</v>
      </c>
      <c r="X90" s="191">
        <f t="shared" si="27"/>
        <v>0</v>
      </c>
      <c r="Y90" s="191">
        <f t="shared" si="27"/>
        <v>0</v>
      </c>
      <c r="Z90" s="191">
        <f t="shared" si="27"/>
        <v>1400</v>
      </c>
      <c r="AA90" s="191">
        <f t="shared" si="27"/>
        <v>1400</v>
      </c>
      <c r="AB90" s="191">
        <f t="shared" si="27"/>
        <v>1400</v>
      </c>
      <c r="AC90" s="191">
        <f t="shared" si="27"/>
        <v>0</v>
      </c>
      <c r="AD90" s="191">
        <f t="shared" si="27"/>
        <v>0</v>
      </c>
      <c r="AE90" s="191">
        <f t="shared" si="27"/>
        <v>0</v>
      </c>
      <c r="AF90" s="191">
        <f t="shared" si="27"/>
        <v>0</v>
      </c>
      <c r="AG90" s="191">
        <f t="shared" si="27"/>
        <v>0</v>
      </c>
      <c r="AH90" s="191">
        <f t="shared" si="27"/>
        <v>0</v>
      </c>
      <c r="AI90" s="191">
        <f t="shared" si="27"/>
        <v>0</v>
      </c>
      <c r="AJ90" s="191">
        <f t="shared" si="27"/>
        <v>0</v>
      </c>
      <c r="AK90" s="191">
        <f t="shared" si="27"/>
        <v>0</v>
      </c>
      <c r="AL90" s="191">
        <f t="shared" si="27"/>
        <v>0</v>
      </c>
      <c r="AM90" s="196"/>
      <c r="AN90" s="196"/>
      <c r="AO90" s="196"/>
    </row>
    <row r="91" s="268" customFormat="1" ht="189" customHeight="1" spans="1:41">
      <c r="A91" s="273">
        <v>21</v>
      </c>
      <c r="B91" s="273" t="s">
        <v>1335</v>
      </c>
      <c r="C91" s="273">
        <v>2024</v>
      </c>
      <c r="D91" s="309" t="s">
        <v>1336</v>
      </c>
      <c r="E91" s="275" t="s">
        <v>178</v>
      </c>
      <c r="F91" s="275" t="s">
        <v>1337</v>
      </c>
      <c r="G91" s="275" t="s">
        <v>1304</v>
      </c>
      <c r="H91" s="309" t="s">
        <v>1338</v>
      </c>
      <c r="I91" s="273">
        <v>1</v>
      </c>
      <c r="J91" s="273">
        <v>30</v>
      </c>
      <c r="K91" s="273"/>
      <c r="L91" s="273"/>
      <c r="M91" s="273">
        <v>1</v>
      </c>
      <c r="N91" s="273"/>
      <c r="O91" s="273"/>
      <c r="P91" s="273"/>
      <c r="Q91" s="273"/>
      <c r="R91" s="273"/>
      <c r="S91" s="273">
        <v>431</v>
      </c>
      <c r="T91" s="273">
        <v>1548</v>
      </c>
      <c r="U91" s="291" t="s">
        <v>215</v>
      </c>
      <c r="V91" s="273" t="s">
        <v>853</v>
      </c>
      <c r="W91" s="291" t="s">
        <v>215</v>
      </c>
      <c r="X91" s="273" t="s">
        <v>853</v>
      </c>
      <c r="Y91" s="273" t="s">
        <v>1286</v>
      </c>
      <c r="Z91" s="273">
        <v>1400</v>
      </c>
      <c r="AA91" s="273">
        <v>1400</v>
      </c>
      <c r="AB91" s="301">
        <v>1400</v>
      </c>
      <c r="AC91" s="301"/>
      <c r="AD91" s="301"/>
      <c r="AE91" s="301"/>
      <c r="AF91" s="273"/>
      <c r="AG91" s="273"/>
      <c r="AH91" s="273"/>
      <c r="AI91" s="273"/>
      <c r="AJ91" s="273"/>
      <c r="AK91" s="273"/>
      <c r="AL91" s="273"/>
      <c r="AM91" s="282" t="s">
        <v>1339</v>
      </c>
      <c r="AN91" s="282" t="s">
        <v>1340</v>
      </c>
      <c r="AO91" s="341"/>
    </row>
    <row r="92" s="12" customFormat="1" ht="30" hidden="1" customHeight="1" spans="1:41">
      <c r="A92" s="183" t="s">
        <v>54</v>
      </c>
      <c r="B92" s="188" t="s">
        <v>117</v>
      </c>
      <c r="C92" s="188"/>
      <c r="D92" s="188"/>
      <c r="E92" s="185"/>
      <c r="F92" s="185"/>
      <c r="G92" s="185"/>
      <c r="H92" s="185"/>
      <c r="I92" s="191">
        <f t="shared" ref="I92:AL92" si="28">SUM(I93:I100)</f>
        <v>8</v>
      </c>
      <c r="J92" s="191">
        <f t="shared" si="28"/>
        <v>141</v>
      </c>
      <c r="K92" s="191">
        <f t="shared" si="28"/>
        <v>0</v>
      </c>
      <c r="L92" s="191">
        <f t="shared" si="28"/>
        <v>0</v>
      </c>
      <c r="M92" s="191">
        <f t="shared" si="28"/>
        <v>8</v>
      </c>
      <c r="N92" s="191">
        <f t="shared" si="28"/>
        <v>0</v>
      </c>
      <c r="O92" s="191">
        <f t="shared" si="28"/>
        <v>0</v>
      </c>
      <c r="P92" s="191">
        <f t="shared" si="28"/>
        <v>0</v>
      </c>
      <c r="Q92" s="191">
        <f t="shared" si="28"/>
        <v>0</v>
      </c>
      <c r="R92" s="191">
        <f t="shared" si="28"/>
        <v>0</v>
      </c>
      <c r="S92" s="191">
        <f t="shared" si="28"/>
        <v>4653</v>
      </c>
      <c r="T92" s="191">
        <f t="shared" si="28"/>
        <v>18993</v>
      </c>
      <c r="U92" s="191">
        <f t="shared" si="28"/>
        <v>0</v>
      </c>
      <c r="V92" s="191">
        <f t="shared" si="28"/>
        <v>0</v>
      </c>
      <c r="W92" s="191">
        <f t="shared" si="28"/>
        <v>0</v>
      </c>
      <c r="X92" s="191">
        <f t="shared" si="28"/>
        <v>0</v>
      </c>
      <c r="Y92" s="191">
        <f t="shared" si="28"/>
        <v>0</v>
      </c>
      <c r="Z92" s="191">
        <f t="shared" si="28"/>
        <v>5830</v>
      </c>
      <c r="AA92" s="191">
        <f t="shared" si="28"/>
        <v>3830</v>
      </c>
      <c r="AB92" s="191">
        <f t="shared" si="28"/>
        <v>3830</v>
      </c>
      <c r="AC92" s="191">
        <f t="shared" si="28"/>
        <v>0</v>
      </c>
      <c r="AD92" s="191">
        <f t="shared" si="28"/>
        <v>0</v>
      </c>
      <c r="AE92" s="191">
        <f t="shared" si="28"/>
        <v>0</v>
      </c>
      <c r="AF92" s="191">
        <f t="shared" si="28"/>
        <v>0</v>
      </c>
      <c r="AG92" s="191">
        <f t="shared" si="28"/>
        <v>0</v>
      </c>
      <c r="AH92" s="191">
        <f t="shared" si="28"/>
        <v>2000</v>
      </c>
      <c r="AI92" s="191">
        <f t="shared" si="28"/>
        <v>0</v>
      </c>
      <c r="AJ92" s="191">
        <f t="shared" si="28"/>
        <v>0</v>
      </c>
      <c r="AK92" s="191">
        <f t="shared" si="28"/>
        <v>0</v>
      </c>
      <c r="AL92" s="191">
        <f t="shared" si="28"/>
        <v>0</v>
      </c>
      <c r="AM92" s="196"/>
      <c r="AN92" s="196"/>
      <c r="AO92" s="196"/>
    </row>
    <row r="93" s="263" customFormat="1" ht="348" customHeight="1" spans="1:41">
      <c r="A93" s="273">
        <v>22</v>
      </c>
      <c r="B93" s="273" t="s">
        <v>1164</v>
      </c>
      <c r="C93" s="273">
        <v>2024</v>
      </c>
      <c r="D93" s="284" t="s">
        <v>220</v>
      </c>
      <c r="E93" s="273" t="s">
        <v>178</v>
      </c>
      <c r="F93" s="275" t="s">
        <v>990</v>
      </c>
      <c r="G93" s="273" t="s">
        <v>221</v>
      </c>
      <c r="H93" s="284" t="s">
        <v>1098</v>
      </c>
      <c r="I93" s="273">
        <v>1</v>
      </c>
      <c r="J93" s="273">
        <v>3</v>
      </c>
      <c r="K93" s="273"/>
      <c r="L93" s="273"/>
      <c r="M93" s="273">
        <v>1</v>
      </c>
      <c r="N93" s="273"/>
      <c r="O93" s="273"/>
      <c r="P93" s="273"/>
      <c r="Q93" s="273"/>
      <c r="R93" s="273"/>
      <c r="S93" s="273">
        <v>2245</v>
      </c>
      <c r="T93" s="273">
        <v>10000</v>
      </c>
      <c r="U93" s="291" t="s">
        <v>1369</v>
      </c>
      <c r="V93" s="273" t="s">
        <v>715</v>
      </c>
      <c r="W93" s="273" t="s">
        <v>207</v>
      </c>
      <c r="X93" s="273" t="s">
        <v>715</v>
      </c>
      <c r="Y93" s="273" t="s">
        <v>1286</v>
      </c>
      <c r="Z93" s="273">
        <v>3000</v>
      </c>
      <c r="AA93" s="273">
        <v>1000</v>
      </c>
      <c r="AB93" s="301">
        <v>1000</v>
      </c>
      <c r="AC93" s="301"/>
      <c r="AD93" s="301"/>
      <c r="AE93" s="301"/>
      <c r="AF93" s="273"/>
      <c r="AG93" s="273"/>
      <c r="AH93" s="273">
        <v>2000</v>
      </c>
      <c r="AI93" s="273"/>
      <c r="AJ93" s="273"/>
      <c r="AK93" s="273"/>
      <c r="AL93" s="273"/>
      <c r="AM93" s="282" t="s">
        <v>1165</v>
      </c>
      <c r="AN93" s="282" t="s">
        <v>1166</v>
      </c>
      <c r="AO93" s="334" t="s">
        <v>1370</v>
      </c>
    </row>
    <row r="94" s="265" customFormat="1" ht="409" customHeight="1" spans="1:41">
      <c r="A94" s="273">
        <v>23</v>
      </c>
      <c r="B94" s="273" t="s">
        <v>1170</v>
      </c>
      <c r="C94" s="273">
        <v>2024</v>
      </c>
      <c r="D94" s="309" t="s">
        <v>327</v>
      </c>
      <c r="E94" s="291" t="s">
        <v>178</v>
      </c>
      <c r="F94" s="291" t="s">
        <v>984</v>
      </c>
      <c r="G94" s="291" t="s">
        <v>209</v>
      </c>
      <c r="H94" s="309" t="s">
        <v>1081</v>
      </c>
      <c r="I94" s="291">
        <v>1</v>
      </c>
      <c r="J94" s="291">
        <v>1</v>
      </c>
      <c r="K94" s="291"/>
      <c r="L94" s="291"/>
      <c r="M94" s="291">
        <v>1</v>
      </c>
      <c r="N94" s="291"/>
      <c r="O94" s="291"/>
      <c r="P94" s="291"/>
      <c r="Q94" s="291"/>
      <c r="R94" s="291"/>
      <c r="S94" s="291">
        <v>560</v>
      </c>
      <c r="T94" s="291">
        <v>1650</v>
      </c>
      <c r="U94" s="291" t="s">
        <v>305</v>
      </c>
      <c r="V94" s="291" t="s">
        <v>1171</v>
      </c>
      <c r="W94" s="291" t="s">
        <v>207</v>
      </c>
      <c r="X94" s="291" t="s">
        <v>715</v>
      </c>
      <c r="Y94" s="291" t="s">
        <v>1286</v>
      </c>
      <c r="Z94" s="291">
        <v>800</v>
      </c>
      <c r="AA94" s="291">
        <v>800</v>
      </c>
      <c r="AB94" s="291">
        <v>800</v>
      </c>
      <c r="AC94" s="291"/>
      <c r="AD94" s="291"/>
      <c r="AE94" s="291"/>
      <c r="AF94" s="291"/>
      <c r="AG94" s="291"/>
      <c r="AH94" s="291"/>
      <c r="AI94" s="291"/>
      <c r="AJ94" s="291"/>
      <c r="AK94" s="291"/>
      <c r="AL94" s="291"/>
      <c r="AM94" s="309" t="s">
        <v>1172</v>
      </c>
      <c r="AN94" s="309" t="s">
        <v>1173</v>
      </c>
      <c r="AO94" s="334" t="s">
        <v>1371</v>
      </c>
    </row>
    <row r="95" s="269" customFormat="1" ht="409" customHeight="1" spans="1:41">
      <c r="A95" s="273">
        <v>24</v>
      </c>
      <c r="B95" s="273" t="s">
        <v>1201</v>
      </c>
      <c r="C95" s="273">
        <v>2024</v>
      </c>
      <c r="D95" s="282" t="s">
        <v>1341</v>
      </c>
      <c r="E95" s="273" t="s">
        <v>178</v>
      </c>
      <c r="F95" s="275" t="s">
        <v>1013</v>
      </c>
      <c r="G95" s="273" t="s">
        <v>1342</v>
      </c>
      <c r="H95" s="282" t="s">
        <v>1343</v>
      </c>
      <c r="I95" s="273">
        <v>1</v>
      </c>
      <c r="J95" s="306">
        <v>109.8</v>
      </c>
      <c r="K95" s="306"/>
      <c r="L95" s="306"/>
      <c r="M95" s="306">
        <v>1</v>
      </c>
      <c r="N95" s="306"/>
      <c r="O95" s="306"/>
      <c r="P95" s="306"/>
      <c r="Q95" s="306"/>
      <c r="R95" s="306"/>
      <c r="S95" s="306">
        <v>794</v>
      </c>
      <c r="T95" s="306">
        <v>3208</v>
      </c>
      <c r="U95" s="273" t="s">
        <v>207</v>
      </c>
      <c r="V95" s="273" t="s">
        <v>715</v>
      </c>
      <c r="W95" s="273" t="s">
        <v>207</v>
      </c>
      <c r="X95" s="273" t="s">
        <v>715</v>
      </c>
      <c r="Y95" s="273" t="s">
        <v>1286</v>
      </c>
      <c r="Z95" s="306">
        <v>1000</v>
      </c>
      <c r="AA95" s="306">
        <v>1000</v>
      </c>
      <c r="AB95" s="306">
        <v>1000</v>
      </c>
      <c r="AC95" s="306"/>
      <c r="AD95" s="306"/>
      <c r="AE95" s="306"/>
      <c r="AF95" s="306"/>
      <c r="AG95" s="306"/>
      <c r="AH95" s="306"/>
      <c r="AI95" s="306"/>
      <c r="AJ95" s="306"/>
      <c r="AK95" s="306"/>
      <c r="AL95" s="306"/>
      <c r="AM95" s="315" t="s">
        <v>1202</v>
      </c>
      <c r="AN95" s="315" t="s">
        <v>1203</v>
      </c>
      <c r="AO95" s="334" t="s">
        <v>1372</v>
      </c>
    </row>
    <row r="96" s="250" customFormat="1" ht="223" customHeight="1" spans="1:41">
      <c r="A96" s="22">
        <v>25</v>
      </c>
      <c r="B96" s="22" t="s">
        <v>1204</v>
      </c>
      <c r="C96" s="22">
        <v>2024</v>
      </c>
      <c r="D96" s="33" t="s">
        <v>383</v>
      </c>
      <c r="E96" s="22" t="s">
        <v>178</v>
      </c>
      <c r="F96" s="24" t="s">
        <v>990</v>
      </c>
      <c r="G96" s="22" t="s">
        <v>357</v>
      </c>
      <c r="H96" s="33" t="s">
        <v>384</v>
      </c>
      <c r="I96" s="22">
        <v>1</v>
      </c>
      <c r="J96" s="22">
        <v>1.2</v>
      </c>
      <c r="K96" s="22"/>
      <c r="L96" s="22"/>
      <c r="M96" s="22">
        <v>1</v>
      </c>
      <c r="N96" s="22"/>
      <c r="O96" s="22"/>
      <c r="P96" s="22"/>
      <c r="Q96" s="22"/>
      <c r="R96" s="22"/>
      <c r="S96" s="22">
        <v>67</v>
      </c>
      <c r="T96" s="22">
        <v>268</v>
      </c>
      <c r="U96" s="22" t="s">
        <v>1016</v>
      </c>
      <c r="V96" s="22" t="s">
        <v>749</v>
      </c>
      <c r="W96" s="22" t="s">
        <v>207</v>
      </c>
      <c r="X96" s="22" t="s">
        <v>715</v>
      </c>
      <c r="Y96" s="22" t="s">
        <v>1286</v>
      </c>
      <c r="Z96" s="22">
        <v>200</v>
      </c>
      <c r="AA96" s="22">
        <v>200</v>
      </c>
      <c r="AB96" s="22">
        <v>200</v>
      </c>
      <c r="AC96" s="22"/>
      <c r="AD96" s="22"/>
      <c r="AE96" s="22"/>
      <c r="AF96" s="22"/>
      <c r="AG96" s="22"/>
      <c r="AH96" s="22"/>
      <c r="AI96" s="22"/>
      <c r="AJ96" s="22"/>
      <c r="AK96" s="22"/>
      <c r="AL96" s="22"/>
      <c r="AM96" s="33" t="s">
        <v>1205</v>
      </c>
      <c r="AN96" s="33" t="s">
        <v>1206</v>
      </c>
      <c r="AO96" s="246" t="s">
        <v>1373</v>
      </c>
    </row>
    <row r="97" s="12" customFormat="1" ht="223" customHeight="1" spans="1:41">
      <c r="A97" s="22">
        <v>26</v>
      </c>
      <c r="B97" s="22" t="s">
        <v>1208</v>
      </c>
      <c r="C97" s="36">
        <v>2024</v>
      </c>
      <c r="D97" s="37" t="s">
        <v>1017</v>
      </c>
      <c r="E97" s="36" t="s">
        <v>178</v>
      </c>
      <c r="F97" s="36" t="s">
        <v>984</v>
      </c>
      <c r="G97" s="36" t="s">
        <v>442</v>
      </c>
      <c r="H97" s="37" t="s">
        <v>1209</v>
      </c>
      <c r="I97" s="36">
        <v>1</v>
      </c>
      <c r="J97" s="36">
        <v>11</v>
      </c>
      <c r="K97" s="36"/>
      <c r="L97" s="36"/>
      <c r="M97" s="36">
        <v>1</v>
      </c>
      <c r="N97" s="36"/>
      <c r="O97" s="36"/>
      <c r="P97" s="36"/>
      <c r="Q97" s="36"/>
      <c r="R97" s="36"/>
      <c r="S97" s="31">
        <v>33</v>
      </c>
      <c r="T97" s="31">
        <v>102</v>
      </c>
      <c r="U97" s="36" t="s">
        <v>192</v>
      </c>
      <c r="V97" s="36" t="s">
        <v>810</v>
      </c>
      <c r="W97" s="36" t="s">
        <v>207</v>
      </c>
      <c r="X97" s="36" t="s">
        <v>715</v>
      </c>
      <c r="Y97" s="22" t="s">
        <v>1286</v>
      </c>
      <c r="Z97" s="36">
        <v>100</v>
      </c>
      <c r="AA97" s="36">
        <v>100</v>
      </c>
      <c r="AB97" s="36">
        <v>100</v>
      </c>
      <c r="AC97" s="36"/>
      <c r="AD97" s="36"/>
      <c r="AE97" s="36"/>
      <c r="AF97" s="36"/>
      <c r="AG97" s="36"/>
      <c r="AH97" s="36"/>
      <c r="AI97" s="36"/>
      <c r="AJ97" s="36"/>
      <c r="AK97" s="36"/>
      <c r="AL97" s="36"/>
      <c r="AM97" s="37" t="s">
        <v>1210</v>
      </c>
      <c r="AN97" s="37" t="s">
        <v>1211</v>
      </c>
      <c r="AO97" s="336" t="s">
        <v>1374</v>
      </c>
    </row>
    <row r="98" s="264" customFormat="1" ht="201" customHeight="1" spans="1:41">
      <c r="A98" s="231">
        <v>27</v>
      </c>
      <c r="B98" s="231" t="s">
        <v>1213</v>
      </c>
      <c r="C98" s="281">
        <v>2024</v>
      </c>
      <c r="D98" s="313" t="s">
        <v>592</v>
      </c>
      <c r="E98" s="281" t="s">
        <v>178</v>
      </c>
      <c r="F98" s="281" t="s">
        <v>1022</v>
      </c>
      <c r="G98" s="281" t="s">
        <v>593</v>
      </c>
      <c r="H98" s="313" t="s">
        <v>594</v>
      </c>
      <c r="I98" s="314">
        <v>1</v>
      </c>
      <c r="J98" s="281">
        <v>11</v>
      </c>
      <c r="K98" s="314"/>
      <c r="L98" s="314"/>
      <c r="M98" s="281">
        <v>1</v>
      </c>
      <c r="N98" s="314"/>
      <c r="O98" s="314"/>
      <c r="P98" s="314"/>
      <c r="Q98" s="314"/>
      <c r="R98" s="314"/>
      <c r="S98" s="281">
        <v>50</v>
      </c>
      <c r="T98" s="314">
        <v>218</v>
      </c>
      <c r="U98" s="281" t="s">
        <v>985</v>
      </c>
      <c r="V98" s="281" t="s">
        <v>944</v>
      </c>
      <c r="W98" s="281" t="s">
        <v>207</v>
      </c>
      <c r="X98" s="281" t="s">
        <v>715</v>
      </c>
      <c r="Y98" s="231" t="s">
        <v>1286</v>
      </c>
      <c r="Z98" s="281">
        <v>370</v>
      </c>
      <c r="AA98" s="281">
        <v>370</v>
      </c>
      <c r="AB98" s="281">
        <v>370</v>
      </c>
      <c r="AC98" s="281"/>
      <c r="AD98" s="281"/>
      <c r="AE98" s="281"/>
      <c r="AF98" s="281"/>
      <c r="AG98" s="281"/>
      <c r="AH98" s="281"/>
      <c r="AI98" s="281"/>
      <c r="AJ98" s="281"/>
      <c r="AK98" s="231"/>
      <c r="AL98" s="231"/>
      <c r="AM98" s="276" t="s">
        <v>1214</v>
      </c>
      <c r="AN98" s="276" t="s">
        <v>1215</v>
      </c>
      <c r="AO98" s="342" t="s">
        <v>1375</v>
      </c>
    </row>
    <row r="99" s="270" customFormat="1" ht="258" customHeight="1" spans="1:41">
      <c r="A99" s="231">
        <v>28</v>
      </c>
      <c r="B99" s="231" t="s">
        <v>1232</v>
      </c>
      <c r="C99" s="231">
        <v>2024</v>
      </c>
      <c r="D99" s="276" t="s">
        <v>565</v>
      </c>
      <c r="E99" s="231" t="s">
        <v>302</v>
      </c>
      <c r="F99" s="231" t="s">
        <v>1009</v>
      </c>
      <c r="G99" s="231" t="s">
        <v>535</v>
      </c>
      <c r="H99" s="276" t="s">
        <v>566</v>
      </c>
      <c r="I99" s="231">
        <v>1</v>
      </c>
      <c r="J99" s="231">
        <v>4</v>
      </c>
      <c r="K99" s="231"/>
      <c r="L99" s="231"/>
      <c r="M99" s="231">
        <v>1</v>
      </c>
      <c r="N99" s="231"/>
      <c r="O99" s="231"/>
      <c r="P99" s="231"/>
      <c r="Q99" s="231"/>
      <c r="R99" s="231"/>
      <c r="S99" s="231">
        <v>210</v>
      </c>
      <c r="T99" s="231">
        <v>709</v>
      </c>
      <c r="U99" s="231" t="s">
        <v>206</v>
      </c>
      <c r="V99" s="231" t="s">
        <v>902</v>
      </c>
      <c r="W99" s="231" t="s">
        <v>207</v>
      </c>
      <c r="X99" s="231" t="s">
        <v>715</v>
      </c>
      <c r="Y99" s="231" t="s">
        <v>1286</v>
      </c>
      <c r="Z99" s="231">
        <v>210</v>
      </c>
      <c r="AA99" s="231">
        <v>210</v>
      </c>
      <c r="AB99" s="234">
        <v>210</v>
      </c>
      <c r="AC99" s="234"/>
      <c r="AD99" s="234"/>
      <c r="AE99" s="234"/>
      <c r="AF99" s="231"/>
      <c r="AG99" s="231"/>
      <c r="AH99" s="231"/>
      <c r="AI99" s="231"/>
      <c r="AJ99" s="231"/>
      <c r="AK99" s="231"/>
      <c r="AL99" s="231"/>
      <c r="AM99" s="276" t="s">
        <v>1233</v>
      </c>
      <c r="AN99" s="276" t="s">
        <v>1234</v>
      </c>
      <c r="AO99" s="342" t="s">
        <v>1376</v>
      </c>
    </row>
    <row r="100" s="8" customFormat="1" ht="251" customHeight="1" spans="1:41">
      <c r="A100" s="22">
        <v>29</v>
      </c>
      <c r="B100" s="22" t="s">
        <v>1236</v>
      </c>
      <c r="C100" s="22">
        <v>2024</v>
      </c>
      <c r="D100" s="33" t="s">
        <v>1237</v>
      </c>
      <c r="E100" s="22" t="s">
        <v>178</v>
      </c>
      <c r="F100" s="24" t="s">
        <v>1013</v>
      </c>
      <c r="G100" s="22" t="s">
        <v>1238</v>
      </c>
      <c r="H100" s="33" t="s">
        <v>1239</v>
      </c>
      <c r="I100" s="39">
        <v>1</v>
      </c>
      <c r="J100" s="39"/>
      <c r="K100" s="39"/>
      <c r="L100" s="39"/>
      <c r="M100" s="39">
        <v>1</v>
      </c>
      <c r="N100" s="39"/>
      <c r="O100" s="39"/>
      <c r="P100" s="39"/>
      <c r="Q100" s="39"/>
      <c r="R100" s="39"/>
      <c r="S100" s="39">
        <v>694</v>
      </c>
      <c r="T100" s="39">
        <v>2838</v>
      </c>
      <c r="U100" s="22" t="s">
        <v>227</v>
      </c>
      <c r="V100" s="22" t="s">
        <v>656</v>
      </c>
      <c r="W100" s="22" t="s">
        <v>207</v>
      </c>
      <c r="X100" s="22" t="s">
        <v>715</v>
      </c>
      <c r="Y100" s="22" t="s">
        <v>1286</v>
      </c>
      <c r="Z100" s="39">
        <v>150</v>
      </c>
      <c r="AA100" s="39">
        <v>150</v>
      </c>
      <c r="AB100" s="39">
        <v>150</v>
      </c>
      <c r="AC100" s="39"/>
      <c r="AD100" s="39"/>
      <c r="AE100" s="39"/>
      <c r="AF100" s="39"/>
      <c r="AG100" s="39"/>
      <c r="AH100" s="39"/>
      <c r="AI100" s="39"/>
      <c r="AJ100" s="39"/>
      <c r="AK100" s="39"/>
      <c r="AL100" s="39"/>
      <c r="AM100" s="71" t="s">
        <v>1240</v>
      </c>
      <c r="AN100" s="71" t="s">
        <v>1241</v>
      </c>
      <c r="AO100" s="336" t="s">
        <v>1377</v>
      </c>
    </row>
    <row r="101" s="12" customFormat="1" ht="70" hidden="1" customHeight="1" spans="1:41">
      <c r="A101" s="183" t="s">
        <v>54</v>
      </c>
      <c r="B101" s="188" t="s">
        <v>118</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77" hidden="1" customHeight="1" spans="1:41">
      <c r="A102" s="183" t="s">
        <v>54</v>
      </c>
      <c r="B102" s="188" t="s">
        <v>119</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77" hidden="1" customHeight="1" spans="1:41">
      <c r="A103" s="183" t="s">
        <v>54</v>
      </c>
      <c r="B103" s="188" t="s">
        <v>120</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50" hidden="1" customHeight="1" spans="1:41">
      <c r="A104" s="183" t="s">
        <v>54</v>
      </c>
      <c r="B104" s="188" t="s">
        <v>121</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30" hidden="1" customHeight="1" spans="1:41">
      <c r="A105" s="183" t="s">
        <v>54</v>
      </c>
      <c r="B105" s="188" t="s">
        <v>96</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30" hidden="1" customHeight="1" spans="1:41">
      <c r="A106" s="203" t="s">
        <v>52</v>
      </c>
      <c r="B106" s="188" t="s">
        <v>122</v>
      </c>
      <c r="C106" s="188"/>
      <c r="D106" s="188"/>
      <c r="E106" s="185"/>
      <c r="F106" s="185"/>
      <c r="G106" s="185"/>
      <c r="H106" s="185"/>
      <c r="I106" s="191">
        <f t="shared" ref="I106:AL106" si="29">I107+I108+I112+I114</f>
        <v>4</v>
      </c>
      <c r="J106" s="191">
        <f t="shared" si="29"/>
        <v>5.13</v>
      </c>
      <c r="K106" s="191">
        <f t="shared" si="29"/>
        <v>0</v>
      </c>
      <c r="L106" s="191">
        <f t="shared" si="29"/>
        <v>0</v>
      </c>
      <c r="M106" s="191">
        <f t="shared" si="29"/>
        <v>4</v>
      </c>
      <c r="N106" s="191">
        <f t="shared" si="29"/>
        <v>0</v>
      </c>
      <c r="O106" s="191">
        <f t="shared" si="29"/>
        <v>0</v>
      </c>
      <c r="P106" s="191">
        <f t="shared" si="29"/>
        <v>0</v>
      </c>
      <c r="Q106" s="191">
        <f t="shared" si="29"/>
        <v>0</v>
      </c>
      <c r="R106" s="191">
        <f t="shared" si="29"/>
        <v>0</v>
      </c>
      <c r="S106" s="191">
        <f t="shared" si="29"/>
        <v>2327</v>
      </c>
      <c r="T106" s="191">
        <f t="shared" si="29"/>
        <v>8779</v>
      </c>
      <c r="U106" s="191">
        <f t="shared" si="29"/>
        <v>0</v>
      </c>
      <c r="V106" s="191">
        <f t="shared" si="29"/>
        <v>0</v>
      </c>
      <c r="W106" s="191">
        <f t="shared" si="29"/>
        <v>0</v>
      </c>
      <c r="X106" s="191">
        <f t="shared" si="29"/>
        <v>0</v>
      </c>
      <c r="Y106" s="191">
        <f t="shared" si="29"/>
        <v>0</v>
      </c>
      <c r="Z106" s="191">
        <f t="shared" si="29"/>
        <v>3680</v>
      </c>
      <c r="AA106" s="191">
        <f t="shared" si="29"/>
        <v>0</v>
      </c>
      <c r="AB106" s="191">
        <f t="shared" si="29"/>
        <v>0</v>
      </c>
      <c r="AC106" s="191">
        <f t="shared" si="29"/>
        <v>0</v>
      </c>
      <c r="AD106" s="191">
        <f t="shared" si="29"/>
        <v>0</v>
      </c>
      <c r="AE106" s="191">
        <f t="shared" si="29"/>
        <v>0</v>
      </c>
      <c r="AF106" s="191">
        <f t="shared" si="29"/>
        <v>0</v>
      </c>
      <c r="AG106" s="191">
        <f t="shared" si="29"/>
        <v>3680</v>
      </c>
      <c r="AH106" s="191">
        <f t="shared" si="29"/>
        <v>0</v>
      </c>
      <c r="AI106" s="191">
        <f t="shared" si="29"/>
        <v>0</v>
      </c>
      <c r="AJ106" s="191">
        <f t="shared" si="29"/>
        <v>0</v>
      </c>
      <c r="AK106" s="191">
        <f t="shared" si="29"/>
        <v>0</v>
      </c>
      <c r="AL106" s="191">
        <f t="shared" si="29"/>
        <v>0</v>
      </c>
      <c r="AM106" s="196"/>
      <c r="AN106" s="196"/>
      <c r="AO106" s="196"/>
    </row>
    <row r="107" s="12" customFormat="1" ht="30" hidden="1" customHeight="1" spans="1:41">
      <c r="A107" s="183" t="s">
        <v>54</v>
      </c>
      <c r="B107" s="188" t="s">
        <v>123</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hidden="1" customHeight="1" spans="1:41">
      <c r="A108" s="183" t="s">
        <v>54</v>
      </c>
      <c r="B108" s="188" t="s">
        <v>124</v>
      </c>
      <c r="C108" s="188"/>
      <c r="D108" s="188"/>
      <c r="E108" s="185"/>
      <c r="F108" s="185"/>
      <c r="G108" s="185"/>
      <c r="H108" s="185"/>
      <c r="I108" s="191">
        <f t="shared" ref="I108:AL108" si="30">SUM(I109:I111)</f>
        <v>3</v>
      </c>
      <c r="J108" s="191">
        <f t="shared" si="30"/>
        <v>4.13</v>
      </c>
      <c r="K108" s="191">
        <f t="shared" si="30"/>
        <v>0</v>
      </c>
      <c r="L108" s="191">
        <f t="shared" si="30"/>
        <v>0</v>
      </c>
      <c r="M108" s="191">
        <f t="shared" si="30"/>
        <v>3</v>
      </c>
      <c r="N108" s="191">
        <f t="shared" si="30"/>
        <v>0</v>
      </c>
      <c r="O108" s="191">
        <f t="shared" si="30"/>
        <v>0</v>
      </c>
      <c r="P108" s="191">
        <f t="shared" si="30"/>
        <v>0</v>
      </c>
      <c r="Q108" s="191">
        <f t="shared" si="30"/>
        <v>0</v>
      </c>
      <c r="R108" s="191">
        <f t="shared" si="30"/>
        <v>0</v>
      </c>
      <c r="S108" s="191">
        <f t="shared" si="30"/>
        <v>1865</v>
      </c>
      <c r="T108" s="191">
        <f t="shared" si="30"/>
        <v>6911</v>
      </c>
      <c r="U108" s="191">
        <f t="shared" si="30"/>
        <v>0</v>
      </c>
      <c r="V108" s="191">
        <f t="shared" si="30"/>
        <v>0</v>
      </c>
      <c r="W108" s="191">
        <f t="shared" si="30"/>
        <v>0</v>
      </c>
      <c r="X108" s="191">
        <f t="shared" si="30"/>
        <v>0</v>
      </c>
      <c r="Y108" s="191">
        <f t="shared" si="30"/>
        <v>0</v>
      </c>
      <c r="Z108" s="191">
        <f t="shared" si="30"/>
        <v>3600</v>
      </c>
      <c r="AA108" s="191">
        <f t="shared" si="30"/>
        <v>0</v>
      </c>
      <c r="AB108" s="191">
        <f t="shared" si="30"/>
        <v>0</v>
      </c>
      <c r="AC108" s="191">
        <f t="shared" si="30"/>
        <v>0</v>
      </c>
      <c r="AD108" s="191">
        <f t="shared" si="30"/>
        <v>0</v>
      </c>
      <c r="AE108" s="191">
        <f t="shared" si="30"/>
        <v>0</v>
      </c>
      <c r="AF108" s="191">
        <f t="shared" si="30"/>
        <v>0</v>
      </c>
      <c r="AG108" s="191">
        <f t="shared" si="30"/>
        <v>3600</v>
      </c>
      <c r="AH108" s="191">
        <f t="shared" si="30"/>
        <v>0</v>
      </c>
      <c r="AI108" s="191">
        <f t="shared" si="30"/>
        <v>0</v>
      </c>
      <c r="AJ108" s="191">
        <f t="shared" si="30"/>
        <v>0</v>
      </c>
      <c r="AK108" s="191">
        <f t="shared" si="30"/>
        <v>0</v>
      </c>
      <c r="AL108" s="191">
        <f t="shared" si="30"/>
        <v>0</v>
      </c>
      <c r="AM108" s="196"/>
      <c r="AN108" s="196"/>
      <c r="AO108" s="196"/>
    </row>
    <row r="109" s="317" customFormat="1" ht="409" customHeight="1" spans="1:41">
      <c r="A109" s="320">
        <v>30</v>
      </c>
      <c r="B109" s="320" t="s">
        <v>1152</v>
      </c>
      <c r="C109" s="320">
        <v>2024</v>
      </c>
      <c r="D109" s="338" t="s">
        <v>193</v>
      </c>
      <c r="E109" s="322" t="s">
        <v>178</v>
      </c>
      <c r="F109" s="322" t="s">
        <v>984</v>
      </c>
      <c r="G109" s="322" t="s">
        <v>194</v>
      </c>
      <c r="H109" s="338" t="s">
        <v>195</v>
      </c>
      <c r="I109" s="320">
        <v>1</v>
      </c>
      <c r="J109" s="320">
        <v>2</v>
      </c>
      <c r="K109" s="320"/>
      <c r="L109" s="320"/>
      <c r="M109" s="320">
        <v>1</v>
      </c>
      <c r="N109" s="320"/>
      <c r="O109" s="320"/>
      <c r="P109" s="320"/>
      <c r="Q109" s="320"/>
      <c r="R109" s="320"/>
      <c r="S109" s="320">
        <v>1200</v>
      </c>
      <c r="T109" s="320">
        <v>4337</v>
      </c>
      <c r="U109" s="326" t="s">
        <v>183</v>
      </c>
      <c r="V109" s="320" t="s">
        <v>1144</v>
      </c>
      <c r="W109" s="326" t="s">
        <v>183</v>
      </c>
      <c r="X109" s="320" t="s">
        <v>1144</v>
      </c>
      <c r="Y109" s="320" t="s">
        <v>1286</v>
      </c>
      <c r="Z109" s="339">
        <v>2000</v>
      </c>
      <c r="AA109" s="320"/>
      <c r="AB109" s="328"/>
      <c r="AC109" s="328"/>
      <c r="AD109" s="328"/>
      <c r="AE109" s="328"/>
      <c r="AF109" s="320"/>
      <c r="AG109" s="320">
        <v>2000</v>
      </c>
      <c r="AH109" s="320"/>
      <c r="AI109" s="320"/>
      <c r="AJ109" s="320"/>
      <c r="AK109" s="320"/>
      <c r="AL109" s="320"/>
      <c r="AM109" s="323" t="s">
        <v>1153</v>
      </c>
      <c r="AN109" s="323" t="s">
        <v>1154</v>
      </c>
      <c r="AO109" s="331" t="s">
        <v>1378</v>
      </c>
    </row>
    <row r="110" s="319" customFormat="1" ht="271" customHeight="1" spans="1:41">
      <c r="A110" s="320">
        <v>31</v>
      </c>
      <c r="B110" s="320" t="s">
        <v>1167</v>
      </c>
      <c r="C110" s="320">
        <v>2024</v>
      </c>
      <c r="D110" s="323" t="s">
        <v>1077</v>
      </c>
      <c r="E110" s="320" t="s">
        <v>178</v>
      </c>
      <c r="F110" s="322" t="s">
        <v>1013</v>
      </c>
      <c r="G110" s="320" t="s">
        <v>590</v>
      </c>
      <c r="H110" s="323" t="s">
        <v>1100</v>
      </c>
      <c r="I110" s="320">
        <v>1</v>
      </c>
      <c r="J110" s="324">
        <v>1.13</v>
      </c>
      <c r="K110" s="324"/>
      <c r="L110" s="324"/>
      <c r="M110" s="324">
        <v>1</v>
      </c>
      <c r="N110" s="324"/>
      <c r="O110" s="324"/>
      <c r="P110" s="324"/>
      <c r="Q110" s="324"/>
      <c r="R110" s="324"/>
      <c r="S110" s="324">
        <v>298</v>
      </c>
      <c r="T110" s="324">
        <v>1188</v>
      </c>
      <c r="U110" s="320" t="s">
        <v>985</v>
      </c>
      <c r="V110" s="320"/>
      <c r="W110" s="320" t="s">
        <v>183</v>
      </c>
      <c r="X110" s="320" t="s">
        <v>811</v>
      </c>
      <c r="Y110" s="320" t="s">
        <v>1286</v>
      </c>
      <c r="Z110" s="324">
        <v>950</v>
      </c>
      <c r="AA110" s="324"/>
      <c r="AB110" s="324"/>
      <c r="AC110" s="324"/>
      <c r="AD110" s="324"/>
      <c r="AE110" s="324"/>
      <c r="AF110" s="324"/>
      <c r="AG110" s="324">
        <v>950</v>
      </c>
      <c r="AH110" s="324"/>
      <c r="AI110" s="324"/>
      <c r="AJ110" s="324"/>
      <c r="AK110" s="324"/>
      <c r="AL110" s="324"/>
      <c r="AM110" s="340" t="s">
        <v>1168</v>
      </c>
      <c r="AN110" s="340" t="s">
        <v>1169</v>
      </c>
      <c r="AO110" s="331" t="s">
        <v>1378</v>
      </c>
    </row>
    <row r="111" s="271" customFormat="1" ht="279" customHeight="1" spans="1:41">
      <c r="A111" s="231">
        <v>32</v>
      </c>
      <c r="B111" s="231" t="s">
        <v>1198</v>
      </c>
      <c r="C111" s="231">
        <v>2024</v>
      </c>
      <c r="D111" s="276" t="s">
        <v>282</v>
      </c>
      <c r="E111" s="231" t="s">
        <v>178</v>
      </c>
      <c r="F111" s="281" t="s">
        <v>1013</v>
      </c>
      <c r="G111" s="231" t="s">
        <v>252</v>
      </c>
      <c r="H111" s="276" t="s">
        <v>1058</v>
      </c>
      <c r="I111" s="231">
        <v>1</v>
      </c>
      <c r="J111" s="235">
        <v>1</v>
      </c>
      <c r="K111" s="235"/>
      <c r="L111" s="235"/>
      <c r="M111" s="235">
        <v>1</v>
      </c>
      <c r="N111" s="235"/>
      <c r="O111" s="235"/>
      <c r="P111" s="235"/>
      <c r="Q111" s="235"/>
      <c r="R111" s="235"/>
      <c r="S111" s="235">
        <v>367</v>
      </c>
      <c r="T111" s="235">
        <v>1386</v>
      </c>
      <c r="U111" s="231" t="s">
        <v>227</v>
      </c>
      <c r="V111" s="231" t="s">
        <v>656</v>
      </c>
      <c r="W111" s="231" t="s">
        <v>183</v>
      </c>
      <c r="X111" s="231" t="s">
        <v>811</v>
      </c>
      <c r="Y111" s="231" t="s">
        <v>1286</v>
      </c>
      <c r="Z111" s="235">
        <v>650</v>
      </c>
      <c r="AA111" s="235"/>
      <c r="AB111" s="235"/>
      <c r="AC111" s="235"/>
      <c r="AD111" s="235"/>
      <c r="AE111" s="235"/>
      <c r="AF111" s="235"/>
      <c r="AG111" s="235">
        <v>650</v>
      </c>
      <c r="AH111" s="235"/>
      <c r="AI111" s="235"/>
      <c r="AJ111" s="235"/>
      <c r="AK111" s="235"/>
      <c r="AL111" s="235"/>
      <c r="AM111" s="316" t="s">
        <v>1199</v>
      </c>
      <c r="AN111" s="316" t="s">
        <v>1200</v>
      </c>
      <c r="AO111" s="331" t="s">
        <v>1378</v>
      </c>
    </row>
    <row r="112" s="12" customFormat="1" ht="30" hidden="1" customHeight="1" spans="1:41">
      <c r="A112" s="183" t="s">
        <v>54</v>
      </c>
      <c r="B112" s="188" t="s">
        <v>125</v>
      </c>
      <c r="C112" s="188"/>
      <c r="D112" s="188"/>
      <c r="E112" s="185"/>
      <c r="F112" s="185"/>
      <c r="G112" s="185"/>
      <c r="H112" s="185"/>
      <c r="I112" s="191">
        <f t="shared" ref="I112:AL112" si="31">SUM(I113)</f>
        <v>1</v>
      </c>
      <c r="J112" s="191">
        <f t="shared" si="31"/>
        <v>1</v>
      </c>
      <c r="K112" s="191">
        <f t="shared" si="31"/>
        <v>0</v>
      </c>
      <c r="L112" s="191">
        <f t="shared" si="31"/>
        <v>0</v>
      </c>
      <c r="M112" s="191">
        <f t="shared" si="31"/>
        <v>1</v>
      </c>
      <c r="N112" s="191">
        <f t="shared" si="31"/>
        <v>0</v>
      </c>
      <c r="O112" s="191">
        <f t="shared" si="31"/>
        <v>0</v>
      </c>
      <c r="P112" s="191">
        <f t="shared" si="31"/>
        <v>0</v>
      </c>
      <c r="Q112" s="191">
        <f t="shared" si="31"/>
        <v>0</v>
      </c>
      <c r="R112" s="191">
        <f t="shared" si="31"/>
        <v>0</v>
      </c>
      <c r="S112" s="191">
        <f t="shared" si="31"/>
        <v>462</v>
      </c>
      <c r="T112" s="191">
        <f t="shared" si="31"/>
        <v>1868</v>
      </c>
      <c r="U112" s="191">
        <f t="shared" si="31"/>
        <v>0</v>
      </c>
      <c r="V112" s="191">
        <f t="shared" si="31"/>
        <v>0</v>
      </c>
      <c r="W112" s="191">
        <f t="shared" si="31"/>
        <v>0</v>
      </c>
      <c r="X112" s="191">
        <f t="shared" si="31"/>
        <v>0</v>
      </c>
      <c r="Y112" s="191">
        <f t="shared" si="31"/>
        <v>0</v>
      </c>
      <c r="Z112" s="191">
        <f t="shared" si="31"/>
        <v>80</v>
      </c>
      <c r="AA112" s="191">
        <f t="shared" si="31"/>
        <v>0</v>
      </c>
      <c r="AB112" s="191">
        <f t="shared" si="31"/>
        <v>0</v>
      </c>
      <c r="AC112" s="191">
        <f t="shared" si="31"/>
        <v>0</v>
      </c>
      <c r="AD112" s="191">
        <f t="shared" si="31"/>
        <v>0</v>
      </c>
      <c r="AE112" s="191">
        <f t="shared" si="31"/>
        <v>0</v>
      </c>
      <c r="AF112" s="191">
        <f t="shared" si="31"/>
        <v>0</v>
      </c>
      <c r="AG112" s="191">
        <f t="shared" si="31"/>
        <v>80</v>
      </c>
      <c r="AH112" s="191">
        <f t="shared" si="31"/>
        <v>0</v>
      </c>
      <c r="AI112" s="191">
        <f t="shared" si="31"/>
        <v>0</v>
      </c>
      <c r="AJ112" s="191">
        <f t="shared" si="31"/>
        <v>0</v>
      </c>
      <c r="AK112" s="191">
        <f t="shared" si="31"/>
        <v>0</v>
      </c>
      <c r="AL112" s="191">
        <f t="shared" si="31"/>
        <v>0</v>
      </c>
      <c r="AM112" s="196"/>
      <c r="AN112" s="196"/>
      <c r="AO112" s="196"/>
    </row>
    <row r="113" s="271" customFormat="1" ht="305" customHeight="1" spans="1:41">
      <c r="A113" s="231">
        <v>33</v>
      </c>
      <c r="B113" s="231" t="s">
        <v>1223</v>
      </c>
      <c r="C113" s="231">
        <v>2024</v>
      </c>
      <c r="D113" s="276" t="s">
        <v>285</v>
      </c>
      <c r="E113" s="231" t="s">
        <v>178</v>
      </c>
      <c r="F113" s="281" t="s">
        <v>1013</v>
      </c>
      <c r="G113" s="231" t="s">
        <v>252</v>
      </c>
      <c r="H113" s="276" t="s">
        <v>1116</v>
      </c>
      <c r="I113" s="231">
        <v>1</v>
      </c>
      <c r="J113" s="235">
        <v>1</v>
      </c>
      <c r="K113" s="235"/>
      <c r="L113" s="235"/>
      <c r="M113" s="235">
        <v>1</v>
      </c>
      <c r="N113" s="235"/>
      <c r="O113" s="235"/>
      <c r="P113" s="235"/>
      <c r="Q113" s="235"/>
      <c r="R113" s="235"/>
      <c r="S113" s="235">
        <v>462</v>
      </c>
      <c r="T113" s="235">
        <v>1868</v>
      </c>
      <c r="U113" s="231" t="s">
        <v>227</v>
      </c>
      <c r="V113" s="231" t="s">
        <v>656</v>
      </c>
      <c r="W113" s="231" t="s">
        <v>183</v>
      </c>
      <c r="X113" s="231" t="s">
        <v>811</v>
      </c>
      <c r="Y113" s="231" t="s">
        <v>1286</v>
      </c>
      <c r="Z113" s="235">
        <v>80</v>
      </c>
      <c r="AA113" s="235"/>
      <c r="AB113" s="235"/>
      <c r="AC113" s="235"/>
      <c r="AD113" s="235"/>
      <c r="AE113" s="235"/>
      <c r="AF113" s="235"/>
      <c r="AG113" s="235">
        <v>80</v>
      </c>
      <c r="AH113" s="235"/>
      <c r="AI113" s="235"/>
      <c r="AJ113" s="235"/>
      <c r="AK113" s="235"/>
      <c r="AL113" s="235"/>
      <c r="AM113" s="316" t="s">
        <v>1224</v>
      </c>
      <c r="AN113" s="316" t="s">
        <v>1225</v>
      </c>
      <c r="AO113" s="332" t="s">
        <v>1379</v>
      </c>
    </row>
    <row r="114" s="12" customFormat="1" ht="30" hidden="1" customHeight="1" spans="1:41">
      <c r="A114" s="183" t="s">
        <v>54</v>
      </c>
      <c r="B114" s="188" t="s">
        <v>126</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hidden="1" customHeight="1" spans="1:41">
      <c r="A115" s="203" t="s">
        <v>52</v>
      </c>
      <c r="B115" s="188" t="s">
        <v>127</v>
      </c>
      <c r="C115" s="188"/>
      <c r="D115" s="188"/>
      <c r="E115" s="185"/>
      <c r="F115" s="185"/>
      <c r="G115" s="185"/>
      <c r="H115" s="185"/>
      <c r="I115" s="191">
        <f t="shared" ref="I115:AL115" si="32">I116+I117+I118+I119+I120+I121</f>
        <v>0</v>
      </c>
      <c r="J115" s="191">
        <f t="shared" si="32"/>
        <v>0</v>
      </c>
      <c r="K115" s="191">
        <f t="shared" si="32"/>
        <v>0</v>
      </c>
      <c r="L115" s="191">
        <f t="shared" si="32"/>
        <v>0</v>
      </c>
      <c r="M115" s="191">
        <f t="shared" si="32"/>
        <v>0</v>
      </c>
      <c r="N115" s="191">
        <f t="shared" si="32"/>
        <v>0</v>
      </c>
      <c r="O115" s="191">
        <f t="shared" si="32"/>
        <v>0</v>
      </c>
      <c r="P115" s="191">
        <f t="shared" si="32"/>
        <v>0</v>
      </c>
      <c r="Q115" s="191">
        <f t="shared" si="32"/>
        <v>0</v>
      </c>
      <c r="R115" s="191">
        <f t="shared" si="32"/>
        <v>0</v>
      </c>
      <c r="S115" s="191">
        <f t="shared" si="32"/>
        <v>0</v>
      </c>
      <c r="T115" s="191">
        <f t="shared" si="32"/>
        <v>0</v>
      </c>
      <c r="U115" s="191">
        <f t="shared" si="32"/>
        <v>0</v>
      </c>
      <c r="V115" s="191">
        <f t="shared" si="32"/>
        <v>0</v>
      </c>
      <c r="W115" s="191">
        <f t="shared" si="32"/>
        <v>0</v>
      </c>
      <c r="X115" s="191">
        <f t="shared" si="32"/>
        <v>0</v>
      </c>
      <c r="Y115" s="191">
        <f t="shared" si="32"/>
        <v>0</v>
      </c>
      <c r="Z115" s="191">
        <f t="shared" si="32"/>
        <v>0</v>
      </c>
      <c r="AA115" s="191">
        <f t="shared" si="32"/>
        <v>0</v>
      </c>
      <c r="AB115" s="191">
        <f t="shared" si="32"/>
        <v>0</v>
      </c>
      <c r="AC115" s="191">
        <f t="shared" si="32"/>
        <v>0</v>
      </c>
      <c r="AD115" s="191">
        <f t="shared" si="32"/>
        <v>0</v>
      </c>
      <c r="AE115" s="191">
        <f t="shared" si="32"/>
        <v>0</v>
      </c>
      <c r="AF115" s="191">
        <f t="shared" si="32"/>
        <v>0</v>
      </c>
      <c r="AG115" s="191">
        <f t="shared" si="32"/>
        <v>0</v>
      </c>
      <c r="AH115" s="191">
        <f t="shared" si="32"/>
        <v>0</v>
      </c>
      <c r="AI115" s="191">
        <f t="shared" si="32"/>
        <v>0</v>
      </c>
      <c r="AJ115" s="191">
        <f t="shared" si="32"/>
        <v>0</v>
      </c>
      <c r="AK115" s="191">
        <f t="shared" si="32"/>
        <v>0</v>
      </c>
      <c r="AL115" s="191">
        <f t="shared" si="32"/>
        <v>0</v>
      </c>
      <c r="AM115" s="196"/>
      <c r="AN115" s="196"/>
      <c r="AO115" s="196"/>
    </row>
    <row r="116" s="12" customFormat="1" ht="30" hidden="1" customHeight="1" spans="1:41">
      <c r="A116" s="183" t="s">
        <v>54</v>
      </c>
      <c r="B116" s="188" t="s">
        <v>128</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58" hidden="1" customHeight="1" spans="1:41">
      <c r="A117" s="183" t="s">
        <v>54</v>
      </c>
      <c r="B117" s="188" t="s">
        <v>129</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68" hidden="1" customHeight="1" spans="1:41">
      <c r="A118" s="183" t="s">
        <v>54</v>
      </c>
      <c r="B118" s="188" t="s">
        <v>130</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hidden="1" customHeight="1" spans="1:41">
      <c r="A119" s="183" t="s">
        <v>54</v>
      </c>
      <c r="B119" s="188" t="s">
        <v>131</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hidden="1" customHeight="1" spans="1:41">
      <c r="A120" s="183" t="s">
        <v>54</v>
      </c>
      <c r="B120" s="188" t="s">
        <v>132</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hidden="1" customHeight="1" spans="1:41">
      <c r="A121" s="183" t="s">
        <v>54</v>
      </c>
      <c r="B121" s="188" t="s">
        <v>133</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hidden="1" customHeight="1" spans="1:41">
      <c r="A122" s="180" t="s">
        <v>50</v>
      </c>
      <c r="B122" s="188" t="s">
        <v>134</v>
      </c>
      <c r="C122" s="188"/>
      <c r="D122" s="188"/>
      <c r="E122" s="185"/>
      <c r="F122" s="185"/>
      <c r="G122" s="185"/>
      <c r="H122" s="185"/>
      <c r="I122" s="192">
        <f t="shared" ref="I122:AL122" si="33">I123</f>
        <v>0</v>
      </c>
      <c r="J122" s="192">
        <f t="shared" si="33"/>
        <v>0</v>
      </c>
      <c r="K122" s="192">
        <f t="shared" si="33"/>
        <v>0</v>
      </c>
      <c r="L122" s="192">
        <f t="shared" si="33"/>
        <v>0</v>
      </c>
      <c r="M122" s="192">
        <f t="shared" si="33"/>
        <v>0</v>
      </c>
      <c r="N122" s="192">
        <f t="shared" si="33"/>
        <v>0</v>
      </c>
      <c r="O122" s="192">
        <f t="shared" si="33"/>
        <v>0</v>
      </c>
      <c r="P122" s="192">
        <f t="shared" si="33"/>
        <v>0</v>
      </c>
      <c r="Q122" s="192">
        <f t="shared" si="33"/>
        <v>0</v>
      </c>
      <c r="R122" s="192">
        <f t="shared" si="33"/>
        <v>0</v>
      </c>
      <c r="S122" s="192">
        <f t="shared" si="33"/>
        <v>0</v>
      </c>
      <c r="T122" s="192">
        <f t="shared" si="33"/>
        <v>0</v>
      </c>
      <c r="U122" s="192">
        <f t="shared" si="33"/>
        <v>0</v>
      </c>
      <c r="V122" s="192">
        <f t="shared" si="33"/>
        <v>0</v>
      </c>
      <c r="W122" s="192">
        <f t="shared" si="33"/>
        <v>0</v>
      </c>
      <c r="X122" s="192">
        <f t="shared" si="33"/>
        <v>0</v>
      </c>
      <c r="Y122" s="192">
        <f t="shared" si="33"/>
        <v>0</v>
      </c>
      <c r="Z122" s="192">
        <f t="shared" si="33"/>
        <v>0</v>
      </c>
      <c r="AA122" s="192">
        <f t="shared" si="33"/>
        <v>0</v>
      </c>
      <c r="AB122" s="192">
        <f t="shared" si="33"/>
        <v>0</v>
      </c>
      <c r="AC122" s="192">
        <f t="shared" si="33"/>
        <v>0</v>
      </c>
      <c r="AD122" s="192">
        <f t="shared" si="33"/>
        <v>0</v>
      </c>
      <c r="AE122" s="192">
        <f t="shared" si="33"/>
        <v>0</v>
      </c>
      <c r="AF122" s="192">
        <f t="shared" si="33"/>
        <v>0</v>
      </c>
      <c r="AG122" s="192">
        <f t="shared" si="33"/>
        <v>0</v>
      </c>
      <c r="AH122" s="192">
        <f t="shared" si="33"/>
        <v>0</v>
      </c>
      <c r="AI122" s="192">
        <f t="shared" si="33"/>
        <v>0</v>
      </c>
      <c r="AJ122" s="192">
        <f t="shared" si="33"/>
        <v>0</v>
      </c>
      <c r="AK122" s="192">
        <f t="shared" si="33"/>
        <v>0</v>
      </c>
      <c r="AL122" s="192">
        <f t="shared" si="33"/>
        <v>0</v>
      </c>
      <c r="AM122" s="196"/>
      <c r="AN122" s="196"/>
      <c r="AO122" s="196"/>
    </row>
    <row r="123" s="12" customFormat="1" ht="30" hidden="1" customHeight="1" spans="1:41">
      <c r="A123" s="180" t="s">
        <v>52</v>
      </c>
      <c r="B123" s="188" t="s">
        <v>134</v>
      </c>
      <c r="C123" s="188"/>
      <c r="D123" s="188"/>
      <c r="E123" s="185"/>
      <c r="F123" s="185"/>
      <c r="G123" s="185"/>
      <c r="H123" s="185"/>
      <c r="I123" s="191">
        <f t="shared" ref="I123:AL123" si="34">I124+I125+I126</f>
        <v>0</v>
      </c>
      <c r="J123" s="191">
        <f t="shared" si="34"/>
        <v>0</v>
      </c>
      <c r="K123" s="191">
        <f t="shared" si="34"/>
        <v>0</v>
      </c>
      <c r="L123" s="191">
        <f t="shared" si="34"/>
        <v>0</v>
      </c>
      <c r="M123" s="191">
        <f t="shared" si="34"/>
        <v>0</v>
      </c>
      <c r="N123" s="191">
        <f t="shared" si="34"/>
        <v>0</v>
      </c>
      <c r="O123" s="191">
        <f t="shared" si="34"/>
        <v>0</v>
      </c>
      <c r="P123" s="191">
        <f t="shared" si="34"/>
        <v>0</v>
      </c>
      <c r="Q123" s="191">
        <f t="shared" si="34"/>
        <v>0</v>
      </c>
      <c r="R123" s="191">
        <f t="shared" si="34"/>
        <v>0</v>
      </c>
      <c r="S123" s="191">
        <f t="shared" si="34"/>
        <v>0</v>
      </c>
      <c r="T123" s="191">
        <f t="shared" si="34"/>
        <v>0</v>
      </c>
      <c r="U123" s="191">
        <f t="shared" si="34"/>
        <v>0</v>
      </c>
      <c r="V123" s="191">
        <f t="shared" si="34"/>
        <v>0</v>
      </c>
      <c r="W123" s="191">
        <f t="shared" si="34"/>
        <v>0</v>
      </c>
      <c r="X123" s="191">
        <f t="shared" si="34"/>
        <v>0</v>
      </c>
      <c r="Y123" s="191">
        <f t="shared" si="34"/>
        <v>0</v>
      </c>
      <c r="Z123" s="191">
        <f t="shared" si="34"/>
        <v>0</v>
      </c>
      <c r="AA123" s="191">
        <f t="shared" si="34"/>
        <v>0</v>
      </c>
      <c r="AB123" s="191">
        <f t="shared" si="34"/>
        <v>0</v>
      </c>
      <c r="AC123" s="191">
        <f t="shared" si="34"/>
        <v>0</v>
      </c>
      <c r="AD123" s="191">
        <f t="shared" si="34"/>
        <v>0</v>
      </c>
      <c r="AE123" s="191">
        <f t="shared" si="34"/>
        <v>0</v>
      </c>
      <c r="AF123" s="191">
        <f t="shared" si="34"/>
        <v>0</v>
      </c>
      <c r="AG123" s="191">
        <f t="shared" si="34"/>
        <v>0</v>
      </c>
      <c r="AH123" s="191">
        <f t="shared" si="34"/>
        <v>0</v>
      </c>
      <c r="AI123" s="191">
        <f t="shared" si="34"/>
        <v>0</v>
      </c>
      <c r="AJ123" s="191">
        <f t="shared" si="34"/>
        <v>0</v>
      </c>
      <c r="AK123" s="191">
        <f t="shared" si="34"/>
        <v>0</v>
      </c>
      <c r="AL123" s="191">
        <f t="shared" si="34"/>
        <v>0</v>
      </c>
      <c r="AM123" s="196"/>
      <c r="AN123" s="196"/>
      <c r="AO123" s="196"/>
    </row>
    <row r="124" s="12" customFormat="1" ht="30" hidden="1" customHeight="1" spans="1:41">
      <c r="A124" s="183" t="s">
        <v>54</v>
      </c>
      <c r="B124" s="188" t="s">
        <v>135</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c r="AO124" s="196"/>
    </row>
    <row r="125" s="12" customFormat="1" ht="30" hidden="1" customHeight="1" spans="1:41">
      <c r="A125" s="183" t="s">
        <v>54</v>
      </c>
      <c r="B125" s="188" t="s">
        <v>136</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hidden="1" customHeight="1" spans="1:41">
      <c r="A126" s="183" t="s">
        <v>54</v>
      </c>
      <c r="B126" s="188" t="s">
        <v>137</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hidden="1" customHeight="1" spans="1:41">
      <c r="A127" s="180" t="s">
        <v>50</v>
      </c>
      <c r="B127" s="188" t="s">
        <v>138</v>
      </c>
      <c r="C127" s="188"/>
      <c r="D127" s="188"/>
      <c r="E127" s="185"/>
      <c r="F127" s="185"/>
      <c r="G127" s="185"/>
      <c r="H127" s="185"/>
      <c r="I127" s="192">
        <f t="shared" ref="I127:AL127" si="35">I128+I130+I135+I142</f>
        <v>1</v>
      </c>
      <c r="J127" s="192">
        <f t="shared" si="35"/>
        <v>800</v>
      </c>
      <c r="K127" s="192">
        <f t="shared" si="35"/>
        <v>0</v>
      </c>
      <c r="L127" s="192">
        <f t="shared" si="35"/>
        <v>0</v>
      </c>
      <c r="M127" s="192">
        <f t="shared" si="35"/>
        <v>0</v>
      </c>
      <c r="N127" s="192">
        <f t="shared" si="35"/>
        <v>0</v>
      </c>
      <c r="O127" s="192">
        <f t="shared" si="35"/>
        <v>1</v>
      </c>
      <c r="P127" s="192">
        <f t="shared" si="35"/>
        <v>0</v>
      </c>
      <c r="Q127" s="192">
        <f t="shared" si="35"/>
        <v>0</v>
      </c>
      <c r="R127" s="192">
        <f t="shared" si="35"/>
        <v>0</v>
      </c>
      <c r="S127" s="192">
        <f t="shared" si="35"/>
        <v>800</v>
      </c>
      <c r="T127" s="192">
        <f t="shared" si="35"/>
        <v>800</v>
      </c>
      <c r="U127" s="192">
        <f t="shared" si="35"/>
        <v>0</v>
      </c>
      <c r="V127" s="192">
        <f t="shared" si="35"/>
        <v>0</v>
      </c>
      <c r="W127" s="192">
        <f t="shared" si="35"/>
        <v>0</v>
      </c>
      <c r="X127" s="192">
        <f t="shared" si="35"/>
        <v>0</v>
      </c>
      <c r="Y127" s="192">
        <f t="shared" si="35"/>
        <v>0</v>
      </c>
      <c r="Z127" s="192">
        <f t="shared" si="35"/>
        <v>240</v>
      </c>
      <c r="AA127" s="192">
        <f t="shared" si="35"/>
        <v>240</v>
      </c>
      <c r="AB127" s="192">
        <f t="shared" si="35"/>
        <v>240</v>
      </c>
      <c r="AC127" s="192">
        <f t="shared" si="35"/>
        <v>0</v>
      </c>
      <c r="AD127" s="192">
        <f t="shared" si="35"/>
        <v>0</v>
      </c>
      <c r="AE127" s="192">
        <f t="shared" si="35"/>
        <v>0</v>
      </c>
      <c r="AF127" s="192">
        <f t="shared" si="35"/>
        <v>0</v>
      </c>
      <c r="AG127" s="192">
        <f t="shared" si="35"/>
        <v>0</v>
      </c>
      <c r="AH127" s="192">
        <f t="shared" si="35"/>
        <v>0</v>
      </c>
      <c r="AI127" s="192">
        <f t="shared" si="35"/>
        <v>0</v>
      </c>
      <c r="AJ127" s="192">
        <f t="shared" si="35"/>
        <v>0</v>
      </c>
      <c r="AK127" s="192">
        <f t="shared" si="35"/>
        <v>0</v>
      </c>
      <c r="AL127" s="192">
        <f t="shared" si="35"/>
        <v>0</v>
      </c>
      <c r="AM127" s="196"/>
      <c r="AN127" s="196"/>
      <c r="AO127" s="196"/>
    </row>
    <row r="128" s="12" customFormat="1" ht="30" hidden="1" customHeight="1" spans="1:41">
      <c r="A128" s="203" t="s">
        <v>52</v>
      </c>
      <c r="B128" s="188" t="s">
        <v>139</v>
      </c>
      <c r="C128" s="188"/>
      <c r="D128" s="188"/>
      <c r="E128" s="185"/>
      <c r="F128" s="185"/>
      <c r="G128" s="185"/>
      <c r="H128" s="185"/>
      <c r="I128" s="191">
        <f t="shared" ref="I128:AL128" si="36">I129</f>
        <v>0</v>
      </c>
      <c r="J128" s="191">
        <f t="shared" si="36"/>
        <v>0</v>
      </c>
      <c r="K128" s="191">
        <f t="shared" si="36"/>
        <v>0</v>
      </c>
      <c r="L128" s="191">
        <f t="shared" si="36"/>
        <v>0</v>
      </c>
      <c r="M128" s="191">
        <f t="shared" si="36"/>
        <v>0</v>
      </c>
      <c r="N128" s="191">
        <f t="shared" si="36"/>
        <v>0</v>
      </c>
      <c r="O128" s="191">
        <f t="shared" si="36"/>
        <v>0</v>
      </c>
      <c r="P128" s="191">
        <f t="shared" si="36"/>
        <v>0</v>
      </c>
      <c r="Q128" s="191">
        <f t="shared" si="36"/>
        <v>0</v>
      </c>
      <c r="R128" s="191">
        <f t="shared" si="36"/>
        <v>0</v>
      </c>
      <c r="S128" s="191">
        <f t="shared" si="36"/>
        <v>0</v>
      </c>
      <c r="T128" s="191">
        <f t="shared" si="36"/>
        <v>0</v>
      </c>
      <c r="U128" s="191">
        <f t="shared" si="36"/>
        <v>0</v>
      </c>
      <c r="V128" s="191">
        <f t="shared" si="36"/>
        <v>0</v>
      </c>
      <c r="W128" s="191">
        <f t="shared" si="36"/>
        <v>0</v>
      </c>
      <c r="X128" s="191">
        <f t="shared" si="36"/>
        <v>0</v>
      </c>
      <c r="Y128" s="191">
        <f t="shared" si="36"/>
        <v>0</v>
      </c>
      <c r="Z128" s="191">
        <f t="shared" si="36"/>
        <v>0</v>
      </c>
      <c r="AA128" s="191">
        <f t="shared" si="36"/>
        <v>0</v>
      </c>
      <c r="AB128" s="191">
        <f t="shared" si="36"/>
        <v>0</v>
      </c>
      <c r="AC128" s="191">
        <f t="shared" si="36"/>
        <v>0</v>
      </c>
      <c r="AD128" s="191">
        <f t="shared" si="36"/>
        <v>0</v>
      </c>
      <c r="AE128" s="191">
        <f t="shared" si="36"/>
        <v>0</v>
      </c>
      <c r="AF128" s="191">
        <f t="shared" si="36"/>
        <v>0</v>
      </c>
      <c r="AG128" s="191">
        <f t="shared" si="36"/>
        <v>0</v>
      </c>
      <c r="AH128" s="191">
        <f t="shared" si="36"/>
        <v>0</v>
      </c>
      <c r="AI128" s="191">
        <f t="shared" si="36"/>
        <v>0</v>
      </c>
      <c r="AJ128" s="191">
        <f t="shared" si="36"/>
        <v>0</v>
      </c>
      <c r="AK128" s="191">
        <f t="shared" si="36"/>
        <v>0</v>
      </c>
      <c r="AL128" s="191">
        <f t="shared" si="36"/>
        <v>0</v>
      </c>
      <c r="AM128" s="196"/>
      <c r="AN128" s="196"/>
      <c r="AO128" s="196"/>
    </row>
    <row r="129" s="12" customFormat="1" ht="30" hidden="1" customHeight="1" spans="1:41">
      <c r="A129" s="183" t="s">
        <v>54</v>
      </c>
      <c r="B129" s="188" t="s">
        <v>140</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hidden="1" customHeight="1" spans="1:41">
      <c r="A130" s="203" t="s">
        <v>52</v>
      </c>
      <c r="B130" s="188" t="s">
        <v>141</v>
      </c>
      <c r="C130" s="188"/>
      <c r="D130" s="188"/>
      <c r="E130" s="185"/>
      <c r="F130" s="185"/>
      <c r="G130" s="185"/>
      <c r="H130" s="185"/>
      <c r="I130" s="191">
        <f t="shared" ref="I130:AL130" si="37">I131+I133+I134</f>
        <v>1</v>
      </c>
      <c r="J130" s="191">
        <f t="shared" si="37"/>
        <v>800</v>
      </c>
      <c r="K130" s="191">
        <f t="shared" si="37"/>
        <v>0</v>
      </c>
      <c r="L130" s="191">
        <f t="shared" si="37"/>
        <v>0</v>
      </c>
      <c r="M130" s="191">
        <f t="shared" si="37"/>
        <v>0</v>
      </c>
      <c r="N130" s="191">
        <f t="shared" si="37"/>
        <v>0</v>
      </c>
      <c r="O130" s="191">
        <f t="shared" si="37"/>
        <v>1</v>
      </c>
      <c r="P130" s="191">
        <f t="shared" si="37"/>
        <v>0</v>
      </c>
      <c r="Q130" s="191">
        <f t="shared" si="37"/>
        <v>0</v>
      </c>
      <c r="R130" s="191">
        <f t="shared" si="37"/>
        <v>0</v>
      </c>
      <c r="S130" s="191">
        <f t="shared" si="37"/>
        <v>800</v>
      </c>
      <c r="T130" s="191">
        <f t="shared" si="37"/>
        <v>800</v>
      </c>
      <c r="U130" s="191">
        <f t="shared" si="37"/>
        <v>0</v>
      </c>
      <c r="V130" s="191">
        <f t="shared" si="37"/>
        <v>0</v>
      </c>
      <c r="W130" s="191">
        <f t="shared" si="37"/>
        <v>0</v>
      </c>
      <c r="X130" s="191">
        <f t="shared" si="37"/>
        <v>0</v>
      </c>
      <c r="Y130" s="191">
        <f t="shared" si="37"/>
        <v>0</v>
      </c>
      <c r="Z130" s="191">
        <f t="shared" si="37"/>
        <v>240</v>
      </c>
      <c r="AA130" s="191">
        <f t="shared" si="37"/>
        <v>240</v>
      </c>
      <c r="AB130" s="191">
        <f t="shared" si="37"/>
        <v>240</v>
      </c>
      <c r="AC130" s="191">
        <f t="shared" si="37"/>
        <v>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6"/>
      <c r="AN130" s="196"/>
      <c r="AO130" s="196"/>
    </row>
    <row r="131" s="12" customFormat="1" ht="30" hidden="1" customHeight="1" spans="1:41">
      <c r="A131" s="183" t="s">
        <v>54</v>
      </c>
      <c r="B131" s="188" t="s">
        <v>142</v>
      </c>
      <c r="C131" s="188"/>
      <c r="D131" s="188"/>
      <c r="E131" s="185"/>
      <c r="F131" s="185"/>
      <c r="G131" s="185"/>
      <c r="H131" s="185"/>
      <c r="I131" s="191">
        <f t="shared" ref="I131:AL131" si="38">SUM(I132)</f>
        <v>1</v>
      </c>
      <c r="J131" s="191">
        <f t="shared" si="38"/>
        <v>800</v>
      </c>
      <c r="K131" s="191">
        <f t="shared" si="38"/>
        <v>0</v>
      </c>
      <c r="L131" s="191">
        <f t="shared" si="38"/>
        <v>0</v>
      </c>
      <c r="M131" s="191">
        <f t="shared" si="38"/>
        <v>0</v>
      </c>
      <c r="N131" s="191">
        <f t="shared" si="38"/>
        <v>0</v>
      </c>
      <c r="O131" s="191">
        <f t="shared" si="38"/>
        <v>1</v>
      </c>
      <c r="P131" s="191">
        <f t="shared" si="38"/>
        <v>0</v>
      </c>
      <c r="Q131" s="191">
        <f t="shared" si="38"/>
        <v>0</v>
      </c>
      <c r="R131" s="191">
        <f t="shared" si="38"/>
        <v>0</v>
      </c>
      <c r="S131" s="191">
        <f t="shared" si="38"/>
        <v>800</v>
      </c>
      <c r="T131" s="191">
        <f t="shared" si="38"/>
        <v>800</v>
      </c>
      <c r="U131" s="191">
        <f t="shared" si="38"/>
        <v>0</v>
      </c>
      <c r="V131" s="191">
        <f t="shared" si="38"/>
        <v>0</v>
      </c>
      <c r="W131" s="191">
        <f t="shared" si="38"/>
        <v>0</v>
      </c>
      <c r="X131" s="191">
        <f t="shared" si="38"/>
        <v>0</v>
      </c>
      <c r="Y131" s="191">
        <f t="shared" si="38"/>
        <v>0</v>
      </c>
      <c r="Z131" s="191">
        <f t="shared" si="38"/>
        <v>240</v>
      </c>
      <c r="AA131" s="191">
        <f t="shared" si="38"/>
        <v>240</v>
      </c>
      <c r="AB131" s="191">
        <f t="shared" si="38"/>
        <v>240</v>
      </c>
      <c r="AC131" s="191">
        <f t="shared" si="38"/>
        <v>0</v>
      </c>
      <c r="AD131" s="191">
        <f t="shared" si="38"/>
        <v>0</v>
      </c>
      <c r="AE131" s="191">
        <f t="shared" si="38"/>
        <v>0</v>
      </c>
      <c r="AF131" s="191">
        <f t="shared" si="38"/>
        <v>0</v>
      </c>
      <c r="AG131" s="191">
        <f t="shared" si="38"/>
        <v>0</v>
      </c>
      <c r="AH131" s="191">
        <f t="shared" si="38"/>
        <v>0</v>
      </c>
      <c r="AI131" s="191">
        <f t="shared" si="38"/>
        <v>0</v>
      </c>
      <c r="AJ131" s="191">
        <f t="shared" si="38"/>
        <v>0</v>
      </c>
      <c r="AK131" s="191">
        <f t="shared" si="38"/>
        <v>0</v>
      </c>
      <c r="AL131" s="191">
        <f t="shared" si="38"/>
        <v>0</v>
      </c>
      <c r="AM131" s="196"/>
      <c r="AN131" s="196"/>
      <c r="AO131" s="196"/>
    </row>
    <row r="132" s="263" customFormat="1" ht="198" customHeight="1" spans="1:41">
      <c r="A132" s="273">
        <v>34</v>
      </c>
      <c r="B132" s="273" t="s">
        <v>1174</v>
      </c>
      <c r="C132" s="273">
        <v>2024</v>
      </c>
      <c r="D132" s="282" t="s">
        <v>993</v>
      </c>
      <c r="E132" s="273" t="s">
        <v>178</v>
      </c>
      <c r="F132" s="273" t="s">
        <v>1175</v>
      </c>
      <c r="G132" s="273" t="s">
        <v>995</v>
      </c>
      <c r="H132" s="282" t="s">
        <v>1103</v>
      </c>
      <c r="I132" s="273">
        <v>1</v>
      </c>
      <c r="J132" s="273">
        <v>800</v>
      </c>
      <c r="K132" s="273"/>
      <c r="L132" s="273"/>
      <c r="M132" s="273"/>
      <c r="N132" s="273"/>
      <c r="O132" s="273">
        <v>1</v>
      </c>
      <c r="P132" s="273"/>
      <c r="Q132" s="273"/>
      <c r="R132" s="273"/>
      <c r="S132" s="273">
        <v>800</v>
      </c>
      <c r="T132" s="273">
        <v>800</v>
      </c>
      <c r="U132" s="291" t="s">
        <v>997</v>
      </c>
      <c r="V132" s="273" t="s">
        <v>1176</v>
      </c>
      <c r="W132" s="273" t="s">
        <v>997</v>
      </c>
      <c r="X132" s="273" t="s">
        <v>1176</v>
      </c>
      <c r="Y132" s="273" t="s">
        <v>1177</v>
      </c>
      <c r="Z132" s="273">
        <v>240</v>
      </c>
      <c r="AA132" s="273">
        <v>240</v>
      </c>
      <c r="AB132" s="301">
        <v>240</v>
      </c>
      <c r="AC132" s="301"/>
      <c r="AD132" s="301"/>
      <c r="AE132" s="301"/>
      <c r="AF132" s="273"/>
      <c r="AG132" s="273"/>
      <c r="AH132" s="273"/>
      <c r="AI132" s="273"/>
      <c r="AJ132" s="273"/>
      <c r="AK132" s="273"/>
      <c r="AL132" s="273"/>
      <c r="AM132" s="282" t="s">
        <v>1178</v>
      </c>
      <c r="AN132" s="282" t="s">
        <v>1179</v>
      </c>
      <c r="AO132" s="341"/>
    </row>
    <row r="133" s="12" customFormat="1" ht="30" hidden="1" customHeight="1" spans="1:41">
      <c r="A133" s="183" t="s">
        <v>54</v>
      </c>
      <c r="B133" s="188" t="s">
        <v>143</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hidden="1" customHeight="1" spans="1:41">
      <c r="A134" s="183" t="s">
        <v>54</v>
      </c>
      <c r="B134" s="188" t="s">
        <v>144</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hidden="1" customHeight="1" spans="1:41">
      <c r="A135" s="203" t="s">
        <v>52</v>
      </c>
      <c r="B135" s="188" t="s">
        <v>145</v>
      </c>
      <c r="C135" s="188"/>
      <c r="D135" s="188"/>
      <c r="E135" s="185"/>
      <c r="F135" s="185"/>
      <c r="G135" s="185"/>
      <c r="H135" s="185"/>
      <c r="I135" s="191">
        <f t="shared" ref="I135:AL135" si="39">I136+I137+I138+I139+I140+I141</f>
        <v>0</v>
      </c>
      <c r="J135" s="191">
        <f t="shared" si="39"/>
        <v>0</v>
      </c>
      <c r="K135" s="191">
        <f t="shared" si="39"/>
        <v>0</v>
      </c>
      <c r="L135" s="191">
        <f t="shared" si="39"/>
        <v>0</v>
      </c>
      <c r="M135" s="191">
        <f t="shared" si="39"/>
        <v>0</v>
      </c>
      <c r="N135" s="191">
        <f t="shared" si="39"/>
        <v>0</v>
      </c>
      <c r="O135" s="191">
        <f t="shared" si="39"/>
        <v>0</v>
      </c>
      <c r="P135" s="191">
        <f t="shared" si="39"/>
        <v>0</v>
      </c>
      <c r="Q135" s="191">
        <f t="shared" si="39"/>
        <v>0</v>
      </c>
      <c r="R135" s="191">
        <f t="shared" si="39"/>
        <v>0</v>
      </c>
      <c r="S135" s="191">
        <f t="shared" si="39"/>
        <v>0</v>
      </c>
      <c r="T135" s="191">
        <f t="shared" si="39"/>
        <v>0</v>
      </c>
      <c r="U135" s="191">
        <f t="shared" si="39"/>
        <v>0</v>
      </c>
      <c r="V135" s="191">
        <f t="shared" si="39"/>
        <v>0</v>
      </c>
      <c r="W135" s="191">
        <f t="shared" si="39"/>
        <v>0</v>
      </c>
      <c r="X135" s="191">
        <f t="shared" si="39"/>
        <v>0</v>
      </c>
      <c r="Y135" s="191">
        <f t="shared" si="39"/>
        <v>0</v>
      </c>
      <c r="Z135" s="191">
        <f t="shared" si="39"/>
        <v>0</v>
      </c>
      <c r="AA135" s="191">
        <f t="shared" si="39"/>
        <v>0</v>
      </c>
      <c r="AB135" s="191">
        <f t="shared" si="39"/>
        <v>0</v>
      </c>
      <c r="AC135" s="191">
        <f t="shared" si="39"/>
        <v>0</v>
      </c>
      <c r="AD135" s="191">
        <f t="shared" si="39"/>
        <v>0</v>
      </c>
      <c r="AE135" s="191">
        <f t="shared" si="39"/>
        <v>0</v>
      </c>
      <c r="AF135" s="191">
        <f t="shared" si="39"/>
        <v>0</v>
      </c>
      <c r="AG135" s="191">
        <f t="shared" si="39"/>
        <v>0</v>
      </c>
      <c r="AH135" s="191">
        <f t="shared" si="39"/>
        <v>0</v>
      </c>
      <c r="AI135" s="191">
        <f t="shared" si="39"/>
        <v>0</v>
      </c>
      <c r="AJ135" s="191">
        <f t="shared" si="39"/>
        <v>0</v>
      </c>
      <c r="AK135" s="191">
        <f t="shared" si="39"/>
        <v>0</v>
      </c>
      <c r="AL135" s="191">
        <f t="shared" si="39"/>
        <v>0</v>
      </c>
      <c r="AM135" s="196"/>
      <c r="AN135" s="196"/>
      <c r="AO135" s="196"/>
    </row>
    <row r="136" s="12" customFormat="1" ht="30" hidden="1" customHeight="1" spans="1:41">
      <c r="A136" s="183" t="s">
        <v>54</v>
      </c>
      <c r="B136" s="188" t="s">
        <v>146</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hidden="1" customHeight="1" spans="1:41">
      <c r="A137" s="183" t="s">
        <v>54</v>
      </c>
      <c r="B137" s="188" t="s">
        <v>147</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hidden="1" customHeight="1" spans="1:41">
      <c r="A138" s="183" t="s">
        <v>54</v>
      </c>
      <c r="B138" s="188" t="s">
        <v>148</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hidden="1" customHeight="1" spans="1:41">
      <c r="A139" s="183" t="s">
        <v>54</v>
      </c>
      <c r="B139" s="188" t="s">
        <v>149</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hidden="1" customHeight="1" spans="1:41">
      <c r="A140" s="183" t="s">
        <v>54</v>
      </c>
      <c r="B140" s="188" t="s">
        <v>150</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hidden="1" customHeight="1" spans="1:41">
      <c r="A141" s="183" t="s">
        <v>54</v>
      </c>
      <c r="B141" s="188" t="s">
        <v>151</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hidden="1" customHeight="1" spans="1:41">
      <c r="A142" s="203" t="s">
        <v>52</v>
      </c>
      <c r="B142" s="188" t="s">
        <v>152</v>
      </c>
      <c r="C142" s="188"/>
      <c r="D142" s="188"/>
      <c r="E142" s="185"/>
      <c r="F142" s="185"/>
      <c r="G142" s="185"/>
      <c r="H142" s="185"/>
      <c r="I142" s="191">
        <f t="shared" ref="I142:AL142" si="40">I143+I144+I145+I146+I147</f>
        <v>0</v>
      </c>
      <c r="J142" s="191">
        <f t="shared" si="40"/>
        <v>0</v>
      </c>
      <c r="K142" s="191">
        <f t="shared" si="40"/>
        <v>0</v>
      </c>
      <c r="L142" s="191">
        <f t="shared" si="40"/>
        <v>0</v>
      </c>
      <c r="M142" s="191">
        <f t="shared" si="40"/>
        <v>0</v>
      </c>
      <c r="N142" s="191">
        <f t="shared" si="40"/>
        <v>0</v>
      </c>
      <c r="O142" s="191">
        <f t="shared" si="40"/>
        <v>0</v>
      </c>
      <c r="P142" s="191">
        <f t="shared" si="40"/>
        <v>0</v>
      </c>
      <c r="Q142" s="191">
        <f t="shared" si="40"/>
        <v>0</v>
      </c>
      <c r="R142" s="191">
        <f t="shared" si="40"/>
        <v>0</v>
      </c>
      <c r="S142" s="191">
        <f t="shared" si="40"/>
        <v>0</v>
      </c>
      <c r="T142" s="191">
        <f t="shared" si="40"/>
        <v>0</v>
      </c>
      <c r="U142" s="191">
        <f t="shared" si="40"/>
        <v>0</v>
      </c>
      <c r="V142" s="191">
        <f t="shared" si="40"/>
        <v>0</v>
      </c>
      <c r="W142" s="191">
        <f t="shared" si="40"/>
        <v>0</v>
      </c>
      <c r="X142" s="191">
        <f t="shared" si="40"/>
        <v>0</v>
      </c>
      <c r="Y142" s="191">
        <f t="shared" si="40"/>
        <v>0</v>
      </c>
      <c r="Z142" s="191">
        <f t="shared" si="40"/>
        <v>0</v>
      </c>
      <c r="AA142" s="191">
        <f t="shared" si="40"/>
        <v>0</v>
      </c>
      <c r="AB142" s="191">
        <f t="shared" si="40"/>
        <v>0</v>
      </c>
      <c r="AC142" s="191">
        <f t="shared" si="40"/>
        <v>0</v>
      </c>
      <c r="AD142" s="191">
        <f t="shared" si="40"/>
        <v>0</v>
      </c>
      <c r="AE142" s="191">
        <f t="shared" si="40"/>
        <v>0</v>
      </c>
      <c r="AF142" s="191">
        <f t="shared" si="40"/>
        <v>0</v>
      </c>
      <c r="AG142" s="191">
        <f t="shared" si="40"/>
        <v>0</v>
      </c>
      <c r="AH142" s="191">
        <f t="shared" si="40"/>
        <v>0</v>
      </c>
      <c r="AI142" s="191">
        <f t="shared" si="40"/>
        <v>0</v>
      </c>
      <c r="AJ142" s="191">
        <f t="shared" si="40"/>
        <v>0</v>
      </c>
      <c r="AK142" s="191">
        <f t="shared" si="40"/>
        <v>0</v>
      </c>
      <c r="AL142" s="191">
        <f t="shared" si="40"/>
        <v>0</v>
      </c>
      <c r="AM142" s="196"/>
      <c r="AN142" s="196"/>
      <c r="AO142" s="196"/>
    </row>
    <row r="143" s="12" customFormat="1" ht="30" hidden="1" customHeight="1" spans="1:41">
      <c r="A143" s="183" t="s">
        <v>54</v>
      </c>
      <c r="B143" s="188" t="s">
        <v>153</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hidden="1" customHeight="1" spans="1:41">
      <c r="A144" s="183" t="s">
        <v>54</v>
      </c>
      <c r="B144" s="188" t="s">
        <v>154</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hidden="1" customHeight="1" spans="1:41">
      <c r="A145" s="183" t="s">
        <v>54</v>
      </c>
      <c r="B145" s="188" t="s">
        <v>155</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hidden="1" customHeight="1" spans="1:41">
      <c r="A146" s="183" t="s">
        <v>54</v>
      </c>
      <c r="B146" s="188" t="s">
        <v>156</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hidden="1" customHeight="1" spans="1:41">
      <c r="A147" s="183" t="s">
        <v>54</v>
      </c>
      <c r="B147" s="188" t="s">
        <v>157</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hidden="1" customHeight="1" spans="1:41">
      <c r="A148" s="180" t="s">
        <v>50</v>
      </c>
      <c r="B148" s="188" t="s">
        <v>158</v>
      </c>
      <c r="C148" s="188"/>
      <c r="D148" s="188"/>
      <c r="E148" s="185"/>
      <c r="F148" s="185"/>
      <c r="G148" s="185"/>
      <c r="H148" s="185"/>
      <c r="I148" s="192">
        <f t="shared" ref="I148:AL148" si="41">I149+I152</f>
        <v>0</v>
      </c>
      <c r="J148" s="192">
        <f t="shared" si="41"/>
        <v>0</v>
      </c>
      <c r="K148" s="192">
        <f t="shared" si="41"/>
        <v>0</v>
      </c>
      <c r="L148" s="192">
        <f t="shared" si="41"/>
        <v>0</v>
      </c>
      <c r="M148" s="192">
        <f t="shared" si="41"/>
        <v>0</v>
      </c>
      <c r="N148" s="192">
        <f t="shared" si="41"/>
        <v>0</v>
      </c>
      <c r="O148" s="192">
        <f t="shared" si="41"/>
        <v>0</v>
      </c>
      <c r="P148" s="192">
        <f t="shared" si="41"/>
        <v>0</v>
      </c>
      <c r="Q148" s="192">
        <f t="shared" si="41"/>
        <v>0</v>
      </c>
      <c r="R148" s="192">
        <f t="shared" si="41"/>
        <v>0</v>
      </c>
      <c r="S148" s="192">
        <f t="shared" si="41"/>
        <v>0</v>
      </c>
      <c r="T148" s="192">
        <f t="shared" si="41"/>
        <v>0</v>
      </c>
      <c r="U148" s="192">
        <f t="shared" si="41"/>
        <v>0</v>
      </c>
      <c r="V148" s="192">
        <f t="shared" si="41"/>
        <v>0</v>
      </c>
      <c r="W148" s="192">
        <f t="shared" si="41"/>
        <v>0</v>
      </c>
      <c r="X148" s="192">
        <f t="shared" si="41"/>
        <v>0</v>
      </c>
      <c r="Y148" s="192">
        <f t="shared" si="41"/>
        <v>0</v>
      </c>
      <c r="Z148" s="192">
        <f t="shared" si="41"/>
        <v>0</v>
      </c>
      <c r="AA148" s="192">
        <f t="shared" si="41"/>
        <v>0</v>
      </c>
      <c r="AB148" s="192">
        <f t="shared" si="41"/>
        <v>0</v>
      </c>
      <c r="AC148" s="192">
        <f t="shared" si="41"/>
        <v>0</v>
      </c>
      <c r="AD148" s="192">
        <f t="shared" si="41"/>
        <v>0</v>
      </c>
      <c r="AE148" s="192">
        <f t="shared" si="41"/>
        <v>0</v>
      </c>
      <c r="AF148" s="192">
        <f t="shared" si="41"/>
        <v>0</v>
      </c>
      <c r="AG148" s="192">
        <f t="shared" si="41"/>
        <v>0</v>
      </c>
      <c r="AH148" s="192">
        <f t="shared" si="41"/>
        <v>0</v>
      </c>
      <c r="AI148" s="192">
        <f t="shared" si="41"/>
        <v>0</v>
      </c>
      <c r="AJ148" s="192">
        <f t="shared" si="41"/>
        <v>0</v>
      </c>
      <c r="AK148" s="192">
        <f t="shared" si="41"/>
        <v>0</v>
      </c>
      <c r="AL148" s="192">
        <f t="shared" si="41"/>
        <v>0</v>
      </c>
      <c r="AM148" s="196"/>
      <c r="AN148" s="196"/>
      <c r="AO148" s="196"/>
    </row>
    <row r="149" s="12" customFormat="1" ht="30" hidden="1" customHeight="1" spans="1:41">
      <c r="A149" s="203" t="s">
        <v>52</v>
      </c>
      <c r="B149" s="188" t="s">
        <v>159</v>
      </c>
      <c r="C149" s="188"/>
      <c r="D149" s="188"/>
      <c r="E149" s="185"/>
      <c r="F149" s="185"/>
      <c r="G149" s="185"/>
      <c r="H149" s="185"/>
      <c r="I149" s="191">
        <f t="shared" ref="I149:AL149" si="42">I150+I151</f>
        <v>0</v>
      </c>
      <c r="J149" s="191">
        <f t="shared" si="42"/>
        <v>0</v>
      </c>
      <c r="K149" s="191">
        <f t="shared" si="42"/>
        <v>0</v>
      </c>
      <c r="L149" s="191">
        <f t="shared" si="42"/>
        <v>0</v>
      </c>
      <c r="M149" s="191">
        <f t="shared" si="42"/>
        <v>0</v>
      </c>
      <c r="N149" s="191">
        <f t="shared" si="42"/>
        <v>0</v>
      </c>
      <c r="O149" s="191">
        <f t="shared" si="42"/>
        <v>0</v>
      </c>
      <c r="P149" s="191">
        <f t="shared" si="42"/>
        <v>0</v>
      </c>
      <c r="Q149" s="191">
        <f t="shared" si="42"/>
        <v>0</v>
      </c>
      <c r="R149" s="191">
        <f t="shared" si="42"/>
        <v>0</v>
      </c>
      <c r="S149" s="191">
        <f t="shared" si="42"/>
        <v>0</v>
      </c>
      <c r="T149" s="191">
        <f t="shared" si="42"/>
        <v>0</v>
      </c>
      <c r="U149" s="191">
        <f t="shared" si="42"/>
        <v>0</v>
      </c>
      <c r="V149" s="191">
        <f t="shared" si="42"/>
        <v>0</v>
      </c>
      <c r="W149" s="191">
        <f t="shared" si="42"/>
        <v>0</v>
      </c>
      <c r="X149" s="191">
        <f t="shared" si="42"/>
        <v>0</v>
      </c>
      <c r="Y149" s="191">
        <f t="shared" si="42"/>
        <v>0</v>
      </c>
      <c r="Z149" s="191">
        <f t="shared" si="42"/>
        <v>0</v>
      </c>
      <c r="AA149" s="191">
        <f t="shared" si="42"/>
        <v>0</v>
      </c>
      <c r="AB149" s="191">
        <f t="shared" si="42"/>
        <v>0</v>
      </c>
      <c r="AC149" s="191">
        <f t="shared" si="42"/>
        <v>0</v>
      </c>
      <c r="AD149" s="191">
        <f t="shared" si="42"/>
        <v>0</v>
      </c>
      <c r="AE149" s="191">
        <f t="shared" si="42"/>
        <v>0</v>
      </c>
      <c r="AF149" s="191">
        <f t="shared" si="42"/>
        <v>0</v>
      </c>
      <c r="AG149" s="191">
        <f t="shared" si="42"/>
        <v>0</v>
      </c>
      <c r="AH149" s="191">
        <f t="shared" si="42"/>
        <v>0</v>
      </c>
      <c r="AI149" s="191">
        <f t="shared" si="42"/>
        <v>0</v>
      </c>
      <c r="AJ149" s="191">
        <f t="shared" si="42"/>
        <v>0</v>
      </c>
      <c r="AK149" s="191">
        <f t="shared" si="42"/>
        <v>0</v>
      </c>
      <c r="AL149" s="191">
        <f t="shared" si="42"/>
        <v>0</v>
      </c>
      <c r="AM149" s="196"/>
      <c r="AN149" s="196"/>
      <c r="AO149" s="196"/>
    </row>
    <row r="150" s="12" customFormat="1" ht="30" hidden="1" customHeight="1" spans="1:41">
      <c r="A150" s="183" t="s">
        <v>54</v>
      </c>
      <c r="B150" s="188" t="s">
        <v>160</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c r="AO150" s="196"/>
    </row>
    <row r="151" s="12" customFormat="1" ht="30" hidden="1" customHeight="1" spans="1:41">
      <c r="A151" s="183" t="s">
        <v>54</v>
      </c>
      <c r="B151" s="188" t="s">
        <v>161</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hidden="1" customHeight="1" spans="1:41">
      <c r="A152" s="203" t="s">
        <v>52</v>
      </c>
      <c r="B152" s="188" t="s">
        <v>162</v>
      </c>
      <c r="C152" s="188"/>
      <c r="D152" s="188"/>
      <c r="E152" s="185"/>
      <c r="F152" s="185"/>
      <c r="G152" s="185"/>
      <c r="H152" s="185"/>
      <c r="I152" s="191">
        <f t="shared" ref="I152:AL152" si="43">I153+I154+I155+I156</f>
        <v>0</v>
      </c>
      <c r="J152" s="191">
        <f t="shared" si="43"/>
        <v>0</v>
      </c>
      <c r="K152" s="191">
        <f t="shared" si="43"/>
        <v>0</v>
      </c>
      <c r="L152" s="191">
        <f t="shared" si="43"/>
        <v>0</v>
      </c>
      <c r="M152" s="191">
        <f t="shared" si="43"/>
        <v>0</v>
      </c>
      <c r="N152" s="191">
        <f t="shared" si="43"/>
        <v>0</v>
      </c>
      <c r="O152" s="191">
        <f t="shared" si="43"/>
        <v>0</v>
      </c>
      <c r="P152" s="191">
        <f t="shared" si="43"/>
        <v>0</v>
      </c>
      <c r="Q152" s="191">
        <f t="shared" si="43"/>
        <v>0</v>
      </c>
      <c r="R152" s="191">
        <f t="shared" si="43"/>
        <v>0</v>
      </c>
      <c r="S152" s="191">
        <f t="shared" si="43"/>
        <v>0</v>
      </c>
      <c r="T152" s="191">
        <f t="shared" si="43"/>
        <v>0</v>
      </c>
      <c r="U152" s="191">
        <f t="shared" si="43"/>
        <v>0</v>
      </c>
      <c r="V152" s="191">
        <f t="shared" si="43"/>
        <v>0</v>
      </c>
      <c r="W152" s="191">
        <f t="shared" si="43"/>
        <v>0</v>
      </c>
      <c r="X152" s="191">
        <f t="shared" si="43"/>
        <v>0</v>
      </c>
      <c r="Y152" s="191">
        <f t="shared" si="43"/>
        <v>0</v>
      </c>
      <c r="Z152" s="191">
        <f t="shared" si="43"/>
        <v>0</v>
      </c>
      <c r="AA152" s="191">
        <f t="shared" si="43"/>
        <v>0</v>
      </c>
      <c r="AB152" s="191">
        <f t="shared" si="43"/>
        <v>0</v>
      </c>
      <c r="AC152" s="191">
        <f t="shared" si="43"/>
        <v>0</v>
      </c>
      <c r="AD152" s="191">
        <f t="shared" si="43"/>
        <v>0</v>
      </c>
      <c r="AE152" s="191">
        <f t="shared" si="43"/>
        <v>0</v>
      </c>
      <c r="AF152" s="191">
        <f t="shared" si="43"/>
        <v>0</v>
      </c>
      <c r="AG152" s="191">
        <f t="shared" si="43"/>
        <v>0</v>
      </c>
      <c r="AH152" s="191">
        <f t="shared" si="43"/>
        <v>0</v>
      </c>
      <c r="AI152" s="191">
        <f t="shared" si="43"/>
        <v>0</v>
      </c>
      <c r="AJ152" s="191">
        <f t="shared" si="43"/>
        <v>0</v>
      </c>
      <c r="AK152" s="191">
        <f t="shared" si="43"/>
        <v>0</v>
      </c>
      <c r="AL152" s="191">
        <f t="shared" si="43"/>
        <v>0</v>
      </c>
      <c r="AM152" s="196"/>
      <c r="AN152" s="196"/>
      <c r="AO152" s="196"/>
    </row>
    <row r="153" s="12" customFormat="1" ht="30" hidden="1" customHeight="1" spans="1:41">
      <c r="A153" s="183" t="s">
        <v>54</v>
      </c>
      <c r="B153" s="188" t="s">
        <v>163</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hidden="1" customHeight="1" spans="1:41">
      <c r="A154" s="183" t="s">
        <v>54</v>
      </c>
      <c r="B154" s="188" t="s">
        <v>164</v>
      </c>
      <c r="C154" s="188"/>
      <c r="D154" s="188"/>
      <c r="E154" s="185"/>
      <c r="F154" s="185"/>
      <c r="G154" s="185"/>
      <c r="H154" s="185"/>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6"/>
      <c r="AN154" s="196"/>
      <c r="AO154" s="196"/>
    </row>
    <row r="155" s="12" customFormat="1" ht="30" hidden="1" customHeight="1" spans="1:41">
      <c r="A155" s="183" t="s">
        <v>54</v>
      </c>
      <c r="B155" s="188" t="s">
        <v>165</v>
      </c>
      <c r="C155" s="188"/>
      <c r="D155" s="188"/>
      <c r="E155" s="185"/>
      <c r="F155" s="185"/>
      <c r="G155" s="185"/>
      <c r="H155" s="185"/>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6"/>
      <c r="AN155" s="196"/>
      <c r="AO155" s="196"/>
    </row>
    <row r="156" s="12" customFormat="1" ht="30" hidden="1" customHeight="1" spans="1:41">
      <c r="A156" s="183" t="s">
        <v>54</v>
      </c>
      <c r="B156" s="188" t="s">
        <v>166</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hidden="1" customHeight="1" spans="1:41">
      <c r="A157" s="180" t="s">
        <v>50</v>
      </c>
      <c r="B157" s="188" t="s">
        <v>167</v>
      </c>
      <c r="C157" s="188"/>
      <c r="D157" s="188"/>
      <c r="E157" s="185"/>
      <c r="F157" s="185"/>
      <c r="G157" s="185"/>
      <c r="H157" s="185"/>
      <c r="I157" s="192">
        <f t="shared" ref="I157:AL157" si="44">I158</f>
        <v>0</v>
      </c>
      <c r="J157" s="192">
        <f t="shared" si="44"/>
        <v>0</v>
      </c>
      <c r="K157" s="192">
        <f t="shared" si="44"/>
        <v>0</v>
      </c>
      <c r="L157" s="192">
        <f t="shared" si="44"/>
        <v>0</v>
      </c>
      <c r="M157" s="192">
        <f t="shared" si="44"/>
        <v>0</v>
      </c>
      <c r="N157" s="192">
        <f t="shared" si="44"/>
        <v>0</v>
      </c>
      <c r="O157" s="192">
        <f t="shared" si="44"/>
        <v>0</v>
      </c>
      <c r="P157" s="192">
        <f t="shared" si="44"/>
        <v>0</v>
      </c>
      <c r="Q157" s="192">
        <f t="shared" si="44"/>
        <v>0</v>
      </c>
      <c r="R157" s="192">
        <f t="shared" si="44"/>
        <v>0</v>
      </c>
      <c r="S157" s="192">
        <f t="shared" si="44"/>
        <v>0</v>
      </c>
      <c r="T157" s="192">
        <f t="shared" si="44"/>
        <v>0</v>
      </c>
      <c r="U157" s="192">
        <f t="shared" si="44"/>
        <v>0</v>
      </c>
      <c r="V157" s="192">
        <f t="shared" si="44"/>
        <v>0</v>
      </c>
      <c r="W157" s="192">
        <f t="shared" si="44"/>
        <v>0</v>
      </c>
      <c r="X157" s="192">
        <f t="shared" si="44"/>
        <v>0</v>
      </c>
      <c r="Y157" s="192">
        <f t="shared" si="44"/>
        <v>0</v>
      </c>
      <c r="Z157" s="192">
        <f t="shared" si="44"/>
        <v>0</v>
      </c>
      <c r="AA157" s="192">
        <f t="shared" si="44"/>
        <v>0</v>
      </c>
      <c r="AB157" s="192">
        <f t="shared" si="44"/>
        <v>0</v>
      </c>
      <c r="AC157" s="192">
        <f t="shared" si="44"/>
        <v>0</v>
      </c>
      <c r="AD157" s="192">
        <f t="shared" si="44"/>
        <v>0</v>
      </c>
      <c r="AE157" s="192">
        <f t="shared" si="44"/>
        <v>0</v>
      </c>
      <c r="AF157" s="192">
        <f t="shared" si="44"/>
        <v>0</v>
      </c>
      <c r="AG157" s="192">
        <f t="shared" si="44"/>
        <v>0</v>
      </c>
      <c r="AH157" s="192">
        <f t="shared" si="44"/>
        <v>0</v>
      </c>
      <c r="AI157" s="192">
        <f t="shared" si="44"/>
        <v>0</v>
      </c>
      <c r="AJ157" s="192">
        <f t="shared" si="44"/>
        <v>0</v>
      </c>
      <c r="AK157" s="192">
        <f t="shared" si="44"/>
        <v>0</v>
      </c>
      <c r="AL157" s="192">
        <f t="shared" si="44"/>
        <v>0</v>
      </c>
      <c r="AM157" s="196"/>
      <c r="AN157" s="196"/>
      <c r="AO157" s="196"/>
    </row>
    <row r="158" s="12" customFormat="1" ht="30" hidden="1" customHeight="1" spans="1:41">
      <c r="A158" s="180" t="s">
        <v>52</v>
      </c>
      <c r="B158" s="188" t="s">
        <v>167</v>
      </c>
      <c r="C158" s="188"/>
      <c r="D158" s="188"/>
      <c r="E158" s="185"/>
      <c r="F158" s="185"/>
      <c r="G158" s="185"/>
      <c r="H158" s="185"/>
      <c r="I158" s="191">
        <f t="shared" ref="I158:AL158" si="45">I159</f>
        <v>0</v>
      </c>
      <c r="J158" s="191">
        <f t="shared" si="45"/>
        <v>0</v>
      </c>
      <c r="K158" s="191">
        <f t="shared" si="45"/>
        <v>0</v>
      </c>
      <c r="L158" s="191">
        <f t="shared" si="45"/>
        <v>0</v>
      </c>
      <c r="M158" s="191">
        <f t="shared" si="45"/>
        <v>0</v>
      </c>
      <c r="N158" s="191">
        <f t="shared" si="45"/>
        <v>0</v>
      </c>
      <c r="O158" s="191">
        <f t="shared" si="45"/>
        <v>0</v>
      </c>
      <c r="P158" s="191">
        <f t="shared" si="45"/>
        <v>0</v>
      </c>
      <c r="Q158" s="191">
        <f t="shared" si="45"/>
        <v>0</v>
      </c>
      <c r="R158" s="191">
        <f t="shared" si="45"/>
        <v>0</v>
      </c>
      <c r="S158" s="191">
        <f t="shared" si="45"/>
        <v>0</v>
      </c>
      <c r="T158" s="191">
        <f t="shared" si="45"/>
        <v>0</v>
      </c>
      <c r="U158" s="191">
        <f t="shared" si="45"/>
        <v>0</v>
      </c>
      <c r="V158" s="191">
        <f t="shared" si="45"/>
        <v>0</v>
      </c>
      <c r="W158" s="191">
        <f t="shared" si="45"/>
        <v>0</v>
      </c>
      <c r="X158" s="191">
        <f t="shared" si="45"/>
        <v>0</v>
      </c>
      <c r="Y158" s="191">
        <f t="shared" si="45"/>
        <v>0</v>
      </c>
      <c r="Z158" s="191">
        <f t="shared" si="45"/>
        <v>0</v>
      </c>
      <c r="AA158" s="191">
        <f t="shared" si="45"/>
        <v>0</v>
      </c>
      <c r="AB158" s="191">
        <f t="shared" si="45"/>
        <v>0</v>
      </c>
      <c r="AC158" s="191">
        <f t="shared" si="45"/>
        <v>0</v>
      </c>
      <c r="AD158" s="191">
        <f t="shared" si="45"/>
        <v>0</v>
      </c>
      <c r="AE158" s="191">
        <f t="shared" si="45"/>
        <v>0</v>
      </c>
      <c r="AF158" s="191">
        <f t="shared" si="45"/>
        <v>0</v>
      </c>
      <c r="AG158" s="191">
        <f t="shared" si="45"/>
        <v>0</v>
      </c>
      <c r="AH158" s="191">
        <f t="shared" si="45"/>
        <v>0</v>
      </c>
      <c r="AI158" s="191">
        <f t="shared" si="45"/>
        <v>0</v>
      </c>
      <c r="AJ158" s="191">
        <f t="shared" si="45"/>
        <v>0</v>
      </c>
      <c r="AK158" s="191">
        <f t="shared" si="45"/>
        <v>0</v>
      </c>
      <c r="AL158" s="191">
        <f t="shared" si="45"/>
        <v>0</v>
      </c>
      <c r="AM158" s="196"/>
      <c r="AN158" s="196"/>
      <c r="AO158" s="196"/>
    </row>
    <row r="159" s="12" customFormat="1" ht="30" hidden="1" customHeight="1" spans="1:41">
      <c r="A159" s="180" t="s">
        <v>54</v>
      </c>
      <c r="B159" s="188" t="s">
        <v>167</v>
      </c>
      <c r="C159" s="188"/>
      <c r="D159" s="188"/>
      <c r="E159" s="185"/>
      <c r="F159" s="185"/>
      <c r="G159" s="185"/>
      <c r="H159" s="185"/>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6"/>
      <c r="AN159" s="196"/>
      <c r="AO159" s="196"/>
    </row>
    <row r="160" s="12" customFormat="1" ht="30" hidden="1" customHeight="1" spans="1:41">
      <c r="A160" s="180" t="s">
        <v>50</v>
      </c>
      <c r="B160" s="188" t="s">
        <v>96</v>
      </c>
      <c r="C160" s="188"/>
      <c r="D160" s="188"/>
      <c r="E160" s="185"/>
      <c r="F160" s="185"/>
      <c r="G160" s="185"/>
      <c r="H160" s="185"/>
      <c r="I160" s="192">
        <f t="shared" ref="I160:AL160" si="46">I161</f>
        <v>1</v>
      </c>
      <c r="J160" s="192">
        <f t="shared" si="46"/>
        <v>3800</v>
      </c>
      <c r="K160" s="192">
        <f t="shared" si="46"/>
        <v>0</v>
      </c>
      <c r="L160" s="192">
        <f t="shared" si="46"/>
        <v>0</v>
      </c>
      <c r="M160" s="192">
        <f t="shared" si="46"/>
        <v>0</v>
      </c>
      <c r="N160" s="192">
        <f t="shared" si="46"/>
        <v>0</v>
      </c>
      <c r="O160" s="192">
        <f t="shared" si="46"/>
        <v>0</v>
      </c>
      <c r="P160" s="192">
        <f t="shared" si="46"/>
        <v>0</v>
      </c>
      <c r="Q160" s="192">
        <f t="shared" si="46"/>
        <v>0</v>
      </c>
      <c r="R160" s="192">
        <f t="shared" si="46"/>
        <v>1</v>
      </c>
      <c r="S160" s="192">
        <f t="shared" si="46"/>
        <v>3800</v>
      </c>
      <c r="T160" s="192">
        <f t="shared" si="46"/>
        <v>0</v>
      </c>
      <c r="U160" s="192">
        <f t="shared" si="46"/>
        <v>0</v>
      </c>
      <c r="V160" s="192">
        <f t="shared" si="46"/>
        <v>0</v>
      </c>
      <c r="W160" s="192">
        <f t="shared" si="46"/>
        <v>0</v>
      </c>
      <c r="X160" s="192">
        <f t="shared" si="46"/>
        <v>0</v>
      </c>
      <c r="Y160" s="192">
        <f t="shared" si="46"/>
        <v>0</v>
      </c>
      <c r="Z160" s="192">
        <f t="shared" si="46"/>
        <v>38</v>
      </c>
      <c r="AA160" s="192">
        <f t="shared" si="46"/>
        <v>38</v>
      </c>
      <c r="AB160" s="192">
        <f t="shared" si="46"/>
        <v>0</v>
      </c>
      <c r="AC160" s="192">
        <f t="shared" si="46"/>
        <v>0</v>
      </c>
      <c r="AD160" s="192">
        <f t="shared" si="46"/>
        <v>38</v>
      </c>
      <c r="AE160" s="192">
        <f t="shared" si="46"/>
        <v>0</v>
      </c>
      <c r="AF160" s="192">
        <f t="shared" si="46"/>
        <v>0</v>
      </c>
      <c r="AG160" s="192">
        <f t="shared" si="46"/>
        <v>0</v>
      </c>
      <c r="AH160" s="192">
        <f t="shared" si="46"/>
        <v>0</v>
      </c>
      <c r="AI160" s="192">
        <f t="shared" si="46"/>
        <v>0</v>
      </c>
      <c r="AJ160" s="192">
        <f t="shared" si="46"/>
        <v>0</v>
      </c>
      <c r="AK160" s="192">
        <f t="shared" si="46"/>
        <v>0</v>
      </c>
      <c r="AL160" s="192">
        <f t="shared" si="46"/>
        <v>0</v>
      </c>
      <c r="AM160" s="196"/>
      <c r="AN160" s="196"/>
      <c r="AO160" s="196"/>
    </row>
    <row r="161" s="12" customFormat="1" ht="30" hidden="1" customHeight="1" spans="1:41">
      <c r="A161" s="180" t="s">
        <v>52</v>
      </c>
      <c r="B161" s="188" t="s">
        <v>96</v>
      </c>
      <c r="C161" s="188"/>
      <c r="D161" s="188"/>
      <c r="E161" s="185"/>
      <c r="F161" s="185"/>
      <c r="G161" s="185"/>
      <c r="H161" s="185"/>
      <c r="I161" s="191">
        <f t="shared" ref="I161:AL161" si="47">I162+I163+I165</f>
        <v>1</v>
      </c>
      <c r="J161" s="191">
        <f t="shared" si="47"/>
        <v>3800</v>
      </c>
      <c r="K161" s="191">
        <f t="shared" si="47"/>
        <v>0</v>
      </c>
      <c r="L161" s="191">
        <f t="shared" si="47"/>
        <v>0</v>
      </c>
      <c r="M161" s="191">
        <f t="shared" si="47"/>
        <v>0</v>
      </c>
      <c r="N161" s="191">
        <f t="shared" si="47"/>
        <v>0</v>
      </c>
      <c r="O161" s="191">
        <f t="shared" si="47"/>
        <v>0</v>
      </c>
      <c r="P161" s="191">
        <f t="shared" si="47"/>
        <v>0</v>
      </c>
      <c r="Q161" s="191">
        <f t="shared" si="47"/>
        <v>0</v>
      </c>
      <c r="R161" s="191">
        <f t="shared" si="47"/>
        <v>1</v>
      </c>
      <c r="S161" s="191">
        <f t="shared" si="47"/>
        <v>3800</v>
      </c>
      <c r="T161" s="191">
        <f t="shared" si="47"/>
        <v>0</v>
      </c>
      <c r="U161" s="191">
        <f t="shared" si="47"/>
        <v>0</v>
      </c>
      <c r="V161" s="191">
        <f t="shared" si="47"/>
        <v>0</v>
      </c>
      <c r="W161" s="191">
        <f t="shared" si="47"/>
        <v>0</v>
      </c>
      <c r="X161" s="191">
        <f t="shared" si="47"/>
        <v>0</v>
      </c>
      <c r="Y161" s="191">
        <f t="shared" si="47"/>
        <v>0</v>
      </c>
      <c r="Z161" s="191">
        <f t="shared" si="47"/>
        <v>38</v>
      </c>
      <c r="AA161" s="191">
        <f t="shared" si="47"/>
        <v>38</v>
      </c>
      <c r="AB161" s="191">
        <f t="shared" si="47"/>
        <v>0</v>
      </c>
      <c r="AC161" s="191">
        <f t="shared" si="47"/>
        <v>0</v>
      </c>
      <c r="AD161" s="191">
        <f t="shared" si="47"/>
        <v>38</v>
      </c>
      <c r="AE161" s="191">
        <f t="shared" si="47"/>
        <v>0</v>
      </c>
      <c r="AF161" s="191">
        <f t="shared" si="47"/>
        <v>0</v>
      </c>
      <c r="AG161" s="191">
        <f t="shared" si="47"/>
        <v>0</v>
      </c>
      <c r="AH161" s="191">
        <f t="shared" si="47"/>
        <v>0</v>
      </c>
      <c r="AI161" s="191">
        <f t="shared" si="47"/>
        <v>0</v>
      </c>
      <c r="AJ161" s="191">
        <f t="shared" si="47"/>
        <v>0</v>
      </c>
      <c r="AK161" s="191">
        <f t="shared" si="47"/>
        <v>0</v>
      </c>
      <c r="AL161" s="191">
        <f t="shared" si="47"/>
        <v>0</v>
      </c>
      <c r="AM161" s="196"/>
      <c r="AN161" s="196"/>
      <c r="AO161" s="196"/>
    </row>
    <row r="162" s="12" customFormat="1" ht="45" hidden="1" customHeight="1" spans="1:41">
      <c r="A162" s="183" t="s">
        <v>54</v>
      </c>
      <c r="B162" s="188" t="s">
        <v>168</v>
      </c>
      <c r="C162" s="188"/>
      <c r="D162" s="188"/>
      <c r="E162" s="185"/>
      <c r="F162" s="185"/>
      <c r="G162" s="185"/>
      <c r="H162" s="185"/>
      <c r="I162" s="191"/>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1"/>
      <c r="AH162" s="191"/>
      <c r="AI162" s="191"/>
      <c r="AJ162" s="191"/>
      <c r="AK162" s="191"/>
      <c r="AL162" s="191"/>
      <c r="AM162" s="196"/>
      <c r="AN162" s="196"/>
      <c r="AO162" s="196"/>
    </row>
    <row r="163" s="12" customFormat="1" ht="30" hidden="1" customHeight="1" spans="1:41">
      <c r="A163" s="183" t="s">
        <v>54</v>
      </c>
      <c r="B163" s="188" t="s">
        <v>169</v>
      </c>
      <c r="C163" s="188"/>
      <c r="D163" s="188"/>
      <c r="E163" s="185"/>
      <c r="F163" s="185"/>
      <c r="G163" s="185"/>
      <c r="H163" s="185"/>
      <c r="I163" s="191">
        <f t="shared" ref="I163:AL163" si="48">SUM(I164)</f>
        <v>1</v>
      </c>
      <c r="J163" s="191">
        <f t="shared" si="48"/>
        <v>3800</v>
      </c>
      <c r="K163" s="191">
        <f t="shared" si="48"/>
        <v>0</v>
      </c>
      <c r="L163" s="191">
        <f t="shared" si="48"/>
        <v>0</v>
      </c>
      <c r="M163" s="191">
        <f t="shared" si="48"/>
        <v>0</v>
      </c>
      <c r="N163" s="191">
        <f t="shared" si="48"/>
        <v>0</v>
      </c>
      <c r="O163" s="191">
        <f t="shared" si="48"/>
        <v>0</v>
      </c>
      <c r="P163" s="191">
        <f t="shared" si="48"/>
        <v>0</v>
      </c>
      <c r="Q163" s="191">
        <f t="shared" si="48"/>
        <v>0</v>
      </c>
      <c r="R163" s="191">
        <f t="shared" si="48"/>
        <v>1</v>
      </c>
      <c r="S163" s="191">
        <f t="shared" si="48"/>
        <v>3800</v>
      </c>
      <c r="T163" s="191">
        <f t="shared" si="48"/>
        <v>0</v>
      </c>
      <c r="U163" s="191">
        <f t="shared" si="48"/>
        <v>0</v>
      </c>
      <c r="V163" s="191">
        <f t="shared" si="48"/>
        <v>0</v>
      </c>
      <c r="W163" s="191">
        <f t="shared" si="48"/>
        <v>0</v>
      </c>
      <c r="X163" s="191">
        <f t="shared" si="48"/>
        <v>0</v>
      </c>
      <c r="Y163" s="191">
        <f t="shared" si="48"/>
        <v>0</v>
      </c>
      <c r="Z163" s="191">
        <f t="shared" si="48"/>
        <v>38</v>
      </c>
      <c r="AA163" s="191">
        <f t="shared" si="48"/>
        <v>38</v>
      </c>
      <c r="AB163" s="191">
        <f t="shared" si="48"/>
        <v>0</v>
      </c>
      <c r="AC163" s="191">
        <f t="shared" si="48"/>
        <v>0</v>
      </c>
      <c r="AD163" s="191">
        <f t="shared" si="48"/>
        <v>38</v>
      </c>
      <c r="AE163" s="191">
        <f t="shared" si="48"/>
        <v>0</v>
      </c>
      <c r="AF163" s="191">
        <f t="shared" si="48"/>
        <v>0</v>
      </c>
      <c r="AG163" s="191">
        <f t="shared" si="48"/>
        <v>0</v>
      </c>
      <c r="AH163" s="191">
        <f t="shared" si="48"/>
        <v>0</v>
      </c>
      <c r="AI163" s="191">
        <f t="shared" si="48"/>
        <v>0</v>
      </c>
      <c r="AJ163" s="191">
        <f t="shared" si="48"/>
        <v>0</v>
      </c>
      <c r="AK163" s="191">
        <f t="shared" si="48"/>
        <v>0</v>
      </c>
      <c r="AL163" s="191">
        <f t="shared" si="48"/>
        <v>0</v>
      </c>
      <c r="AM163" s="196"/>
      <c r="AN163" s="196"/>
      <c r="AO163" s="196"/>
    </row>
    <row r="164" s="263" customFormat="1" ht="178" customHeight="1" spans="1:41">
      <c r="A164" s="273">
        <v>35</v>
      </c>
      <c r="B164" s="273" t="s">
        <v>1183</v>
      </c>
      <c r="C164" s="273">
        <v>2024</v>
      </c>
      <c r="D164" s="282" t="s">
        <v>1004</v>
      </c>
      <c r="E164" s="273" t="s">
        <v>178</v>
      </c>
      <c r="F164" s="273" t="s">
        <v>1184</v>
      </c>
      <c r="G164" s="273" t="s">
        <v>995</v>
      </c>
      <c r="H164" s="282" t="s">
        <v>1006</v>
      </c>
      <c r="I164" s="273">
        <v>1</v>
      </c>
      <c r="J164" s="273">
        <v>3800</v>
      </c>
      <c r="K164" s="273"/>
      <c r="L164" s="273"/>
      <c r="M164" s="273"/>
      <c r="N164" s="273"/>
      <c r="O164" s="273"/>
      <c r="P164" s="273"/>
      <c r="Q164" s="273"/>
      <c r="R164" s="273">
        <v>1</v>
      </c>
      <c r="S164" s="273">
        <v>3800</v>
      </c>
      <c r="T164" s="273"/>
      <c r="U164" s="273" t="s">
        <v>1007</v>
      </c>
      <c r="V164" s="273" t="s">
        <v>1185</v>
      </c>
      <c r="W164" s="273" t="s">
        <v>1007</v>
      </c>
      <c r="X164" s="273" t="s">
        <v>1185</v>
      </c>
      <c r="Y164" s="273" t="s">
        <v>1186</v>
      </c>
      <c r="Z164" s="273">
        <v>38</v>
      </c>
      <c r="AA164" s="273">
        <v>38</v>
      </c>
      <c r="AB164" s="301"/>
      <c r="AC164" s="301"/>
      <c r="AD164" s="301">
        <v>38</v>
      </c>
      <c r="AE164" s="301"/>
      <c r="AF164" s="273"/>
      <c r="AG164" s="273"/>
      <c r="AH164" s="273"/>
      <c r="AI164" s="273"/>
      <c r="AJ164" s="273"/>
      <c r="AK164" s="273"/>
      <c r="AL164" s="273"/>
      <c r="AM164" s="282" t="s">
        <v>1187</v>
      </c>
      <c r="AN164" s="282" t="s">
        <v>1188</v>
      </c>
      <c r="AO164" s="341"/>
    </row>
    <row r="165" s="12" customFormat="1" ht="30" hidden="1" customHeight="1" spans="1:40">
      <c r="A165" s="183" t="s">
        <v>54</v>
      </c>
      <c r="B165" s="188" t="s">
        <v>170</v>
      </c>
      <c r="C165" s="188"/>
      <c r="D165" s="188"/>
      <c r="E165" s="185"/>
      <c r="F165" s="185"/>
      <c r="G165" s="185"/>
      <c r="H165" s="185"/>
      <c r="I165" s="191"/>
      <c r="J165" s="191"/>
      <c r="K165" s="191"/>
      <c r="L165" s="191"/>
      <c r="M165" s="191"/>
      <c r="N165" s="191"/>
      <c r="O165" s="191"/>
      <c r="P165" s="191"/>
      <c r="Q165" s="191"/>
      <c r="R165" s="191"/>
      <c r="S165" s="191"/>
      <c r="T165" s="191"/>
      <c r="U165" s="191"/>
      <c r="V165" s="191"/>
      <c r="W165" s="191"/>
      <c r="X165" s="191"/>
      <c r="Y165" s="191"/>
      <c r="Z165" s="191"/>
      <c r="AA165" s="191"/>
      <c r="AB165" s="191"/>
      <c r="AC165" s="191"/>
      <c r="AD165" s="191"/>
      <c r="AE165" s="191"/>
      <c r="AF165" s="191"/>
      <c r="AG165" s="191"/>
      <c r="AH165" s="191"/>
      <c r="AI165" s="191"/>
      <c r="AJ165" s="191"/>
      <c r="AK165" s="191"/>
      <c r="AL165" s="191"/>
      <c r="AM165" s="196"/>
      <c r="AN165" s="196"/>
    </row>
  </sheetData>
  <autoFilter xmlns:etc="http://www.wps.cn/officeDocument/2017/etCustomData" ref="A5:XEW165" etc:filterBottomFollowUsedRange="0">
    <filterColumn colId="38">
      <filters>
        <filter val="&#10;目标一：新建土地规整290亩，配套2.5公里土渠&#10;目标二：购买种子7250公斤，使用农家肥&#10;目标三：备提升泵及饮水设施一套、一座100方蓄水池"/>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解决30户、克孜勒木纳克冬窝子、苏来日克冬窝子农牧民夏季饮水困难问题。&#10;目标二：改善克孜勒木纳克冬窝子、苏来日克冬窝子牲畜饮水问题。&#10;目标三：受益情况为67户，其中脱贫户为15户。"/>
        <filter val="目标一：加快农田水利设施的建设，提高农牧民群众水资源利用率，促进农牧民群众增收。&#10;目标二：提高苏木塔什村农田耕作条件，改善苏木塔什村灌溉问题，扩大苏木塔什村种植规模，提升苏木塔什村农牧民增收。&#10;目标三：受益情况为195户，其中脱贫户为89户。"/>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通过对干渠进行维修，可浇灌2万亩土地，同时增加水资源的利用，提高饲草料的产量，促进农业增收，同时带动农牧民增收。&#10;目标二：改善农业的生产条件，改善周边农牧民生活环境。&#10;"/>
        <filter val="目标一：改善50户262人冬季用水问题，牲畜冬季饮水安全的问题。&#10;目标二：改善人居饮水问题，提高居民幸福活指数，"/>
        <filter val="目标一;牧业点打井接水，能够改善常驻牧业点约560户1650余名群众吃水难的问题；&#10;目标二：保障牧业点约11.1万（头、匹、只）牲畜饮水困难的问题，并通过蓄水池蓄水，解决冬季饮水的困难。"/>
        <filter val="目标一：保障佳朗奇村三队羊圈集中连片内牲畜饮水安全，羊圈数量46个，牲畜数量5000只。&#10;目标二：在保障牲畜饮水的同时，给周围草料地、耕地供水，可增加饲草料及农作物储备。"/>
        <filter val="目标一：通过围栏保护种植的饲草料，避免牲畜破坏。通过饲草产量增加带动畜牧养殖数量增加，增加农牧民收入。"/>
        <filter val="目标一：优化460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909吨，受益998户，3640人，增加牲畜（羊）饲养数量1515头，增加经济效益227.25万元，人均增加收入624元。"/>
        <filter val="目标一：有效整合项目区土地资源，可增加土地面积3%以上。&#10;目标二：通过项目实施农作物单产提升5%-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新建日光大棚33座，智能温室大棚1座，建成后有企业进行运行，增加各村集体经济收入&#10;目标二：平衡农产品价格，降低生活成本"/>
        <filter val="目标一:解决博孜塔拉村70户300人冬季供水的问题&#10;目标二：解决老旧管网带来的供水压力不足，造成官网破损漏水的现象"/>
        <filter val="目标一：完善阿合奇镇、苏木塔什等灌区供水计量配套设施；目标二：促进按方收费工作机制，进一步推进农业水价综合改革工作；三是提高农牧民节约用水意识。"/>
        <filter val="目标一：保障牧业点农牧民饮水安全，维护农牧民的生命财产安全。&#10;目标二：保障牲畜的饮水安全以及健康状态，保证农牧民财产不受损失。&#10;目标三：改善牧业点33户、102人农牧民饮水安全。"/>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提高色帕巴依乡主干渠防渗效率，解决约0.8万亩灌溉面积供水问题；&#10;目标二：进一步贯彻落实最严格水资源管理制度，提高水资源利用率，保障农业灌溉效率。"/>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有效210户农牧民改善饮水条件，降低群众生病危险；提升群众饮水质量，提高群众幸福感"/>
        <filter val="目标一：提升马场573户2383人的生活环境，强化污水源头控制和粪污集中收集，改善水质量，实现农村生活污水的有效排放，提升农村人居生态环境，加强农牧民生活质量。&#10;目标二：作为上游地区，提升河道水质环境，促进用水循环，不影响下游的水体功能，达到可利用效果，减少环境污染，促进乡村建设，&#10;目标三：为马场的厕所革命后续改造打好基础"/>
        <filter val="目标一：农作物病虫害重点智能监测站监测点，为农作物生长提供技术服务"/>
        <filter val="目标一：提高人居环境，改善生态环境，促进农牧民生产生活。&#10;目标二：中央财政以工代赈资金22%用于发放农民工资，预计可带动40个农民创收解决富余劳动力，带动当地农民可创收60余万元。"/>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马场573户2383人的生活污水和粪污集中各项垃圾的处理，提高垃圾处理的效率，降低和减少环境的污染，为马场的后续人居环境做好基础&#10;目标二：保证垃圾的安全处理，防止垃圾对环境和人们健康的危害。保障公共卫生和环境的重要措施。&#10;目标三：垃圾集中处理可以为后期人居环境工作打好基础，实现垃圾减量化，资源化和无害化处理，保障马场的环境卫生和美观"/>
        <filter val="目标一：可有效改善项目区生态环境，规范污水的收集处理行为。&#10;目标二：提升项目区1200余户群众的生活条件。"/>
        <filter val="目标一：该项目建成后，灌溉面积约2.0万亩（草料基地6400亩，机场绿化1500亩，周围林带及原灌溉面积1.15万亩"/>
        <filter val="目标一：利用马场“托河冰川牦牛”合作社，建设熟食加工生产线&#10;目标二：由企业进行运营，收取租赁费，增加村集体收入，同时增加农牧民就业岗位"/>
      </filters>
    </filterColumn>
    <extLst/>
  </autoFilter>
  <mergeCells count="172">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4:D14"/>
    <mergeCell ref="B16:D16"/>
    <mergeCell ref="B17:D17"/>
    <mergeCell ref="B18:D18"/>
    <mergeCell ref="B19:D19"/>
    <mergeCell ref="B20:D20"/>
    <mergeCell ref="B21:D21"/>
    <mergeCell ref="B22:D22"/>
    <mergeCell ref="B23:D23"/>
    <mergeCell ref="B24:D24"/>
    <mergeCell ref="B31:D31"/>
    <mergeCell ref="B32:D32"/>
    <mergeCell ref="B33:D33"/>
    <mergeCell ref="B34:D34"/>
    <mergeCell ref="B35:D35"/>
    <mergeCell ref="B36:D36"/>
    <mergeCell ref="B37:D37"/>
    <mergeCell ref="B39:D39"/>
    <mergeCell ref="B41:D41"/>
    <mergeCell ref="B42:D42"/>
    <mergeCell ref="B43:D43"/>
    <mergeCell ref="B44:D44"/>
    <mergeCell ref="B45:D45"/>
    <mergeCell ref="B46:D46"/>
    <mergeCell ref="B47:D47"/>
    <mergeCell ref="B54:D54"/>
    <mergeCell ref="B55:D55"/>
    <mergeCell ref="B56:D56"/>
    <mergeCell ref="B58:D58"/>
    <mergeCell ref="B59:D59"/>
    <mergeCell ref="B60:D60"/>
    <mergeCell ref="B61:D61"/>
    <mergeCell ref="B62:D62"/>
    <mergeCell ref="B64:D64"/>
    <mergeCell ref="B65:D65"/>
    <mergeCell ref="B66:D66"/>
    <mergeCell ref="B67:D67"/>
    <mergeCell ref="B68:D68"/>
    <mergeCell ref="B69:D69"/>
    <mergeCell ref="B70:D70"/>
    <mergeCell ref="B71:D71"/>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2:D92"/>
    <mergeCell ref="B101:D101"/>
    <mergeCell ref="B102:D102"/>
    <mergeCell ref="B103:D103"/>
    <mergeCell ref="B104:D104"/>
    <mergeCell ref="B105:D105"/>
    <mergeCell ref="B106:D106"/>
    <mergeCell ref="B107:D107"/>
    <mergeCell ref="B108:D108"/>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5:D165"/>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3">
    <cfRule type="expression" dxfId="0" priority="1">
      <formula>AND(SUMPRODUCT(IFERROR(1*(($D$63&amp;"x")=(D63&amp;"x")),0))&gt;1,NOT(ISBLANK(D63)))</formula>
    </cfRule>
  </conditionalFormatting>
  <conditionalFormatting sqref="D132">
    <cfRule type="expression" dxfId="0" priority="2">
      <formula>AND(COUNTIF(#REF!,D132)+COUNTIF(#REF!,D132)+COUNTIF(#REF!,D132)+COUNTIF(#REF!,D132)+COUNTIF(#REF!,D132)+COUNTIF(#REF!,D132)+COUNTIF(#REF!,D132)+COUNTIF(#REF!,D132)+COUNTIF(#REF!,D132)+COUNTIF(#REF!,D132)+COUNTIF(#REF!,D132)+COUNTIF(#REF!,D132)&gt;1,NOT(ISBLANK(D132)))</formula>
    </cfRule>
  </conditionalFormatting>
  <pageMargins left="0.751388888888889" right="0.751388888888889" top="1" bottom="1" header="0.5" footer="0.5"/>
  <pageSetup paperSize="8" scale="22" fitToHeight="0" orientation="landscape" horizontalDpi="600"/>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N147"/>
  <sheetViews>
    <sheetView view="pageBreakPreview" zoomScale="38" zoomScaleNormal="47" workbookViewId="0">
      <pane xSplit="7" ySplit="7" topLeftCell="H114"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67" width="8.88888888888889" style="12"/>
    <col min="16368" max="16368" width="8.88888888888889" style="8"/>
    <col min="16369" max="16384" width="8.88888888888889" style="272"/>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hidden="1" customHeight="1" spans="1:40">
      <c r="A6" s="81"/>
      <c r="B6" s="82" t="s">
        <v>49</v>
      </c>
      <c r="C6" s="82"/>
      <c r="D6" s="82"/>
      <c r="E6" s="82"/>
      <c r="F6" s="82"/>
      <c r="G6" s="82"/>
      <c r="H6" s="82"/>
      <c r="I6" s="83">
        <f t="shared" ref="I6:AL6" si="0">I7+I60+I77+I104+I109+I130+I139+I142</f>
        <v>17</v>
      </c>
      <c r="J6" s="83">
        <f t="shared" si="0"/>
        <v>27845.8</v>
      </c>
      <c r="K6" s="83">
        <f t="shared" si="0"/>
        <v>9</v>
      </c>
      <c r="L6" s="83">
        <f t="shared" si="0"/>
        <v>1</v>
      </c>
      <c r="M6" s="83">
        <f t="shared" si="0"/>
        <v>5</v>
      </c>
      <c r="N6" s="83">
        <f t="shared" si="0"/>
        <v>0</v>
      </c>
      <c r="O6" s="83">
        <f t="shared" si="0"/>
        <v>1</v>
      </c>
      <c r="P6" s="83">
        <f t="shared" si="0"/>
        <v>0</v>
      </c>
      <c r="Q6" s="83">
        <f t="shared" si="0"/>
        <v>0</v>
      </c>
      <c r="R6" s="83">
        <f t="shared" si="0"/>
        <v>1</v>
      </c>
      <c r="S6" s="83">
        <f t="shared" si="0"/>
        <v>14525</v>
      </c>
      <c r="T6" s="83">
        <f t="shared" si="0"/>
        <v>36315</v>
      </c>
      <c r="U6" s="83">
        <f t="shared" si="0"/>
        <v>0</v>
      </c>
      <c r="V6" s="83">
        <f t="shared" si="0"/>
        <v>0</v>
      </c>
      <c r="W6" s="83">
        <f t="shared" si="0"/>
        <v>0</v>
      </c>
      <c r="X6" s="83">
        <f t="shared" si="0"/>
        <v>0</v>
      </c>
      <c r="Y6" s="83">
        <f t="shared" si="0"/>
        <v>0</v>
      </c>
      <c r="Z6" s="83">
        <f t="shared" si="0"/>
        <v>15633</v>
      </c>
      <c r="AA6" s="83">
        <f t="shared" si="0"/>
        <v>11688</v>
      </c>
      <c r="AB6" s="83">
        <f t="shared" si="0"/>
        <v>8750</v>
      </c>
      <c r="AC6" s="83">
        <f t="shared" si="0"/>
        <v>1200</v>
      </c>
      <c r="AD6" s="83">
        <f t="shared" si="0"/>
        <v>1738</v>
      </c>
      <c r="AE6" s="83">
        <f t="shared" si="0"/>
        <v>0</v>
      </c>
      <c r="AF6" s="83">
        <f t="shared" si="0"/>
        <v>1460</v>
      </c>
      <c r="AG6" s="83">
        <f t="shared" si="0"/>
        <v>485</v>
      </c>
      <c r="AH6" s="83">
        <f t="shared" si="0"/>
        <v>2000</v>
      </c>
      <c r="AI6" s="83">
        <f t="shared" si="0"/>
        <v>0</v>
      </c>
      <c r="AJ6" s="83">
        <f t="shared" si="0"/>
        <v>0</v>
      </c>
      <c r="AK6" s="83">
        <f t="shared" si="0"/>
        <v>0</v>
      </c>
      <c r="AL6" s="83">
        <f t="shared" si="0"/>
        <v>0</v>
      </c>
      <c r="AM6" s="81"/>
      <c r="AN6" s="81"/>
    </row>
    <row r="7" s="178" customFormat="1" ht="30" hidden="1" customHeight="1" spans="1:40">
      <c r="A7" s="180" t="s">
        <v>50</v>
      </c>
      <c r="B7" s="181" t="s">
        <v>51</v>
      </c>
      <c r="C7" s="182"/>
      <c r="D7" s="182"/>
      <c r="E7" s="181"/>
      <c r="F7" s="182"/>
      <c r="G7" s="182"/>
      <c r="H7" s="181"/>
      <c r="I7" s="189">
        <f t="shared" ref="I7:AL7" si="1">I8+I31+I37+I47+I52</f>
        <v>10</v>
      </c>
      <c r="J7" s="189">
        <f t="shared" si="1"/>
        <v>23102</v>
      </c>
      <c r="K7" s="189">
        <f t="shared" si="1"/>
        <v>9</v>
      </c>
      <c r="L7" s="189">
        <f t="shared" si="1"/>
        <v>0</v>
      </c>
      <c r="M7" s="189">
        <f t="shared" si="1"/>
        <v>1</v>
      </c>
      <c r="N7" s="189">
        <f t="shared" si="1"/>
        <v>0</v>
      </c>
      <c r="O7" s="189">
        <f t="shared" si="1"/>
        <v>0</v>
      </c>
      <c r="P7" s="189">
        <f t="shared" si="1"/>
        <v>0</v>
      </c>
      <c r="Q7" s="189">
        <f t="shared" si="1"/>
        <v>0</v>
      </c>
      <c r="R7" s="189">
        <f t="shared" si="1"/>
        <v>0</v>
      </c>
      <c r="S7" s="189">
        <f t="shared" si="1"/>
        <v>5895</v>
      </c>
      <c r="T7" s="189">
        <f t="shared" si="1"/>
        <v>19109</v>
      </c>
      <c r="U7" s="189">
        <f t="shared" si="1"/>
        <v>0</v>
      </c>
      <c r="V7" s="189">
        <f t="shared" si="1"/>
        <v>0</v>
      </c>
      <c r="W7" s="189">
        <f t="shared" si="1"/>
        <v>0</v>
      </c>
      <c r="X7" s="189">
        <f t="shared" si="1"/>
        <v>0</v>
      </c>
      <c r="Y7" s="189">
        <f t="shared" si="1"/>
        <v>0</v>
      </c>
      <c r="Z7" s="189">
        <f t="shared" si="1"/>
        <v>9145</v>
      </c>
      <c r="AA7" s="189">
        <f t="shared" si="1"/>
        <v>7210</v>
      </c>
      <c r="AB7" s="189">
        <f t="shared" si="1"/>
        <v>4310</v>
      </c>
      <c r="AC7" s="189">
        <f t="shared" si="1"/>
        <v>1200</v>
      </c>
      <c r="AD7" s="189">
        <f t="shared" si="1"/>
        <v>1700</v>
      </c>
      <c r="AE7" s="189">
        <f t="shared" si="1"/>
        <v>0</v>
      </c>
      <c r="AF7" s="189">
        <f t="shared" si="1"/>
        <v>1450</v>
      </c>
      <c r="AG7" s="189">
        <f t="shared" si="1"/>
        <v>485</v>
      </c>
      <c r="AH7" s="189">
        <f t="shared" si="1"/>
        <v>0</v>
      </c>
      <c r="AI7" s="189">
        <f t="shared" si="1"/>
        <v>0</v>
      </c>
      <c r="AJ7" s="189">
        <f t="shared" si="1"/>
        <v>0</v>
      </c>
      <c r="AK7" s="189">
        <f t="shared" si="1"/>
        <v>0</v>
      </c>
      <c r="AL7" s="189">
        <f t="shared" si="1"/>
        <v>0</v>
      </c>
      <c r="AM7" s="195"/>
      <c r="AN7" s="195"/>
    </row>
    <row r="8" s="178" customFormat="1" ht="30" hidden="1" customHeight="1" spans="1:40">
      <c r="A8" s="183" t="s">
        <v>52</v>
      </c>
      <c r="B8" s="181" t="s">
        <v>53</v>
      </c>
      <c r="C8" s="182"/>
      <c r="D8" s="182"/>
      <c r="E8" s="181"/>
      <c r="F8" s="182"/>
      <c r="G8" s="182"/>
      <c r="H8" s="181"/>
      <c r="I8" s="190">
        <f t="shared" ref="I8:AL8" si="2">I9+I13+I18+I28+I29+I30+I19</f>
        <v>5</v>
      </c>
      <c r="J8" s="190">
        <f t="shared" si="2"/>
        <v>11182</v>
      </c>
      <c r="K8" s="190">
        <f t="shared" si="2"/>
        <v>5</v>
      </c>
      <c r="L8" s="190">
        <f t="shared" si="2"/>
        <v>0</v>
      </c>
      <c r="M8" s="190">
        <f t="shared" si="2"/>
        <v>0</v>
      </c>
      <c r="N8" s="190">
        <f t="shared" si="2"/>
        <v>0</v>
      </c>
      <c r="O8" s="190">
        <f t="shared" si="2"/>
        <v>0</v>
      </c>
      <c r="P8" s="190">
        <f t="shared" si="2"/>
        <v>0</v>
      </c>
      <c r="Q8" s="190">
        <f t="shared" si="2"/>
        <v>0</v>
      </c>
      <c r="R8" s="190">
        <f t="shared" si="2"/>
        <v>0</v>
      </c>
      <c r="S8" s="190">
        <f t="shared" si="2"/>
        <v>1614</v>
      </c>
      <c r="T8" s="190">
        <f t="shared" si="2"/>
        <v>5577</v>
      </c>
      <c r="U8" s="190">
        <f t="shared" si="2"/>
        <v>0</v>
      </c>
      <c r="V8" s="190">
        <f t="shared" si="2"/>
        <v>0</v>
      </c>
      <c r="W8" s="190">
        <f t="shared" si="2"/>
        <v>0</v>
      </c>
      <c r="X8" s="190">
        <f t="shared" si="2"/>
        <v>0</v>
      </c>
      <c r="Y8" s="190">
        <f t="shared" si="2"/>
        <v>0</v>
      </c>
      <c r="Z8" s="190">
        <f t="shared" si="2"/>
        <v>5110</v>
      </c>
      <c r="AA8" s="190">
        <f t="shared" si="2"/>
        <v>5110</v>
      </c>
      <c r="AB8" s="190">
        <f t="shared" si="2"/>
        <v>4310</v>
      </c>
      <c r="AC8" s="190">
        <f t="shared" si="2"/>
        <v>800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row>
    <row r="9" s="12" customFormat="1" ht="30" hidden="1" customHeight="1" spans="1:40">
      <c r="A9" s="183" t="s">
        <v>54</v>
      </c>
      <c r="B9" s="181" t="s">
        <v>55</v>
      </c>
      <c r="C9" s="182"/>
      <c r="D9" s="182"/>
      <c r="E9" s="181"/>
      <c r="F9" s="182"/>
      <c r="G9" s="182"/>
      <c r="H9" s="181"/>
      <c r="I9" s="191">
        <f t="shared" ref="I9:AL9" si="3">I10+I11</f>
        <v>1</v>
      </c>
      <c r="J9" s="191">
        <f t="shared" si="3"/>
        <v>2000</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0</v>
      </c>
      <c r="V9" s="191">
        <f t="shared" si="3"/>
        <v>0</v>
      </c>
      <c r="W9" s="191">
        <f t="shared" si="3"/>
        <v>0</v>
      </c>
      <c r="X9" s="191">
        <f t="shared" si="3"/>
        <v>0</v>
      </c>
      <c r="Y9" s="191">
        <f t="shared" si="3"/>
        <v>0</v>
      </c>
      <c r="Z9" s="191">
        <f t="shared" si="3"/>
        <v>760</v>
      </c>
      <c r="AA9" s="191">
        <f t="shared" si="3"/>
        <v>760</v>
      </c>
      <c r="AB9" s="191">
        <f t="shared" si="3"/>
        <v>760</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row>
    <row r="10" s="12" customFormat="1" ht="30" hidden="1" customHeight="1" spans="1:40">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row>
    <row r="11" s="12" customFormat="1" ht="30" hidden="1" customHeight="1" spans="1:40">
      <c r="A11" s="184" t="s">
        <v>56</v>
      </c>
      <c r="B11" s="181" t="s">
        <v>58</v>
      </c>
      <c r="C11" s="182"/>
      <c r="D11" s="182"/>
      <c r="E11" s="185"/>
      <c r="F11" s="185"/>
      <c r="G11" s="185"/>
      <c r="H11" s="185"/>
      <c r="I11" s="191">
        <f t="shared" ref="I11:AL11" si="4">SUM(I12:I12)</f>
        <v>1</v>
      </c>
      <c r="J11" s="191">
        <f t="shared" si="4"/>
        <v>2000</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0</v>
      </c>
      <c r="V11" s="191">
        <f t="shared" si="4"/>
        <v>0</v>
      </c>
      <c r="W11" s="191">
        <f t="shared" si="4"/>
        <v>0</v>
      </c>
      <c r="X11" s="191">
        <f t="shared" si="4"/>
        <v>0</v>
      </c>
      <c r="Y11" s="191">
        <f t="shared" si="4"/>
        <v>0</v>
      </c>
      <c r="Z11" s="191">
        <f t="shared" si="4"/>
        <v>760</v>
      </c>
      <c r="AA11" s="191">
        <f t="shared" si="4"/>
        <v>760</v>
      </c>
      <c r="AB11" s="191">
        <f t="shared" si="4"/>
        <v>760</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f>SUM(AM12)</f>
        <v>0</v>
      </c>
      <c r="AN11" s="196"/>
    </row>
    <row r="12" s="262" customFormat="1" ht="283" customHeight="1" spans="1:40">
      <c r="A12" s="273">
        <v>1</v>
      </c>
      <c r="B12" s="273" t="s">
        <v>1158</v>
      </c>
      <c r="C12" s="273">
        <v>2024</v>
      </c>
      <c r="D12" s="274" t="s">
        <v>1284</v>
      </c>
      <c r="E12" s="273" t="s">
        <v>178</v>
      </c>
      <c r="F12" s="275" t="s">
        <v>990</v>
      </c>
      <c r="G12" s="273" t="s">
        <v>1160</v>
      </c>
      <c r="H12" s="274" t="s">
        <v>1285</v>
      </c>
      <c r="I12" s="273">
        <v>1</v>
      </c>
      <c r="J12" s="273">
        <v>2000</v>
      </c>
      <c r="K12" s="273">
        <v>1</v>
      </c>
      <c r="L12" s="273"/>
      <c r="M12" s="273"/>
      <c r="N12" s="273"/>
      <c r="O12" s="273"/>
      <c r="P12" s="273"/>
      <c r="Q12" s="273"/>
      <c r="R12" s="273"/>
      <c r="S12" s="273">
        <v>56</v>
      </c>
      <c r="T12" s="273">
        <v>183</v>
      </c>
      <c r="U12" s="273" t="s">
        <v>183</v>
      </c>
      <c r="V12" s="273" t="s">
        <v>1144</v>
      </c>
      <c r="W12" s="273" t="s">
        <v>183</v>
      </c>
      <c r="X12" s="273" t="s">
        <v>1144</v>
      </c>
      <c r="Y12" s="273" t="s">
        <v>1286</v>
      </c>
      <c r="Z12" s="273">
        <v>760</v>
      </c>
      <c r="AA12" s="273">
        <v>760</v>
      </c>
      <c r="AB12" s="273">
        <v>760</v>
      </c>
      <c r="AC12" s="273"/>
      <c r="AD12" s="273"/>
      <c r="AE12" s="273"/>
      <c r="AF12" s="273"/>
      <c r="AG12" s="273"/>
      <c r="AH12" s="273"/>
      <c r="AI12" s="273"/>
      <c r="AJ12" s="273"/>
      <c r="AK12" s="273"/>
      <c r="AL12" s="273"/>
      <c r="AM12" s="282" t="s">
        <v>1162</v>
      </c>
      <c r="AN12" s="282" t="s">
        <v>1163</v>
      </c>
    </row>
    <row r="13" s="12" customFormat="1" ht="30" hidden="1" customHeight="1" spans="1:40">
      <c r="A13" s="183" t="s">
        <v>54</v>
      </c>
      <c r="B13" s="181" t="s">
        <v>59</v>
      </c>
      <c r="C13" s="182"/>
      <c r="D13" s="182"/>
      <c r="E13" s="185"/>
      <c r="F13" s="185"/>
      <c r="G13" s="185"/>
      <c r="H13" s="185"/>
      <c r="I13" s="191">
        <f t="shared" ref="I13:AL13" si="5">I14+I15+I16+I17</f>
        <v>0</v>
      </c>
      <c r="J13" s="191">
        <f t="shared" si="5"/>
        <v>0</v>
      </c>
      <c r="K13" s="191">
        <f t="shared" si="5"/>
        <v>0</v>
      </c>
      <c r="L13" s="191">
        <f t="shared" si="5"/>
        <v>0</v>
      </c>
      <c r="M13" s="191">
        <f t="shared" si="5"/>
        <v>0</v>
      </c>
      <c r="N13" s="191">
        <f t="shared" si="5"/>
        <v>0</v>
      </c>
      <c r="O13" s="191">
        <f t="shared" si="5"/>
        <v>0</v>
      </c>
      <c r="P13" s="191">
        <f t="shared" si="5"/>
        <v>0</v>
      </c>
      <c r="Q13" s="191">
        <f t="shared" si="5"/>
        <v>0</v>
      </c>
      <c r="R13" s="191">
        <f t="shared" si="5"/>
        <v>0</v>
      </c>
      <c r="S13" s="191">
        <f t="shared" si="5"/>
        <v>0</v>
      </c>
      <c r="T13" s="191">
        <f t="shared" si="5"/>
        <v>0</v>
      </c>
      <c r="U13" s="191">
        <f t="shared" si="5"/>
        <v>0</v>
      </c>
      <c r="V13" s="191">
        <f t="shared" si="5"/>
        <v>0</v>
      </c>
      <c r="W13" s="191">
        <f t="shared" si="5"/>
        <v>0</v>
      </c>
      <c r="X13" s="191">
        <f t="shared" si="5"/>
        <v>0</v>
      </c>
      <c r="Y13" s="191">
        <f t="shared" si="5"/>
        <v>0</v>
      </c>
      <c r="Z13" s="191">
        <f t="shared" si="5"/>
        <v>0</v>
      </c>
      <c r="AA13" s="191">
        <f t="shared" si="5"/>
        <v>0</v>
      </c>
      <c r="AB13" s="191">
        <f t="shared" si="5"/>
        <v>0</v>
      </c>
      <c r="AC13" s="191">
        <f t="shared" si="5"/>
        <v>0</v>
      </c>
      <c r="AD13" s="191">
        <f t="shared" si="5"/>
        <v>0</v>
      </c>
      <c r="AE13" s="191">
        <f t="shared" si="5"/>
        <v>0</v>
      </c>
      <c r="AF13" s="191">
        <f t="shared" si="5"/>
        <v>0</v>
      </c>
      <c r="AG13" s="191">
        <f t="shared" si="5"/>
        <v>0</v>
      </c>
      <c r="AH13" s="191">
        <f t="shared" si="5"/>
        <v>0</v>
      </c>
      <c r="AI13" s="191">
        <f t="shared" si="5"/>
        <v>0</v>
      </c>
      <c r="AJ13" s="191">
        <f t="shared" si="5"/>
        <v>0</v>
      </c>
      <c r="AK13" s="191">
        <f t="shared" si="5"/>
        <v>0</v>
      </c>
      <c r="AL13" s="191">
        <f t="shared" si="5"/>
        <v>0</v>
      </c>
      <c r="AM13" s="196"/>
      <c r="AN13" s="196"/>
    </row>
    <row r="14" s="12" customFormat="1" ht="30" hidden="1" customHeight="1" spans="1:40">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row>
    <row r="15" s="12" customFormat="1" ht="30" hidden="1" customHeight="1" spans="1:40">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row>
    <row r="16" s="12" customFormat="1" ht="30" hidden="1" customHeight="1" spans="1:40">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row>
    <row r="17" s="12" customFormat="1" ht="30" hidden="1" customHeight="1" spans="1:40">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row>
    <row r="18" s="12" customFormat="1" ht="30" hidden="1" customHeight="1" spans="1:40">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row>
    <row r="19" s="12" customFormat="1" ht="30" hidden="1" customHeight="1" spans="1:40">
      <c r="A19" s="183" t="s">
        <v>54</v>
      </c>
      <c r="B19" s="188" t="s">
        <v>65</v>
      </c>
      <c r="C19" s="188"/>
      <c r="D19" s="188"/>
      <c r="E19" s="185"/>
      <c r="F19" s="185"/>
      <c r="G19" s="185"/>
      <c r="H19" s="185"/>
      <c r="I19" s="191">
        <f t="shared" ref="I19:AL19" si="6">I20+I21+I22+I27</f>
        <v>4</v>
      </c>
      <c r="J19" s="191">
        <f t="shared" si="6"/>
        <v>9182</v>
      </c>
      <c r="K19" s="191">
        <f t="shared" si="6"/>
        <v>4</v>
      </c>
      <c r="L19" s="191">
        <f t="shared" si="6"/>
        <v>0</v>
      </c>
      <c r="M19" s="191">
        <f t="shared" si="6"/>
        <v>0</v>
      </c>
      <c r="N19" s="191">
        <f t="shared" si="6"/>
        <v>0</v>
      </c>
      <c r="O19" s="191">
        <f t="shared" si="6"/>
        <v>0</v>
      </c>
      <c r="P19" s="191">
        <f t="shared" si="6"/>
        <v>0</v>
      </c>
      <c r="Q19" s="191">
        <f t="shared" si="6"/>
        <v>0</v>
      </c>
      <c r="R19" s="191">
        <f t="shared" si="6"/>
        <v>0</v>
      </c>
      <c r="S19" s="191">
        <f t="shared" si="6"/>
        <v>1558</v>
      </c>
      <c r="T19" s="191">
        <f t="shared" si="6"/>
        <v>5394</v>
      </c>
      <c r="U19" s="191">
        <f t="shared" si="6"/>
        <v>0</v>
      </c>
      <c r="V19" s="191">
        <f t="shared" si="6"/>
        <v>0</v>
      </c>
      <c r="W19" s="191">
        <f t="shared" si="6"/>
        <v>0</v>
      </c>
      <c r="X19" s="191">
        <f t="shared" si="6"/>
        <v>0</v>
      </c>
      <c r="Y19" s="191">
        <f t="shared" si="6"/>
        <v>0</v>
      </c>
      <c r="Z19" s="191">
        <f t="shared" si="6"/>
        <v>4350</v>
      </c>
      <c r="AA19" s="191">
        <f t="shared" si="6"/>
        <v>4350</v>
      </c>
      <c r="AB19" s="191">
        <f t="shared" si="6"/>
        <v>3550</v>
      </c>
      <c r="AC19" s="191">
        <f t="shared" si="6"/>
        <v>800</v>
      </c>
      <c r="AD19" s="191">
        <f t="shared" si="6"/>
        <v>0</v>
      </c>
      <c r="AE19" s="191">
        <f t="shared" si="6"/>
        <v>0</v>
      </c>
      <c r="AF19" s="191">
        <f t="shared" si="6"/>
        <v>0</v>
      </c>
      <c r="AG19" s="191">
        <f t="shared" si="6"/>
        <v>0</v>
      </c>
      <c r="AH19" s="191">
        <f t="shared" si="6"/>
        <v>0</v>
      </c>
      <c r="AI19" s="191">
        <f t="shared" si="6"/>
        <v>0</v>
      </c>
      <c r="AJ19" s="191">
        <f t="shared" si="6"/>
        <v>0</v>
      </c>
      <c r="AK19" s="191">
        <f t="shared" si="6"/>
        <v>0</v>
      </c>
      <c r="AL19" s="191">
        <f t="shared" si="6"/>
        <v>0</v>
      </c>
      <c r="AM19" s="196"/>
      <c r="AN19" s="196"/>
    </row>
    <row r="20" s="12" customFormat="1" ht="30" hidden="1" customHeight="1" spans="1:40">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row>
    <row r="21" s="12" customFormat="1" ht="30" hidden="1" customHeight="1" spans="1:40">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row>
    <row r="22" s="12" customFormat="1" ht="30" hidden="1" customHeight="1" spans="1:40">
      <c r="A22" s="184" t="s">
        <v>56</v>
      </c>
      <c r="B22" s="188" t="s">
        <v>68</v>
      </c>
      <c r="C22" s="188"/>
      <c r="D22" s="188"/>
      <c r="E22" s="185"/>
      <c r="F22" s="185"/>
      <c r="G22" s="185"/>
      <c r="H22" s="185"/>
      <c r="I22" s="191">
        <f t="shared" ref="I22:AL22" si="7">SUM(I23:I26)</f>
        <v>4</v>
      </c>
      <c r="J22" s="191">
        <f t="shared" si="7"/>
        <v>9182</v>
      </c>
      <c r="K22" s="191">
        <f t="shared" si="7"/>
        <v>4</v>
      </c>
      <c r="L22" s="191">
        <f t="shared" si="7"/>
        <v>0</v>
      </c>
      <c r="M22" s="191">
        <f t="shared" si="7"/>
        <v>0</v>
      </c>
      <c r="N22" s="191">
        <f t="shared" si="7"/>
        <v>0</v>
      </c>
      <c r="O22" s="191">
        <f t="shared" si="7"/>
        <v>0</v>
      </c>
      <c r="P22" s="191">
        <f t="shared" si="7"/>
        <v>0</v>
      </c>
      <c r="Q22" s="191">
        <f t="shared" si="7"/>
        <v>0</v>
      </c>
      <c r="R22" s="191">
        <f t="shared" si="7"/>
        <v>0</v>
      </c>
      <c r="S22" s="191">
        <f t="shared" si="7"/>
        <v>1558</v>
      </c>
      <c r="T22" s="191">
        <f t="shared" si="7"/>
        <v>5394</v>
      </c>
      <c r="U22" s="191">
        <f t="shared" si="7"/>
        <v>0</v>
      </c>
      <c r="V22" s="191">
        <f t="shared" si="7"/>
        <v>0</v>
      </c>
      <c r="W22" s="191">
        <f t="shared" si="7"/>
        <v>0</v>
      </c>
      <c r="X22" s="191">
        <f t="shared" si="7"/>
        <v>0</v>
      </c>
      <c r="Y22" s="191">
        <f t="shared" si="7"/>
        <v>0</v>
      </c>
      <c r="Z22" s="191">
        <f t="shared" si="7"/>
        <v>4350</v>
      </c>
      <c r="AA22" s="191">
        <f t="shared" si="7"/>
        <v>4350</v>
      </c>
      <c r="AB22" s="191">
        <f t="shared" si="7"/>
        <v>3550</v>
      </c>
      <c r="AC22" s="191">
        <f t="shared" si="7"/>
        <v>800</v>
      </c>
      <c r="AD22" s="191">
        <f t="shared" si="7"/>
        <v>0</v>
      </c>
      <c r="AE22" s="191">
        <f t="shared" si="7"/>
        <v>0</v>
      </c>
      <c r="AF22" s="191">
        <f t="shared" si="7"/>
        <v>0</v>
      </c>
      <c r="AG22" s="191">
        <f t="shared" si="7"/>
        <v>0</v>
      </c>
      <c r="AH22" s="191">
        <f t="shared" si="7"/>
        <v>0</v>
      </c>
      <c r="AI22" s="191">
        <f t="shared" si="7"/>
        <v>0</v>
      </c>
      <c r="AJ22" s="191">
        <f t="shared" si="7"/>
        <v>0</v>
      </c>
      <c r="AK22" s="191">
        <f t="shared" si="7"/>
        <v>0</v>
      </c>
      <c r="AL22" s="191">
        <f t="shared" si="7"/>
        <v>0</v>
      </c>
      <c r="AM22" s="196"/>
      <c r="AN22" s="196"/>
    </row>
    <row r="23" s="263" customFormat="1" ht="409" customHeight="1" spans="1:40">
      <c r="A23" s="273">
        <v>2</v>
      </c>
      <c r="B23" s="273" t="s">
        <v>1138</v>
      </c>
      <c r="C23" s="273">
        <v>2024</v>
      </c>
      <c r="D23" s="277" t="s">
        <v>983</v>
      </c>
      <c r="E23" s="275" t="s">
        <v>178</v>
      </c>
      <c r="F23" s="275" t="s">
        <v>984</v>
      </c>
      <c r="G23" s="275" t="s">
        <v>180</v>
      </c>
      <c r="H23" s="277" t="s">
        <v>1294</v>
      </c>
      <c r="I23" s="273">
        <v>1</v>
      </c>
      <c r="J23" s="273">
        <v>3896</v>
      </c>
      <c r="K23" s="273">
        <v>1</v>
      </c>
      <c r="L23" s="273"/>
      <c r="M23" s="273"/>
      <c r="N23" s="273"/>
      <c r="O23" s="273"/>
      <c r="P23" s="273"/>
      <c r="Q23" s="273"/>
      <c r="R23" s="273"/>
      <c r="S23" s="273">
        <v>338</v>
      </c>
      <c r="T23" s="273">
        <v>1345</v>
      </c>
      <c r="U23" s="275" t="s">
        <v>985</v>
      </c>
      <c r="V23" s="273" t="s">
        <v>944</v>
      </c>
      <c r="W23" s="275" t="s">
        <v>183</v>
      </c>
      <c r="X23" s="273" t="s">
        <v>811</v>
      </c>
      <c r="Y23" s="273" t="s">
        <v>1286</v>
      </c>
      <c r="Z23" s="275">
        <v>2000</v>
      </c>
      <c r="AA23" s="273">
        <v>2000</v>
      </c>
      <c r="AB23" s="301">
        <v>1600</v>
      </c>
      <c r="AC23" s="301">
        <v>400</v>
      </c>
      <c r="AD23" s="301"/>
      <c r="AE23" s="301"/>
      <c r="AF23" s="273"/>
      <c r="AG23" s="273"/>
      <c r="AH23" s="273"/>
      <c r="AI23" s="273"/>
      <c r="AJ23" s="273"/>
      <c r="AK23" s="273"/>
      <c r="AL23" s="273"/>
      <c r="AM23" s="282" t="s">
        <v>1139</v>
      </c>
      <c r="AN23" s="282" t="s">
        <v>1140</v>
      </c>
    </row>
    <row r="24" s="263" customFormat="1" ht="409" customHeight="1" spans="1:40">
      <c r="A24" s="273">
        <v>3</v>
      </c>
      <c r="B24" s="273" t="s">
        <v>1142</v>
      </c>
      <c r="C24" s="273">
        <v>2024</v>
      </c>
      <c r="D24" s="274" t="s">
        <v>185</v>
      </c>
      <c r="E24" s="275" t="s">
        <v>178</v>
      </c>
      <c r="F24" s="275" t="s">
        <v>984</v>
      </c>
      <c r="G24" s="275" t="s">
        <v>1295</v>
      </c>
      <c r="H24" s="278" t="s">
        <v>1296</v>
      </c>
      <c r="I24" s="273">
        <v>1</v>
      </c>
      <c r="J24" s="273">
        <v>4581</v>
      </c>
      <c r="K24" s="273">
        <v>1</v>
      </c>
      <c r="L24" s="273"/>
      <c r="M24" s="273"/>
      <c r="N24" s="273"/>
      <c r="O24" s="273"/>
      <c r="P24" s="273"/>
      <c r="Q24" s="273"/>
      <c r="R24" s="273"/>
      <c r="S24" s="273">
        <v>737</v>
      </c>
      <c r="T24" s="273">
        <v>2312</v>
      </c>
      <c r="U24" s="275" t="s">
        <v>183</v>
      </c>
      <c r="V24" s="273" t="s">
        <v>1144</v>
      </c>
      <c r="W24" s="275" t="s">
        <v>183</v>
      </c>
      <c r="X24" s="273" t="s">
        <v>1144</v>
      </c>
      <c r="Y24" s="273" t="s">
        <v>1286</v>
      </c>
      <c r="Z24" s="302">
        <v>2000</v>
      </c>
      <c r="AA24" s="273">
        <v>2000</v>
      </c>
      <c r="AB24" s="301">
        <v>1600</v>
      </c>
      <c r="AC24" s="301">
        <v>400</v>
      </c>
      <c r="AD24" s="301"/>
      <c r="AE24" s="301"/>
      <c r="AF24" s="273"/>
      <c r="AG24" s="273"/>
      <c r="AH24" s="273"/>
      <c r="AI24" s="273"/>
      <c r="AJ24" s="273"/>
      <c r="AK24" s="273"/>
      <c r="AL24" s="273"/>
      <c r="AM24" s="282" t="s">
        <v>1145</v>
      </c>
      <c r="AN24" s="282" t="s">
        <v>1146</v>
      </c>
    </row>
    <row r="25" s="263" customFormat="1" ht="382" customHeight="1" spans="1:40">
      <c r="A25" s="273">
        <v>4</v>
      </c>
      <c r="B25" s="273" t="s">
        <v>1297</v>
      </c>
      <c r="C25" s="273">
        <v>2024</v>
      </c>
      <c r="D25" s="279" t="s">
        <v>1298</v>
      </c>
      <c r="E25" s="275" t="s">
        <v>178</v>
      </c>
      <c r="F25" s="279" t="s">
        <v>402</v>
      </c>
      <c r="G25" s="275" t="s">
        <v>198</v>
      </c>
      <c r="H25" s="280" t="s">
        <v>1299</v>
      </c>
      <c r="I25" s="273">
        <v>1</v>
      </c>
      <c r="J25" s="273">
        <v>415</v>
      </c>
      <c r="K25" s="273">
        <v>1</v>
      </c>
      <c r="L25" s="273"/>
      <c r="M25" s="273"/>
      <c r="N25" s="273"/>
      <c r="O25" s="273"/>
      <c r="P25" s="273"/>
      <c r="Q25" s="273"/>
      <c r="R25" s="273"/>
      <c r="S25" s="292">
        <v>11</v>
      </c>
      <c r="T25" s="292">
        <v>43</v>
      </c>
      <c r="U25" s="275" t="s">
        <v>192</v>
      </c>
      <c r="V25" s="273"/>
      <c r="W25" s="275" t="s">
        <v>183</v>
      </c>
      <c r="X25" s="273" t="s">
        <v>1144</v>
      </c>
      <c r="Y25" s="273" t="s">
        <v>1286</v>
      </c>
      <c r="Z25" s="275">
        <v>250</v>
      </c>
      <c r="AA25" s="273">
        <v>250</v>
      </c>
      <c r="AB25" s="301">
        <v>250</v>
      </c>
      <c r="AC25" s="301"/>
      <c r="AD25" s="301"/>
      <c r="AE25" s="301"/>
      <c r="AF25" s="273"/>
      <c r="AG25" s="273"/>
      <c r="AH25" s="273"/>
      <c r="AI25" s="273"/>
      <c r="AJ25" s="273"/>
      <c r="AK25" s="273"/>
      <c r="AL25" s="273"/>
      <c r="AM25" s="282" t="s">
        <v>1300</v>
      </c>
      <c r="AN25" s="282" t="s">
        <v>1301</v>
      </c>
    </row>
    <row r="26" s="263" customFormat="1" ht="189" customHeight="1" spans="1:40">
      <c r="A26" s="273">
        <v>5</v>
      </c>
      <c r="B26" s="273" t="s">
        <v>1302</v>
      </c>
      <c r="C26" s="273">
        <v>2024</v>
      </c>
      <c r="D26" s="273" t="s">
        <v>1303</v>
      </c>
      <c r="E26" s="273" t="s">
        <v>178</v>
      </c>
      <c r="F26" s="273" t="s">
        <v>984</v>
      </c>
      <c r="G26" s="273" t="s">
        <v>1304</v>
      </c>
      <c r="H26" s="282" t="s">
        <v>1305</v>
      </c>
      <c r="I26" s="289">
        <v>1</v>
      </c>
      <c r="J26" s="273">
        <v>290</v>
      </c>
      <c r="K26" s="273">
        <v>1</v>
      </c>
      <c r="L26" s="273"/>
      <c r="M26" s="273"/>
      <c r="N26" s="273"/>
      <c r="O26" s="273"/>
      <c r="P26" s="273"/>
      <c r="Q26" s="273"/>
      <c r="R26" s="273"/>
      <c r="S26" s="293">
        <v>472</v>
      </c>
      <c r="T26" s="293">
        <v>1694</v>
      </c>
      <c r="U26" s="273" t="s">
        <v>192</v>
      </c>
      <c r="V26" s="294" t="s">
        <v>810</v>
      </c>
      <c r="W26" s="273" t="s">
        <v>183</v>
      </c>
      <c r="X26" s="289" t="s">
        <v>1144</v>
      </c>
      <c r="Y26" s="273" t="s">
        <v>1286</v>
      </c>
      <c r="Z26" s="273">
        <v>100</v>
      </c>
      <c r="AA26" s="289">
        <v>100</v>
      </c>
      <c r="AB26" s="273">
        <v>100</v>
      </c>
      <c r="AC26" s="273"/>
      <c r="AD26" s="273"/>
      <c r="AE26" s="273"/>
      <c r="AF26" s="273"/>
      <c r="AG26" s="273"/>
      <c r="AH26" s="273"/>
      <c r="AI26" s="273"/>
      <c r="AJ26" s="273"/>
      <c r="AK26" s="273"/>
      <c r="AL26" s="273"/>
      <c r="AM26" s="47" t="s">
        <v>1306</v>
      </c>
      <c r="AN26" s="47" t="s">
        <v>1307</v>
      </c>
    </row>
    <row r="27" s="12" customFormat="1" ht="51" hidden="1" customHeight="1" spans="1:40">
      <c r="A27" s="184" t="s">
        <v>56</v>
      </c>
      <c r="B27" s="188" t="s">
        <v>69</v>
      </c>
      <c r="C27" s="188"/>
      <c r="D27" s="188"/>
      <c r="E27" s="185"/>
      <c r="F27" s="185"/>
      <c r="G27" s="185"/>
      <c r="H27" s="185"/>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6"/>
      <c r="AN27" s="196"/>
    </row>
    <row r="28" s="12" customFormat="1" ht="30" hidden="1" customHeight="1" spans="1:40">
      <c r="A28" s="183" t="s">
        <v>54</v>
      </c>
      <c r="B28" s="188" t="s">
        <v>70</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row>
    <row r="29" s="12" customFormat="1" ht="30" hidden="1" customHeight="1" spans="1:40">
      <c r="A29" s="183" t="s">
        <v>54</v>
      </c>
      <c r="B29" s="188" t="s">
        <v>71</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row>
    <row r="30" s="12" customFormat="1" ht="51" hidden="1" customHeight="1" spans="1:40">
      <c r="A30" s="183" t="s">
        <v>54</v>
      </c>
      <c r="B30" s="188" t="s">
        <v>72</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row>
    <row r="31" s="12" customFormat="1" ht="30" hidden="1" customHeight="1" spans="1:40">
      <c r="A31" s="183" t="s">
        <v>52</v>
      </c>
      <c r="B31" s="188" t="s">
        <v>73</v>
      </c>
      <c r="C31" s="188"/>
      <c r="D31" s="188"/>
      <c r="E31" s="185"/>
      <c r="F31" s="185"/>
      <c r="G31" s="185"/>
      <c r="H31" s="185"/>
      <c r="I31" s="191">
        <f t="shared" ref="I31:AL31" si="8">I32+I33+I34+I36</f>
        <v>1</v>
      </c>
      <c r="J31" s="191">
        <f t="shared" si="8"/>
        <v>10700</v>
      </c>
      <c r="K31" s="191">
        <f t="shared" si="8"/>
        <v>1</v>
      </c>
      <c r="L31" s="191">
        <f t="shared" si="8"/>
        <v>0</v>
      </c>
      <c r="M31" s="191">
        <f t="shared" si="8"/>
        <v>0</v>
      </c>
      <c r="N31" s="191">
        <f t="shared" si="8"/>
        <v>0</v>
      </c>
      <c r="O31" s="191">
        <f t="shared" si="8"/>
        <v>0</v>
      </c>
      <c r="P31" s="191">
        <f t="shared" si="8"/>
        <v>0</v>
      </c>
      <c r="Q31" s="191">
        <f t="shared" si="8"/>
        <v>0</v>
      </c>
      <c r="R31" s="191">
        <f t="shared" si="8"/>
        <v>0</v>
      </c>
      <c r="S31" s="191">
        <f t="shared" si="8"/>
        <v>312</v>
      </c>
      <c r="T31" s="191">
        <f t="shared" si="8"/>
        <v>1096</v>
      </c>
      <c r="U31" s="191">
        <f t="shared" si="8"/>
        <v>0</v>
      </c>
      <c r="V31" s="191">
        <f t="shared" si="8"/>
        <v>0</v>
      </c>
      <c r="W31" s="191">
        <f t="shared" si="8"/>
        <v>0</v>
      </c>
      <c r="X31" s="191">
        <f t="shared" si="8"/>
        <v>0</v>
      </c>
      <c r="Y31" s="191">
        <f t="shared" si="8"/>
        <v>0</v>
      </c>
      <c r="Z31" s="191">
        <f t="shared" si="8"/>
        <v>185</v>
      </c>
      <c r="AA31" s="191">
        <f t="shared" si="8"/>
        <v>0</v>
      </c>
      <c r="AB31" s="191">
        <f t="shared" si="8"/>
        <v>0</v>
      </c>
      <c r="AC31" s="191">
        <f t="shared" si="8"/>
        <v>0</v>
      </c>
      <c r="AD31" s="191">
        <f t="shared" si="8"/>
        <v>0</v>
      </c>
      <c r="AE31" s="191">
        <f t="shared" si="8"/>
        <v>0</v>
      </c>
      <c r="AF31" s="191">
        <f t="shared" si="8"/>
        <v>0</v>
      </c>
      <c r="AG31" s="191">
        <f t="shared" si="8"/>
        <v>185</v>
      </c>
      <c r="AH31" s="191">
        <f t="shared" si="8"/>
        <v>0</v>
      </c>
      <c r="AI31" s="191">
        <f t="shared" si="8"/>
        <v>0</v>
      </c>
      <c r="AJ31" s="191">
        <f t="shared" si="8"/>
        <v>0</v>
      </c>
      <c r="AK31" s="191">
        <f t="shared" si="8"/>
        <v>0</v>
      </c>
      <c r="AL31" s="191">
        <f t="shared" si="8"/>
        <v>0</v>
      </c>
      <c r="AM31" s="196"/>
      <c r="AN31" s="196"/>
    </row>
    <row r="32" s="12" customFormat="1" ht="47" hidden="1" customHeight="1" spans="1:40">
      <c r="A32" s="183" t="s">
        <v>54</v>
      </c>
      <c r="B32" s="188" t="s">
        <v>74</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row>
    <row r="33" s="12" customFormat="1" ht="30" customHeight="1" spans="1:40">
      <c r="A33" s="183" t="s">
        <v>54</v>
      </c>
      <c r="B33" s="188" t="s">
        <v>75</v>
      </c>
      <c r="C33" s="188"/>
      <c r="D33" s="188"/>
      <c r="E33" s="185"/>
      <c r="F33" s="185"/>
      <c r="G33" s="185"/>
      <c r="H33" s="185"/>
      <c r="I33" s="191">
        <v>0</v>
      </c>
      <c r="J33" s="191">
        <v>0</v>
      </c>
      <c r="K33" s="191">
        <v>0</v>
      </c>
      <c r="L33" s="191">
        <v>0</v>
      </c>
      <c r="M33" s="191">
        <v>0</v>
      </c>
      <c r="N33" s="191">
        <v>0</v>
      </c>
      <c r="O33" s="191">
        <v>0</v>
      </c>
      <c r="P33" s="191">
        <v>0</v>
      </c>
      <c r="Q33" s="191">
        <v>0</v>
      </c>
      <c r="R33" s="191">
        <v>0</v>
      </c>
      <c r="S33" s="191">
        <v>0</v>
      </c>
      <c r="T33" s="191">
        <v>0</v>
      </c>
      <c r="U33" s="191">
        <v>0</v>
      </c>
      <c r="V33" s="191">
        <v>0</v>
      </c>
      <c r="W33" s="191">
        <v>0</v>
      </c>
      <c r="X33" s="191">
        <v>0</v>
      </c>
      <c r="Y33" s="191">
        <v>0</v>
      </c>
      <c r="Z33" s="191">
        <v>0</v>
      </c>
      <c r="AA33" s="191">
        <v>0</v>
      </c>
      <c r="AB33" s="191">
        <v>0</v>
      </c>
      <c r="AC33" s="191">
        <v>0</v>
      </c>
      <c r="AD33" s="191">
        <v>0</v>
      </c>
      <c r="AE33" s="191">
        <v>0</v>
      </c>
      <c r="AF33" s="191">
        <v>0</v>
      </c>
      <c r="AG33" s="191">
        <v>0</v>
      </c>
      <c r="AH33" s="191">
        <v>0</v>
      </c>
      <c r="AI33" s="191">
        <v>0</v>
      </c>
      <c r="AJ33" s="191">
        <v>0</v>
      </c>
      <c r="AK33" s="191">
        <v>0</v>
      </c>
      <c r="AL33" s="191">
        <v>0</v>
      </c>
      <c r="AM33" s="191" t="e">
        <f>SUM(#REF!)</f>
        <v>#REF!</v>
      </c>
      <c r="AN33" s="196"/>
    </row>
    <row r="34" s="12" customFormat="1" ht="30" hidden="1" customHeight="1" spans="1:40">
      <c r="A34" s="183" t="s">
        <v>54</v>
      </c>
      <c r="B34" s="188" t="s">
        <v>76</v>
      </c>
      <c r="C34" s="188"/>
      <c r="D34" s="188"/>
      <c r="E34" s="185"/>
      <c r="F34" s="185"/>
      <c r="G34" s="185"/>
      <c r="H34" s="185"/>
      <c r="I34" s="191">
        <f t="shared" ref="I34:AL34" si="9">SUM(I35)</f>
        <v>1</v>
      </c>
      <c r="J34" s="191">
        <f t="shared" si="9"/>
        <v>10700</v>
      </c>
      <c r="K34" s="191">
        <f t="shared" si="9"/>
        <v>1</v>
      </c>
      <c r="L34" s="191">
        <f t="shared" si="9"/>
        <v>0</v>
      </c>
      <c r="M34" s="191">
        <f t="shared" si="9"/>
        <v>0</v>
      </c>
      <c r="N34" s="191">
        <f t="shared" si="9"/>
        <v>0</v>
      </c>
      <c r="O34" s="191">
        <f t="shared" si="9"/>
        <v>0</v>
      </c>
      <c r="P34" s="191">
        <f t="shared" si="9"/>
        <v>0</v>
      </c>
      <c r="Q34" s="191">
        <f t="shared" si="9"/>
        <v>0</v>
      </c>
      <c r="R34" s="191">
        <f t="shared" si="9"/>
        <v>0</v>
      </c>
      <c r="S34" s="191">
        <f t="shared" si="9"/>
        <v>312</v>
      </c>
      <c r="T34" s="191">
        <f t="shared" si="9"/>
        <v>1096</v>
      </c>
      <c r="U34" s="191">
        <f t="shared" si="9"/>
        <v>0</v>
      </c>
      <c r="V34" s="191">
        <f t="shared" si="9"/>
        <v>0</v>
      </c>
      <c r="W34" s="191">
        <f t="shared" si="9"/>
        <v>0</v>
      </c>
      <c r="X34" s="191">
        <f t="shared" si="9"/>
        <v>0</v>
      </c>
      <c r="Y34" s="191">
        <f t="shared" si="9"/>
        <v>0</v>
      </c>
      <c r="Z34" s="191">
        <f t="shared" si="9"/>
        <v>185</v>
      </c>
      <c r="AA34" s="191">
        <f t="shared" si="9"/>
        <v>0</v>
      </c>
      <c r="AB34" s="191">
        <f t="shared" si="9"/>
        <v>0</v>
      </c>
      <c r="AC34" s="191">
        <f t="shared" si="9"/>
        <v>0</v>
      </c>
      <c r="AD34" s="191">
        <f t="shared" si="9"/>
        <v>0</v>
      </c>
      <c r="AE34" s="191">
        <f t="shared" si="9"/>
        <v>0</v>
      </c>
      <c r="AF34" s="191">
        <f t="shared" si="9"/>
        <v>0</v>
      </c>
      <c r="AG34" s="191">
        <f t="shared" si="9"/>
        <v>185</v>
      </c>
      <c r="AH34" s="191">
        <f t="shared" si="9"/>
        <v>0</v>
      </c>
      <c r="AI34" s="191">
        <f t="shared" si="9"/>
        <v>0</v>
      </c>
      <c r="AJ34" s="191">
        <f t="shared" si="9"/>
        <v>0</v>
      </c>
      <c r="AK34" s="191">
        <f t="shared" si="9"/>
        <v>0</v>
      </c>
      <c r="AL34" s="191">
        <f t="shared" si="9"/>
        <v>0</v>
      </c>
      <c r="AM34" s="196"/>
      <c r="AN34" s="196"/>
    </row>
    <row r="35" s="263" customFormat="1" ht="189" customHeight="1" spans="1:40">
      <c r="A35" s="273">
        <v>6</v>
      </c>
      <c r="B35" s="273" t="s">
        <v>1314</v>
      </c>
      <c r="C35" s="273">
        <v>2024</v>
      </c>
      <c r="D35" s="273" t="s">
        <v>1315</v>
      </c>
      <c r="E35" s="273" t="s">
        <v>178</v>
      </c>
      <c r="F35" s="273" t="s">
        <v>1289</v>
      </c>
      <c r="G35" s="273" t="s">
        <v>204</v>
      </c>
      <c r="H35" s="282" t="s">
        <v>1316</v>
      </c>
      <c r="I35" s="273">
        <v>1</v>
      </c>
      <c r="J35" s="273">
        <v>10700</v>
      </c>
      <c r="K35" s="273">
        <v>1</v>
      </c>
      <c r="L35" s="273"/>
      <c r="M35" s="273"/>
      <c r="N35" s="273"/>
      <c r="O35" s="273"/>
      <c r="P35" s="273"/>
      <c r="Q35" s="273"/>
      <c r="R35" s="273"/>
      <c r="S35" s="293">
        <v>312</v>
      </c>
      <c r="T35" s="293">
        <v>1096</v>
      </c>
      <c r="U35" s="273" t="s">
        <v>206</v>
      </c>
      <c r="V35" s="273" t="s">
        <v>902</v>
      </c>
      <c r="W35" s="273" t="s">
        <v>183</v>
      </c>
      <c r="X35" s="289" t="s">
        <v>1144</v>
      </c>
      <c r="Y35" s="273" t="s">
        <v>1286</v>
      </c>
      <c r="Z35" s="273">
        <v>185</v>
      </c>
      <c r="AA35" s="305"/>
      <c r="AB35" s="292"/>
      <c r="AC35" s="292"/>
      <c r="AD35" s="292"/>
      <c r="AE35" s="292"/>
      <c r="AF35" s="292"/>
      <c r="AG35" s="292">
        <v>185</v>
      </c>
      <c r="AH35" s="292"/>
      <c r="AI35" s="292"/>
      <c r="AJ35" s="292"/>
      <c r="AK35" s="292"/>
      <c r="AL35" s="292"/>
      <c r="AM35" s="292" t="s">
        <v>1317</v>
      </c>
      <c r="AN35" s="308" t="s">
        <v>1318</v>
      </c>
    </row>
    <row r="36" s="12" customFormat="1" ht="30" hidden="1" customHeight="1" spans="1:40">
      <c r="A36" s="183" t="s">
        <v>54</v>
      </c>
      <c r="B36" s="188" t="s">
        <v>77</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row>
    <row r="37" s="12" customFormat="1" ht="30" hidden="1" customHeight="1" spans="1:40">
      <c r="A37" s="183" t="s">
        <v>52</v>
      </c>
      <c r="B37" s="188" t="s">
        <v>78</v>
      </c>
      <c r="C37" s="188"/>
      <c r="D37" s="188"/>
      <c r="E37" s="185"/>
      <c r="F37" s="185"/>
      <c r="G37" s="185"/>
      <c r="H37" s="185"/>
      <c r="I37" s="191">
        <f t="shared" ref="I37:AL37" si="10">I38+I46</f>
        <v>3</v>
      </c>
      <c r="J37" s="191">
        <f t="shared" si="10"/>
        <v>20</v>
      </c>
      <c r="K37" s="191">
        <f t="shared" si="10"/>
        <v>2</v>
      </c>
      <c r="L37" s="191">
        <f t="shared" si="10"/>
        <v>0</v>
      </c>
      <c r="M37" s="191">
        <f t="shared" si="10"/>
        <v>1</v>
      </c>
      <c r="N37" s="191">
        <f t="shared" si="10"/>
        <v>0</v>
      </c>
      <c r="O37" s="191">
        <f t="shared" si="10"/>
        <v>0</v>
      </c>
      <c r="P37" s="191">
        <f t="shared" si="10"/>
        <v>0</v>
      </c>
      <c r="Q37" s="191">
        <f t="shared" si="10"/>
        <v>0</v>
      </c>
      <c r="R37" s="191">
        <f t="shared" si="10"/>
        <v>0</v>
      </c>
      <c r="S37" s="191">
        <f t="shared" si="10"/>
        <v>2769</v>
      </c>
      <c r="T37" s="191">
        <f t="shared" si="10"/>
        <v>11236</v>
      </c>
      <c r="U37" s="191">
        <f t="shared" si="10"/>
        <v>0</v>
      </c>
      <c r="V37" s="191">
        <f t="shared" si="10"/>
        <v>0</v>
      </c>
      <c r="W37" s="191">
        <f t="shared" si="10"/>
        <v>0</v>
      </c>
      <c r="X37" s="191">
        <f t="shared" si="10"/>
        <v>0</v>
      </c>
      <c r="Y37" s="191">
        <f t="shared" si="10"/>
        <v>0</v>
      </c>
      <c r="Z37" s="191">
        <f t="shared" si="10"/>
        <v>3650</v>
      </c>
      <c r="AA37" s="191">
        <f t="shared" si="10"/>
        <v>2100</v>
      </c>
      <c r="AB37" s="191">
        <f t="shared" si="10"/>
        <v>0</v>
      </c>
      <c r="AC37" s="191">
        <f t="shared" si="10"/>
        <v>400</v>
      </c>
      <c r="AD37" s="191">
        <f t="shared" si="10"/>
        <v>1700</v>
      </c>
      <c r="AE37" s="191">
        <f t="shared" si="10"/>
        <v>0</v>
      </c>
      <c r="AF37" s="191">
        <f t="shared" si="10"/>
        <v>1250</v>
      </c>
      <c r="AG37" s="191">
        <f t="shared" si="10"/>
        <v>300</v>
      </c>
      <c r="AH37" s="191">
        <f t="shared" si="10"/>
        <v>0</v>
      </c>
      <c r="AI37" s="191">
        <f t="shared" si="10"/>
        <v>0</v>
      </c>
      <c r="AJ37" s="191">
        <f t="shared" si="10"/>
        <v>0</v>
      </c>
      <c r="AK37" s="191">
        <f t="shared" si="10"/>
        <v>0</v>
      </c>
      <c r="AL37" s="191">
        <f t="shared" si="10"/>
        <v>0</v>
      </c>
      <c r="AM37" s="196"/>
      <c r="AN37" s="196"/>
    </row>
    <row r="38" s="12" customFormat="1" ht="30" hidden="1" customHeight="1" spans="1:40">
      <c r="A38" s="183" t="s">
        <v>54</v>
      </c>
      <c r="B38" s="188" t="s">
        <v>79</v>
      </c>
      <c r="C38" s="188"/>
      <c r="D38" s="188"/>
      <c r="E38" s="185"/>
      <c r="F38" s="185"/>
      <c r="G38" s="185"/>
      <c r="H38" s="185"/>
      <c r="I38" s="191">
        <f t="shared" ref="I38:AL38" si="11">I39+I40+I41+I42</f>
        <v>3</v>
      </c>
      <c r="J38" s="191">
        <f t="shared" si="11"/>
        <v>20</v>
      </c>
      <c r="K38" s="191">
        <f t="shared" si="11"/>
        <v>2</v>
      </c>
      <c r="L38" s="191">
        <f t="shared" si="11"/>
        <v>0</v>
      </c>
      <c r="M38" s="191">
        <f t="shared" si="11"/>
        <v>1</v>
      </c>
      <c r="N38" s="191">
        <f t="shared" si="11"/>
        <v>0</v>
      </c>
      <c r="O38" s="191">
        <f t="shared" si="11"/>
        <v>0</v>
      </c>
      <c r="P38" s="191">
        <f t="shared" si="11"/>
        <v>0</v>
      </c>
      <c r="Q38" s="191">
        <f t="shared" si="11"/>
        <v>0</v>
      </c>
      <c r="R38" s="191">
        <f t="shared" si="11"/>
        <v>0</v>
      </c>
      <c r="S38" s="191">
        <f t="shared" si="11"/>
        <v>2769</v>
      </c>
      <c r="T38" s="191">
        <f t="shared" si="11"/>
        <v>11236</v>
      </c>
      <c r="U38" s="191">
        <f t="shared" si="11"/>
        <v>0</v>
      </c>
      <c r="V38" s="191">
        <f t="shared" si="11"/>
        <v>0</v>
      </c>
      <c r="W38" s="191">
        <f t="shared" si="11"/>
        <v>0</v>
      </c>
      <c r="X38" s="191">
        <f t="shared" si="11"/>
        <v>0</v>
      </c>
      <c r="Y38" s="191">
        <f t="shared" si="11"/>
        <v>0</v>
      </c>
      <c r="Z38" s="191">
        <f t="shared" si="11"/>
        <v>3650</v>
      </c>
      <c r="AA38" s="191">
        <f t="shared" si="11"/>
        <v>2100</v>
      </c>
      <c r="AB38" s="191">
        <f t="shared" si="11"/>
        <v>0</v>
      </c>
      <c r="AC38" s="191">
        <f t="shared" si="11"/>
        <v>400</v>
      </c>
      <c r="AD38" s="191">
        <f t="shared" si="11"/>
        <v>1700</v>
      </c>
      <c r="AE38" s="191">
        <f t="shared" si="11"/>
        <v>0</v>
      </c>
      <c r="AF38" s="191">
        <f t="shared" si="11"/>
        <v>1250</v>
      </c>
      <c r="AG38" s="191">
        <f t="shared" si="11"/>
        <v>300</v>
      </c>
      <c r="AH38" s="191">
        <f t="shared" si="11"/>
        <v>0</v>
      </c>
      <c r="AI38" s="191">
        <f t="shared" si="11"/>
        <v>0</v>
      </c>
      <c r="AJ38" s="191">
        <f t="shared" si="11"/>
        <v>0</v>
      </c>
      <c r="AK38" s="191">
        <f t="shared" si="11"/>
        <v>0</v>
      </c>
      <c r="AL38" s="191">
        <f t="shared" si="11"/>
        <v>0</v>
      </c>
      <c r="AM38" s="196"/>
      <c r="AN38" s="196"/>
    </row>
    <row r="39" s="12" customFormat="1" ht="30" hidden="1" customHeight="1" spans="1:40">
      <c r="A39" s="184" t="s">
        <v>56</v>
      </c>
      <c r="B39" s="188" t="s">
        <v>80</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row>
    <row r="40" s="12" customFormat="1" ht="30" hidden="1" customHeight="1" spans="1:40">
      <c r="A40" s="184" t="s">
        <v>56</v>
      </c>
      <c r="B40" s="188" t="s">
        <v>81</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6"/>
      <c r="AN40" s="196"/>
    </row>
    <row r="41" s="12" customFormat="1" ht="30" hidden="1" customHeight="1" spans="1:40">
      <c r="A41" s="184" t="s">
        <v>56</v>
      </c>
      <c r="B41" s="188" t="s">
        <v>82</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row>
    <row r="42" s="12" customFormat="1" ht="50" hidden="1" customHeight="1" spans="1:40">
      <c r="A42" s="184" t="s">
        <v>56</v>
      </c>
      <c r="B42" s="188" t="s">
        <v>83</v>
      </c>
      <c r="C42" s="188"/>
      <c r="D42" s="188"/>
      <c r="E42" s="185"/>
      <c r="F42" s="185"/>
      <c r="G42" s="185"/>
      <c r="H42" s="185"/>
      <c r="I42" s="191">
        <f t="shared" ref="I42:AL42" si="12">SUM(I43:I45)</f>
        <v>3</v>
      </c>
      <c r="J42" s="191">
        <f t="shared" si="12"/>
        <v>20</v>
      </c>
      <c r="K42" s="191">
        <f t="shared" si="12"/>
        <v>2</v>
      </c>
      <c r="L42" s="191">
        <f t="shared" si="12"/>
        <v>0</v>
      </c>
      <c r="M42" s="191">
        <f t="shared" si="12"/>
        <v>1</v>
      </c>
      <c r="N42" s="191">
        <f t="shared" si="12"/>
        <v>0</v>
      </c>
      <c r="O42" s="191">
        <f t="shared" si="12"/>
        <v>0</v>
      </c>
      <c r="P42" s="191">
        <f t="shared" si="12"/>
        <v>0</v>
      </c>
      <c r="Q42" s="191">
        <f t="shared" si="12"/>
        <v>0</v>
      </c>
      <c r="R42" s="191">
        <f t="shared" si="12"/>
        <v>0</v>
      </c>
      <c r="S42" s="191">
        <f t="shared" si="12"/>
        <v>2769</v>
      </c>
      <c r="T42" s="191">
        <f t="shared" si="12"/>
        <v>11236</v>
      </c>
      <c r="U42" s="191">
        <f t="shared" si="12"/>
        <v>0</v>
      </c>
      <c r="V42" s="191">
        <f t="shared" si="12"/>
        <v>0</v>
      </c>
      <c r="W42" s="191">
        <f t="shared" si="12"/>
        <v>0</v>
      </c>
      <c r="X42" s="191">
        <f t="shared" si="12"/>
        <v>0</v>
      </c>
      <c r="Y42" s="191">
        <f t="shared" si="12"/>
        <v>0</v>
      </c>
      <c r="Z42" s="191">
        <f t="shared" si="12"/>
        <v>3650</v>
      </c>
      <c r="AA42" s="191">
        <f t="shared" si="12"/>
        <v>2100</v>
      </c>
      <c r="AB42" s="191">
        <f t="shared" si="12"/>
        <v>0</v>
      </c>
      <c r="AC42" s="191">
        <f t="shared" si="12"/>
        <v>400</v>
      </c>
      <c r="AD42" s="191">
        <f t="shared" si="12"/>
        <v>1700</v>
      </c>
      <c r="AE42" s="191">
        <f t="shared" si="12"/>
        <v>0</v>
      </c>
      <c r="AF42" s="191">
        <f t="shared" si="12"/>
        <v>1250</v>
      </c>
      <c r="AG42" s="191">
        <f t="shared" si="12"/>
        <v>300</v>
      </c>
      <c r="AH42" s="191">
        <f t="shared" si="12"/>
        <v>0</v>
      </c>
      <c r="AI42" s="191">
        <f t="shared" si="12"/>
        <v>0</v>
      </c>
      <c r="AJ42" s="191">
        <f t="shared" si="12"/>
        <v>0</v>
      </c>
      <c r="AK42" s="191">
        <f t="shared" si="12"/>
        <v>0</v>
      </c>
      <c r="AL42" s="191">
        <f t="shared" si="12"/>
        <v>0</v>
      </c>
      <c r="AM42" s="196"/>
      <c r="AN42" s="196"/>
    </row>
    <row r="43" s="263" customFormat="1" ht="309" customHeight="1" spans="1:40">
      <c r="A43" s="273">
        <v>7</v>
      </c>
      <c r="B43" s="273" t="s">
        <v>1155</v>
      </c>
      <c r="C43" s="273">
        <v>2024</v>
      </c>
      <c r="D43" s="284" t="s">
        <v>203</v>
      </c>
      <c r="E43" s="275" t="s">
        <v>178</v>
      </c>
      <c r="F43" s="275" t="s">
        <v>990</v>
      </c>
      <c r="G43" s="275" t="s">
        <v>204</v>
      </c>
      <c r="H43" s="285" t="s">
        <v>1319</v>
      </c>
      <c r="I43" s="273">
        <v>1</v>
      </c>
      <c r="J43" s="273">
        <v>4</v>
      </c>
      <c r="K43" s="273">
        <v>1</v>
      </c>
      <c r="L43" s="273"/>
      <c r="M43" s="273"/>
      <c r="N43" s="273"/>
      <c r="O43" s="273"/>
      <c r="P43" s="273"/>
      <c r="Q43" s="273"/>
      <c r="R43" s="273"/>
      <c r="S43" s="297">
        <v>788</v>
      </c>
      <c r="T43" s="297">
        <v>2878</v>
      </c>
      <c r="U43" s="298" t="s">
        <v>206</v>
      </c>
      <c r="V43" s="273" t="s">
        <v>902</v>
      </c>
      <c r="W43" s="298" t="s">
        <v>207</v>
      </c>
      <c r="X43" s="273" t="s">
        <v>715</v>
      </c>
      <c r="Y43" s="273" t="s">
        <v>1286</v>
      </c>
      <c r="Z43" s="306">
        <v>2100</v>
      </c>
      <c r="AA43" s="273">
        <v>2100</v>
      </c>
      <c r="AB43" s="301"/>
      <c r="AC43" s="301">
        <v>400</v>
      </c>
      <c r="AD43" s="301">
        <v>1700</v>
      </c>
      <c r="AE43" s="301"/>
      <c r="AF43" s="273"/>
      <c r="AG43" s="273"/>
      <c r="AH43" s="273"/>
      <c r="AI43" s="273"/>
      <c r="AJ43" s="273"/>
      <c r="AK43" s="273"/>
      <c r="AL43" s="273"/>
      <c r="AM43" s="282" t="s">
        <v>1156</v>
      </c>
      <c r="AN43" s="282" t="s">
        <v>1157</v>
      </c>
    </row>
    <row r="44" s="265" customFormat="1" ht="320" customHeight="1" spans="1:40">
      <c r="A44" s="273">
        <v>8</v>
      </c>
      <c r="B44" s="273" t="s">
        <v>1189</v>
      </c>
      <c r="C44" s="273">
        <v>2024</v>
      </c>
      <c r="D44" s="273" t="s">
        <v>1190</v>
      </c>
      <c r="E44" s="273" t="s">
        <v>178</v>
      </c>
      <c r="F44" s="273" t="s">
        <v>990</v>
      </c>
      <c r="G44" s="273" t="s">
        <v>357</v>
      </c>
      <c r="H44" s="273" t="s">
        <v>1320</v>
      </c>
      <c r="I44" s="290">
        <v>1</v>
      </c>
      <c r="J44" s="291">
        <v>16</v>
      </c>
      <c r="K44" s="291">
        <v>1</v>
      </c>
      <c r="L44" s="291"/>
      <c r="M44" s="291"/>
      <c r="N44" s="291"/>
      <c r="O44" s="291"/>
      <c r="P44" s="291"/>
      <c r="Q44" s="291"/>
      <c r="R44" s="291"/>
      <c r="S44" s="291">
        <v>114</v>
      </c>
      <c r="T44" s="291">
        <v>456</v>
      </c>
      <c r="U44" s="291" t="s">
        <v>1016</v>
      </c>
      <c r="V44" s="273" t="s">
        <v>749</v>
      </c>
      <c r="W44" s="298" t="s">
        <v>207</v>
      </c>
      <c r="X44" s="273" t="s">
        <v>715</v>
      </c>
      <c r="Y44" s="273" t="s">
        <v>1286</v>
      </c>
      <c r="Z44" s="273">
        <v>1250</v>
      </c>
      <c r="AA44" s="291"/>
      <c r="AB44" s="291"/>
      <c r="AC44" s="291"/>
      <c r="AD44" s="291"/>
      <c r="AE44" s="291"/>
      <c r="AF44" s="291">
        <v>1250</v>
      </c>
      <c r="AG44" s="291"/>
      <c r="AH44" s="291"/>
      <c r="AI44" s="291"/>
      <c r="AJ44" s="291"/>
      <c r="AK44" s="291"/>
      <c r="AL44" s="291"/>
      <c r="AM44" s="309" t="s">
        <v>1192</v>
      </c>
      <c r="AN44" s="309" t="s">
        <v>1193</v>
      </c>
    </row>
    <row r="45" s="263" customFormat="1" ht="189" customHeight="1" spans="1:40">
      <c r="A45" s="273">
        <v>9</v>
      </c>
      <c r="B45" s="286" t="s">
        <v>1194</v>
      </c>
      <c r="C45" s="286">
        <v>2024</v>
      </c>
      <c r="D45" s="287" t="s">
        <v>208</v>
      </c>
      <c r="E45" s="288" t="s">
        <v>178</v>
      </c>
      <c r="F45" s="288" t="s">
        <v>990</v>
      </c>
      <c r="G45" s="288" t="s">
        <v>209</v>
      </c>
      <c r="H45" s="287" t="s">
        <v>1321</v>
      </c>
      <c r="I45" s="286">
        <v>1</v>
      </c>
      <c r="J45" s="286"/>
      <c r="K45" s="286"/>
      <c r="L45" s="286"/>
      <c r="M45" s="286">
        <v>1</v>
      </c>
      <c r="N45" s="286"/>
      <c r="O45" s="286"/>
      <c r="P45" s="286"/>
      <c r="Q45" s="286"/>
      <c r="R45" s="286"/>
      <c r="S45" s="286">
        <v>1867</v>
      </c>
      <c r="T45" s="286">
        <v>7902</v>
      </c>
      <c r="U45" s="299" t="s">
        <v>211</v>
      </c>
      <c r="V45" s="286" t="s">
        <v>715</v>
      </c>
      <c r="W45" s="300" t="s">
        <v>207</v>
      </c>
      <c r="X45" s="286" t="s">
        <v>715</v>
      </c>
      <c r="Y45" s="273" t="s">
        <v>1286</v>
      </c>
      <c r="Z45" s="286">
        <v>300</v>
      </c>
      <c r="AA45" s="286"/>
      <c r="AB45" s="307"/>
      <c r="AC45" s="307"/>
      <c r="AD45" s="307"/>
      <c r="AE45" s="307"/>
      <c r="AF45" s="286"/>
      <c r="AG45" s="286">
        <v>300</v>
      </c>
      <c r="AH45" s="286"/>
      <c r="AI45" s="286"/>
      <c r="AJ45" s="286"/>
      <c r="AK45" s="286"/>
      <c r="AL45" s="286"/>
      <c r="AM45" s="310" t="s">
        <v>1195</v>
      </c>
      <c r="AN45" s="310" t="s">
        <v>1196</v>
      </c>
    </row>
    <row r="46" s="12" customFormat="1" ht="30" hidden="1" customHeight="1" spans="1:40">
      <c r="A46" s="183" t="s">
        <v>54</v>
      </c>
      <c r="B46" s="188" t="s">
        <v>84</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row>
    <row r="47" s="12" customFormat="1" ht="30" hidden="1" customHeight="1" spans="1:40">
      <c r="A47" s="183" t="s">
        <v>52</v>
      </c>
      <c r="B47" s="188" t="s">
        <v>85</v>
      </c>
      <c r="C47" s="188"/>
      <c r="D47" s="188"/>
      <c r="E47" s="185"/>
      <c r="F47" s="185"/>
      <c r="G47" s="185"/>
      <c r="H47" s="185"/>
      <c r="I47" s="191">
        <f t="shared" ref="I47:AL47" si="13">I48+I49+I50+I51</f>
        <v>0</v>
      </c>
      <c r="J47" s="191">
        <f t="shared" si="13"/>
        <v>0</v>
      </c>
      <c r="K47" s="191">
        <f t="shared" si="13"/>
        <v>0</v>
      </c>
      <c r="L47" s="191">
        <f t="shared" si="13"/>
        <v>0</v>
      </c>
      <c r="M47" s="191">
        <f t="shared" si="13"/>
        <v>0</v>
      </c>
      <c r="N47" s="191">
        <f t="shared" si="13"/>
        <v>0</v>
      </c>
      <c r="O47" s="191">
        <f t="shared" si="13"/>
        <v>0</v>
      </c>
      <c r="P47" s="191">
        <f t="shared" si="13"/>
        <v>0</v>
      </c>
      <c r="Q47" s="191">
        <f t="shared" si="13"/>
        <v>0</v>
      </c>
      <c r="R47" s="191">
        <f t="shared" si="13"/>
        <v>0</v>
      </c>
      <c r="S47" s="191">
        <f t="shared" si="13"/>
        <v>0</v>
      </c>
      <c r="T47" s="191">
        <f t="shared" si="13"/>
        <v>0</v>
      </c>
      <c r="U47" s="191">
        <f t="shared" si="13"/>
        <v>0</v>
      </c>
      <c r="V47" s="191">
        <f t="shared" si="13"/>
        <v>0</v>
      </c>
      <c r="W47" s="191">
        <f t="shared" si="13"/>
        <v>0</v>
      </c>
      <c r="X47" s="191">
        <f t="shared" si="13"/>
        <v>0</v>
      </c>
      <c r="Y47" s="191">
        <f t="shared" si="13"/>
        <v>0</v>
      </c>
      <c r="Z47" s="191">
        <f t="shared" si="13"/>
        <v>0</v>
      </c>
      <c r="AA47" s="191">
        <f t="shared" si="13"/>
        <v>0</v>
      </c>
      <c r="AB47" s="191">
        <f t="shared" si="13"/>
        <v>0</v>
      </c>
      <c r="AC47" s="191">
        <f t="shared" si="13"/>
        <v>0</v>
      </c>
      <c r="AD47" s="191">
        <f t="shared" si="13"/>
        <v>0</v>
      </c>
      <c r="AE47" s="191">
        <f t="shared" si="13"/>
        <v>0</v>
      </c>
      <c r="AF47" s="191">
        <f t="shared" si="13"/>
        <v>0</v>
      </c>
      <c r="AG47" s="191">
        <f t="shared" si="13"/>
        <v>0</v>
      </c>
      <c r="AH47" s="191">
        <f t="shared" si="13"/>
        <v>0</v>
      </c>
      <c r="AI47" s="191">
        <f t="shared" si="13"/>
        <v>0</v>
      </c>
      <c r="AJ47" s="191">
        <f t="shared" si="13"/>
        <v>0</v>
      </c>
      <c r="AK47" s="191">
        <f t="shared" si="13"/>
        <v>0</v>
      </c>
      <c r="AL47" s="191">
        <f t="shared" si="13"/>
        <v>0</v>
      </c>
      <c r="AM47" s="196"/>
      <c r="AN47" s="196"/>
    </row>
    <row r="48" s="12" customFormat="1" ht="30" hidden="1" customHeight="1" spans="1:40">
      <c r="A48" s="183" t="s">
        <v>54</v>
      </c>
      <c r="B48" s="188" t="s">
        <v>86</v>
      </c>
      <c r="C48" s="188"/>
      <c r="D48" s="188"/>
      <c r="E48" s="185"/>
      <c r="F48" s="185"/>
      <c r="G48" s="185"/>
      <c r="H48" s="185"/>
      <c r="I48" s="191">
        <v>0</v>
      </c>
      <c r="J48" s="191">
        <v>0</v>
      </c>
      <c r="K48" s="191">
        <v>0</v>
      </c>
      <c r="L48" s="191">
        <v>0</v>
      </c>
      <c r="M48" s="191">
        <v>0</v>
      </c>
      <c r="N48" s="191">
        <v>0</v>
      </c>
      <c r="O48" s="191">
        <v>0</v>
      </c>
      <c r="P48" s="191">
        <v>0</v>
      </c>
      <c r="Q48" s="191">
        <v>0</v>
      </c>
      <c r="R48" s="191">
        <v>0</v>
      </c>
      <c r="S48" s="191">
        <v>0</v>
      </c>
      <c r="T48" s="191">
        <v>0</v>
      </c>
      <c r="U48" s="191">
        <v>0</v>
      </c>
      <c r="V48" s="191">
        <v>0</v>
      </c>
      <c r="W48" s="191">
        <v>0</v>
      </c>
      <c r="X48" s="191">
        <v>0</v>
      </c>
      <c r="Y48" s="191">
        <v>0</v>
      </c>
      <c r="Z48" s="191">
        <v>0</v>
      </c>
      <c r="AA48" s="191">
        <v>0</v>
      </c>
      <c r="AB48" s="191">
        <v>0</v>
      </c>
      <c r="AC48" s="191">
        <v>0</v>
      </c>
      <c r="AD48" s="191">
        <v>0</v>
      </c>
      <c r="AE48" s="191">
        <v>0</v>
      </c>
      <c r="AF48" s="191">
        <v>0</v>
      </c>
      <c r="AG48" s="191">
        <v>0</v>
      </c>
      <c r="AH48" s="191">
        <v>0</v>
      </c>
      <c r="AI48" s="191">
        <v>0</v>
      </c>
      <c r="AJ48" s="191">
        <v>0</v>
      </c>
      <c r="AK48" s="191">
        <v>0</v>
      </c>
      <c r="AL48" s="191">
        <v>0</v>
      </c>
      <c r="AM48" s="191"/>
      <c r="AN48" s="196"/>
    </row>
    <row r="49" s="12" customFormat="1" ht="30" hidden="1" customHeight="1" spans="1:40">
      <c r="A49" s="183" t="s">
        <v>54</v>
      </c>
      <c r="B49" s="188" t="s">
        <v>87</v>
      </c>
      <c r="C49" s="188"/>
      <c r="D49" s="188"/>
      <c r="E49" s="185"/>
      <c r="F49" s="185"/>
      <c r="G49" s="185"/>
      <c r="H49" s="185"/>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6"/>
      <c r="AN49" s="196"/>
    </row>
    <row r="50" s="12" customFormat="1" ht="30" hidden="1" customHeight="1" spans="1:40">
      <c r="A50" s="183" t="s">
        <v>54</v>
      </c>
      <c r="B50" s="188" t="s">
        <v>88</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row>
    <row r="51" s="12" customFormat="1" ht="30" hidden="1" customHeight="1" spans="1:40">
      <c r="A51" s="183" t="s">
        <v>54</v>
      </c>
      <c r="B51" s="188" t="s">
        <v>89</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row>
    <row r="52" s="12" customFormat="1" ht="30" hidden="1" customHeight="1" spans="1:40">
      <c r="A52" s="183" t="s">
        <v>52</v>
      </c>
      <c r="B52" s="188" t="s">
        <v>90</v>
      </c>
      <c r="C52" s="188"/>
      <c r="D52" s="188"/>
      <c r="E52" s="185"/>
      <c r="F52" s="185"/>
      <c r="G52" s="185"/>
      <c r="H52" s="185"/>
      <c r="I52" s="191">
        <f t="shared" ref="I52:AL52" si="14">I53+I55+I58+I56+I57+I59</f>
        <v>1</v>
      </c>
      <c r="J52" s="191">
        <f t="shared" si="14"/>
        <v>1200</v>
      </c>
      <c r="K52" s="191">
        <f t="shared" si="14"/>
        <v>1</v>
      </c>
      <c r="L52" s="191">
        <f t="shared" si="14"/>
        <v>0</v>
      </c>
      <c r="M52" s="191">
        <f t="shared" si="14"/>
        <v>0</v>
      </c>
      <c r="N52" s="191">
        <f t="shared" si="14"/>
        <v>0</v>
      </c>
      <c r="O52" s="191">
        <f t="shared" si="14"/>
        <v>0</v>
      </c>
      <c r="P52" s="191">
        <f t="shared" si="14"/>
        <v>0</v>
      </c>
      <c r="Q52" s="191">
        <f t="shared" si="14"/>
        <v>0</v>
      </c>
      <c r="R52" s="191">
        <f t="shared" si="14"/>
        <v>0</v>
      </c>
      <c r="S52" s="191">
        <f t="shared" si="14"/>
        <v>1200</v>
      </c>
      <c r="T52" s="191">
        <f t="shared" si="14"/>
        <v>1200</v>
      </c>
      <c r="U52" s="191">
        <f t="shared" si="14"/>
        <v>0</v>
      </c>
      <c r="V52" s="191">
        <f t="shared" si="14"/>
        <v>0</v>
      </c>
      <c r="W52" s="191">
        <f t="shared" si="14"/>
        <v>0</v>
      </c>
      <c r="X52" s="191">
        <f t="shared" si="14"/>
        <v>0</v>
      </c>
      <c r="Y52" s="191">
        <f t="shared" si="14"/>
        <v>0</v>
      </c>
      <c r="Z52" s="191">
        <f t="shared" si="14"/>
        <v>200</v>
      </c>
      <c r="AA52" s="191">
        <f t="shared" si="14"/>
        <v>0</v>
      </c>
      <c r="AB52" s="191">
        <f t="shared" si="14"/>
        <v>0</v>
      </c>
      <c r="AC52" s="191">
        <f t="shared" si="14"/>
        <v>0</v>
      </c>
      <c r="AD52" s="191">
        <f t="shared" si="14"/>
        <v>0</v>
      </c>
      <c r="AE52" s="191">
        <f t="shared" si="14"/>
        <v>0</v>
      </c>
      <c r="AF52" s="191">
        <f t="shared" si="14"/>
        <v>200</v>
      </c>
      <c r="AG52" s="191">
        <f t="shared" si="14"/>
        <v>0</v>
      </c>
      <c r="AH52" s="191">
        <f t="shared" si="14"/>
        <v>0</v>
      </c>
      <c r="AI52" s="191">
        <f t="shared" si="14"/>
        <v>0</v>
      </c>
      <c r="AJ52" s="191">
        <f t="shared" si="14"/>
        <v>0</v>
      </c>
      <c r="AK52" s="191">
        <f t="shared" si="14"/>
        <v>0</v>
      </c>
      <c r="AL52" s="191">
        <f t="shared" si="14"/>
        <v>0</v>
      </c>
      <c r="AM52" s="196"/>
      <c r="AN52" s="196"/>
    </row>
    <row r="53" s="12" customFormat="1" ht="30" hidden="1" customHeight="1" spans="1:40">
      <c r="A53" s="183" t="s">
        <v>54</v>
      </c>
      <c r="B53" s="188" t="s">
        <v>91</v>
      </c>
      <c r="C53" s="188"/>
      <c r="D53" s="188"/>
      <c r="E53" s="185"/>
      <c r="F53" s="185"/>
      <c r="G53" s="185"/>
      <c r="H53" s="185"/>
      <c r="I53" s="191">
        <f t="shared" ref="I53:AL53" si="15">SUM(I54)</f>
        <v>1</v>
      </c>
      <c r="J53" s="191">
        <f t="shared" si="15"/>
        <v>1200</v>
      </c>
      <c r="K53" s="191">
        <f t="shared" si="15"/>
        <v>1</v>
      </c>
      <c r="L53" s="191">
        <f t="shared" si="15"/>
        <v>0</v>
      </c>
      <c r="M53" s="191">
        <f t="shared" si="15"/>
        <v>0</v>
      </c>
      <c r="N53" s="191">
        <f t="shared" si="15"/>
        <v>0</v>
      </c>
      <c r="O53" s="191">
        <f t="shared" si="15"/>
        <v>0</v>
      </c>
      <c r="P53" s="191">
        <f t="shared" si="15"/>
        <v>0</v>
      </c>
      <c r="Q53" s="191">
        <f t="shared" si="15"/>
        <v>0</v>
      </c>
      <c r="R53" s="191">
        <f t="shared" si="15"/>
        <v>0</v>
      </c>
      <c r="S53" s="191">
        <f t="shared" si="15"/>
        <v>1200</v>
      </c>
      <c r="T53" s="191">
        <f t="shared" si="15"/>
        <v>1200</v>
      </c>
      <c r="U53" s="191">
        <f t="shared" si="15"/>
        <v>0</v>
      </c>
      <c r="V53" s="191">
        <f t="shared" si="15"/>
        <v>0</v>
      </c>
      <c r="W53" s="191">
        <f t="shared" si="15"/>
        <v>0</v>
      </c>
      <c r="X53" s="191">
        <f t="shared" si="15"/>
        <v>0</v>
      </c>
      <c r="Y53" s="191">
        <f t="shared" si="15"/>
        <v>0</v>
      </c>
      <c r="Z53" s="191">
        <f t="shared" si="15"/>
        <v>200</v>
      </c>
      <c r="AA53" s="191">
        <f t="shared" si="15"/>
        <v>0</v>
      </c>
      <c r="AB53" s="191">
        <f t="shared" si="15"/>
        <v>0</v>
      </c>
      <c r="AC53" s="191">
        <f t="shared" si="15"/>
        <v>0</v>
      </c>
      <c r="AD53" s="191">
        <f t="shared" si="15"/>
        <v>0</v>
      </c>
      <c r="AE53" s="191">
        <f t="shared" si="15"/>
        <v>0</v>
      </c>
      <c r="AF53" s="191">
        <f t="shared" si="15"/>
        <v>200</v>
      </c>
      <c r="AG53" s="191">
        <f t="shared" si="15"/>
        <v>0</v>
      </c>
      <c r="AH53" s="191">
        <f t="shared" si="15"/>
        <v>0</v>
      </c>
      <c r="AI53" s="191">
        <f t="shared" si="15"/>
        <v>0</v>
      </c>
      <c r="AJ53" s="191">
        <f t="shared" si="15"/>
        <v>0</v>
      </c>
      <c r="AK53" s="191">
        <f t="shared" si="15"/>
        <v>0</v>
      </c>
      <c r="AL53" s="191">
        <f t="shared" si="15"/>
        <v>0</v>
      </c>
      <c r="AM53" s="196"/>
      <c r="AN53" s="196"/>
    </row>
    <row r="54" s="263" customFormat="1" ht="178" customHeight="1" spans="1:40">
      <c r="A54" s="273">
        <v>10</v>
      </c>
      <c r="B54" s="273" t="s">
        <v>1180</v>
      </c>
      <c r="C54" s="273">
        <v>2024</v>
      </c>
      <c r="D54" s="282" t="s">
        <v>998</v>
      </c>
      <c r="E54" s="273" t="s">
        <v>178</v>
      </c>
      <c r="F54" s="273" t="s">
        <v>1175</v>
      </c>
      <c r="G54" s="273" t="s">
        <v>995</v>
      </c>
      <c r="H54" s="282" t="s">
        <v>999</v>
      </c>
      <c r="I54" s="273">
        <v>1</v>
      </c>
      <c r="J54" s="273">
        <v>1200</v>
      </c>
      <c r="K54" s="273">
        <v>1</v>
      </c>
      <c r="L54" s="273"/>
      <c r="M54" s="273"/>
      <c r="N54" s="273"/>
      <c r="O54" s="273"/>
      <c r="P54" s="273"/>
      <c r="Q54" s="273"/>
      <c r="R54" s="273"/>
      <c r="S54" s="273">
        <v>1200</v>
      </c>
      <c r="T54" s="273">
        <v>1200</v>
      </c>
      <c r="U54" s="291" t="s">
        <v>183</v>
      </c>
      <c r="V54" s="273" t="s">
        <v>1144</v>
      </c>
      <c r="W54" s="291" t="s">
        <v>183</v>
      </c>
      <c r="X54" s="273" t="s">
        <v>1144</v>
      </c>
      <c r="Y54" s="273" t="s">
        <v>1286</v>
      </c>
      <c r="Z54" s="273">
        <v>200</v>
      </c>
      <c r="AA54" s="273"/>
      <c r="AB54" s="301"/>
      <c r="AC54" s="301"/>
      <c r="AD54" s="301"/>
      <c r="AE54" s="301"/>
      <c r="AF54" s="273">
        <v>200</v>
      </c>
      <c r="AG54" s="273"/>
      <c r="AH54" s="273"/>
      <c r="AI54" s="273"/>
      <c r="AJ54" s="273"/>
      <c r="AK54" s="273"/>
      <c r="AL54" s="273"/>
      <c r="AM54" s="282" t="s">
        <v>1181</v>
      </c>
      <c r="AN54" s="282" t="s">
        <v>1182</v>
      </c>
    </row>
    <row r="55" s="12" customFormat="1" ht="30" hidden="1" customHeight="1" spans="1:40">
      <c r="A55" s="183" t="s">
        <v>54</v>
      </c>
      <c r="B55" s="188" t="s">
        <v>92</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row>
    <row r="56" s="12" customFormat="1" ht="30" hidden="1" customHeight="1" spans="1:40">
      <c r="A56" s="183" t="s">
        <v>54</v>
      </c>
      <c r="B56" s="188" t="s">
        <v>93</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row>
    <row r="57" s="12" customFormat="1" ht="30" hidden="1" customHeight="1" spans="1:40">
      <c r="A57" s="183" t="s">
        <v>54</v>
      </c>
      <c r="B57" s="188" t="s">
        <v>94</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row>
    <row r="58" s="12" customFormat="1" ht="30" hidden="1" customHeight="1" spans="1:40">
      <c r="A58" s="183" t="s">
        <v>54</v>
      </c>
      <c r="B58" s="188" t="s">
        <v>95</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row>
    <row r="59" s="12" customFormat="1" ht="30" hidden="1" customHeight="1" spans="1:40">
      <c r="A59" s="183" t="s">
        <v>54</v>
      </c>
      <c r="B59" s="188" t="s">
        <v>96</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row>
    <row r="60" s="12" customFormat="1" ht="30" hidden="1" customHeight="1" spans="1:40">
      <c r="A60" s="180" t="s">
        <v>50</v>
      </c>
      <c r="B60" s="188" t="s">
        <v>97</v>
      </c>
      <c r="C60" s="188"/>
      <c r="D60" s="188"/>
      <c r="E60" s="185"/>
      <c r="F60" s="185"/>
      <c r="G60" s="185"/>
      <c r="H60" s="185"/>
      <c r="I60" s="192">
        <f t="shared" ref="I60:AL60" si="16">I61+I65+I68+I71+I75</f>
        <v>1</v>
      </c>
      <c r="J60" s="192">
        <f t="shared" si="16"/>
        <v>0</v>
      </c>
      <c r="K60" s="192">
        <f t="shared" si="16"/>
        <v>0</v>
      </c>
      <c r="L60" s="192">
        <f t="shared" si="16"/>
        <v>1</v>
      </c>
      <c r="M60" s="192">
        <f t="shared" si="16"/>
        <v>0</v>
      </c>
      <c r="N60" s="192">
        <f t="shared" si="16"/>
        <v>0</v>
      </c>
      <c r="O60" s="192">
        <f t="shared" si="16"/>
        <v>0</v>
      </c>
      <c r="P60" s="192">
        <f t="shared" si="16"/>
        <v>0</v>
      </c>
      <c r="Q60" s="192">
        <f t="shared" si="16"/>
        <v>0</v>
      </c>
      <c r="R60" s="192">
        <f t="shared" si="16"/>
        <v>0</v>
      </c>
      <c r="S60" s="192">
        <f t="shared" si="16"/>
        <v>0</v>
      </c>
      <c r="T60" s="192">
        <f t="shared" si="16"/>
        <v>0</v>
      </c>
      <c r="U60" s="192">
        <f t="shared" si="16"/>
        <v>0</v>
      </c>
      <c r="V60" s="192">
        <f t="shared" si="16"/>
        <v>0</v>
      </c>
      <c r="W60" s="192">
        <f t="shared" si="16"/>
        <v>0</v>
      </c>
      <c r="X60" s="192">
        <f t="shared" si="16"/>
        <v>0</v>
      </c>
      <c r="Y60" s="192">
        <f t="shared" si="16"/>
        <v>0</v>
      </c>
      <c r="Z60" s="192">
        <f t="shared" si="16"/>
        <v>10</v>
      </c>
      <c r="AA60" s="192">
        <f t="shared" si="16"/>
        <v>0</v>
      </c>
      <c r="AB60" s="192">
        <f t="shared" si="16"/>
        <v>0</v>
      </c>
      <c r="AC60" s="192">
        <f t="shared" si="16"/>
        <v>0</v>
      </c>
      <c r="AD60" s="192">
        <f t="shared" si="16"/>
        <v>0</v>
      </c>
      <c r="AE60" s="192">
        <f t="shared" si="16"/>
        <v>0</v>
      </c>
      <c r="AF60" s="192">
        <f t="shared" si="16"/>
        <v>10</v>
      </c>
      <c r="AG60" s="192">
        <f t="shared" si="16"/>
        <v>0</v>
      </c>
      <c r="AH60" s="192">
        <f t="shared" si="16"/>
        <v>0</v>
      </c>
      <c r="AI60" s="192">
        <f t="shared" si="16"/>
        <v>0</v>
      </c>
      <c r="AJ60" s="192">
        <f t="shared" si="16"/>
        <v>0</v>
      </c>
      <c r="AK60" s="192">
        <f t="shared" si="16"/>
        <v>0</v>
      </c>
      <c r="AL60" s="192">
        <f t="shared" si="16"/>
        <v>0</v>
      </c>
      <c r="AM60" s="196"/>
      <c r="AN60" s="196"/>
    </row>
    <row r="61" s="12" customFormat="1" ht="30" hidden="1" customHeight="1" spans="1:40">
      <c r="A61" s="180" t="s">
        <v>52</v>
      </c>
      <c r="B61" s="188" t="s">
        <v>98</v>
      </c>
      <c r="C61" s="188"/>
      <c r="D61" s="188"/>
      <c r="E61" s="185"/>
      <c r="F61" s="185"/>
      <c r="G61" s="185"/>
      <c r="H61" s="185"/>
      <c r="I61" s="191">
        <f t="shared" ref="I61:AL61" si="17">I62+I64</f>
        <v>1</v>
      </c>
      <c r="J61" s="191">
        <f t="shared" si="17"/>
        <v>0</v>
      </c>
      <c r="K61" s="191">
        <f t="shared" si="17"/>
        <v>0</v>
      </c>
      <c r="L61" s="191">
        <f t="shared" si="17"/>
        <v>1</v>
      </c>
      <c r="M61" s="191">
        <f t="shared" si="17"/>
        <v>0</v>
      </c>
      <c r="N61" s="191">
        <f t="shared" si="17"/>
        <v>0</v>
      </c>
      <c r="O61" s="191">
        <f t="shared" si="17"/>
        <v>0</v>
      </c>
      <c r="P61" s="191">
        <f t="shared" si="17"/>
        <v>0</v>
      </c>
      <c r="Q61" s="191">
        <f t="shared" si="17"/>
        <v>0</v>
      </c>
      <c r="R61" s="191">
        <f t="shared" si="17"/>
        <v>0</v>
      </c>
      <c r="S61" s="191">
        <f t="shared" si="17"/>
        <v>0</v>
      </c>
      <c r="T61" s="191">
        <f t="shared" si="17"/>
        <v>0</v>
      </c>
      <c r="U61" s="191">
        <f t="shared" si="17"/>
        <v>0</v>
      </c>
      <c r="V61" s="191">
        <f t="shared" si="17"/>
        <v>0</v>
      </c>
      <c r="W61" s="191">
        <f t="shared" si="17"/>
        <v>0</v>
      </c>
      <c r="X61" s="191">
        <f t="shared" si="17"/>
        <v>0</v>
      </c>
      <c r="Y61" s="191">
        <f t="shared" si="17"/>
        <v>0</v>
      </c>
      <c r="Z61" s="191">
        <f t="shared" si="17"/>
        <v>10</v>
      </c>
      <c r="AA61" s="191">
        <f t="shared" si="17"/>
        <v>0</v>
      </c>
      <c r="AB61" s="191">
        <f t="shared" si="17"/>
        <v>0</v>
      </c>
      <c r="AC61" s="191">
        <f t="shared" si="17"/>
        <v>0</v>
      </c>
      <c r="AD61" s="191">
        <f t="shared" si="17"/>
        <v>0</v>
      </c>
      <c r="AE61" s="191">
        <f t="shared" si="17"/>
        <v>0</v>
      </c>
      <c r="AF61" s="191">
        <f t="shared" si="17"/>
        <v>10</v>
      </c>
      <c r="AG61" s="191">
        <f t="shared" si="17"/>
        <v>0</v>
      </c>
      <c r="AH61" s="191">
        <f t="shared" si="17"/>
        <v>0</v>
      </c>
      <c r="AI61" s="191">
        <f t="shared" si="17"/>
        <v>0</v>
      </c>
      <c r="AJ61" s="191">
        <f t="shared" si="17"/>
        <v>0</v>
      </c>
      <c r="AK61" s="191">
        <f t="shared" si="17"/>
        <v>0</v>
      </c>
      <c r="AL61" s="191">
        <f t="shared" si="17"/>
        <v>0</v>
      </c>
      <c r="AM61" s="196"/>
      <c r="AN61" s="196"/>
    </row>
    <row r="62" s="12" customFormat="1" ht="30" hidden="1" customHeight="1" spans="1:40">
      <c r="A62" s="183" t="s">
        <v>54</v>
      </c>
      <c r="B62" s="188" t="s">
        <v>99</v>
      </c>
      <c r="C62" s="188"/>
      <c r="D62" s="188"/>
      <c r="E62" s="185"/>
      <c r="F62" s="185"/>
      <c r="G62" s="185"/>
      <c r="H62" s="185"/>
      <c r="I62" s="191">
        <f t="shared" ref="I62:AL62" si="18">SUM(I63)</f>
        <v>1</v>
      </c>
      <c r="J62" s="191">
        <f t="shared" si="18"/>
        <v>0</v>
      </c>
      <c r="K62" s="191">
        <f t="shared" si="18"/>
        <v>0</v>
      </c>
      <c r="L62" s="191">
        <f t="shared" si="18"/>
        <v>1</v>
      </c>
      <c r="M62" s="191">
        <f t="shared" si="18"/>
        <v>0</v>
      </c>
      <c r="N62" s="191">
        <f t="shared" si="18"/>
        <v>0</v>
      </c>
      <c r="O62" s="191">
        <f t="shared" si="18"/>
        <v>0</v>
      </c>
      <c r="P62" s="191">
        <f t="shared" si="18"/>
        <v>0</v>
      </c>
      <c r="Q62" s="191">
        <f t="shared" si="18"/>
        <v>0</v>
      </c>
      <c r="R62" s="191">
        <f t="shared" si="18"/>
        <v>0</v>
      </c>
      <c r="S62" s="191">
        <f t="shared" si="18"/>
        <v>0</v>
      </c>
      <c r="T62" s="191">
        <f t="shared" si="18"/>
        <v>0</v>
      </c>
      <c r="U62" s="191">
        <f t="shared" si="18"/>
        <v>0</v>
      </c>
      <c r="V62" s="191">
        <f t="shared" si="18"/>
        <v>0</v>
      </c>
      <c r="W62" s="191">
        <f t="shared" si="18"/>
        <v>0</v>
      </c>
      <c r="X62" s="191">
        <f t="shared" si="18"/>
        <v>0</v>
      </c>
      <c r="Y62" s="191">
        <f t="shared" si="18"/>
        <v>0</v>
      </c>
      <c r="Z62" s="191">
        <f t="shared" si="18"/>
        <v>10</v>
      </c>
      <c r="AA62" s="191">
        <f t="shared" si="18"/>
        <v>0</v>
      </c>
      <c r="AB62" s="191">
        <f t="shared" si="18"/>
        <v>0</v>
      </c>
      <c r="AC62" s="191">
        <f t="shared" si="18"/>
        <v>0</v>
      </c>
      <c r="AD62" s="191">
        <f t="shared" si="18"/>
        <v>0</v>
      </c>
      <c r="AE62" s="191">
        <f t="shared" si="18"/>
        <v>0</v>
      </c>
      <c r="AF62" s="191">
        <f t="shared" si="18"/>
        <v>10</v>
      </c>
      <c r="AG62" s="191">
        <f t="shared" si="18"/>
        <v>0</v>
      </c>
      <c r="AH62" s="191">
        <f t="shared" si="18"/>
        <v>0</v>
      </c>
      <c r="AI62" s="191">
        <f t="shared" si="18"/>
        <v>0</v>
      </c>
      <c r="AJ62" s="191">
        <f t="shared" si="18"/>
        <v>0</v>
      </c>
      <c r="AK62" s="191">
        <f t="shared" si="18"/>
        <v>0</v>
      </c>
      <c r="AL62" s="191">
        <f t="shared" si="18"/>
        <v>0</v>
      </c>
      <c r="AM62" s="196"/>
      <c r="AN62" s="196"/>
    </row>
    <row r="63" s="263" customFormat="1" ht="189" customHeight="1" spans="1:40">
      <c r="A63" s="273">
        <v>11</v>
      </c>
      <c r="B63" s="286" t="s">
        <v>1219</v>
      </c>
      <c r="C63" s="286">
        <v>2024</v>
      </c>
      <c r="D63" s="310" t="s">
        <v>1333</v>
      </c>
      <c r="E63" s="286" t="s">
        <v>178</v>
      </c>
      <c r="F63" s="286" t="s">
        <v>1175</v>
      </c>
      <c r="G63" s="286" t="s">
        <v>995</v>
      </c>
      <c r="H63" s="310" t="s">
        <v>1114</v>
      </c>
      <c r="I63" s="273">
        <v>1</v>
      </c>
      <c r="J63" s="273"/>
      <c r="K63" s="273"/>
      <c r="L63" s="273">
        <v>1</v>
      </c>
      <c r="M63" s="273"/>
      <c r="N63" s="273"/>
      <c r="O63" s="273"/>
      <c r="P63" s="273"/>
      <c r="Q63" s="273"/>
      <c r="R63" s="273"/>
      <c r="S63" s="273"/>
      <c r="T63" s="273"/>
      <c r="U63" s="299" t="s">
        <v>1003</v>
      </c>
      <c r="V63" s="273" t="s">
        <v>810</v>
      </c>
      <c r="W63" s="299" t="s">
        <v>1003</v>
      </c>
      <c r="X63" s="273" t="s">
        <v>810</v>
      </c>
      <c r="Y63" s="273" t="s">
        <v>1220</v>
      </c>
      <c r="Z63" s="286">
        <v>10</v>
      </c>
      <c r="AA63" s="273"/>
      <c r="AB63" s="301"/>
      <c r="AC63" s="301"/>
      <c r="AD63" s="301"/>
      <c r="AE63" s="301"/>
      <c r="AF63" s="273">
        <v>10</v>
      </c>
      <c r="AG63" s="273"/>
      <c r="AH63" s="273"/>
      <c r="AI63" s="273"/>
      <c r="AJ63" s="273"/>
      <c r="AK63" s="273"/>
      <c r="AL63" s="273"/>
      <c r="AM63" s="282" t="s">
        <v>1221</v>
      </c>
      <c r="AN63" s="282" t="s">
        <v>1334</v>
      </c>
    </row>
    <row r="64" s="12" customFormat="1" ht="30" hidden="1" customHeight="1" spans="1:40">
      <c r="A64" s="183" t="s">
        <v>54</v>
      </c>
      <c r="B64" s="188" t="s">
        <v>100</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row>
    <row r="65" s="12" customFormat="1" ht="30" hidden="1" customHeight="1" spans="1:40">
      <c r="A65" s="183" t="s">
        <v>52</v>
      </c>
      <c r="B65" s="188" t="s">
        <v>101</v>
      </c>
      <c r="C65" s="188"/>
      <c r="D65" s="188"/>
      <c r="E65" s="185"/>
      <c r="F65" s="185"/>
      <c r="G65" s="185"/>
      <c r="H65" s="185"/>
      <c r="I65" s="191">
        <f t="shared" ref="I65:AL65" si="19">I66+I67</f>
        <v>0</v>
      </c>
      <c r="J65" s="191">
        <f t="shared" si="19"/>
        <v>0</v>
      </c>
      <c r="K65" s="191">
        <f t="shared" si="19"/>
        <v>0</v>
      </c>
      <c r="L65" s="191">
        <f t="shared" si="19"/>
        <v>0</v>
      </c>
      <c r="M65" s="191">
        <f t="shared" si="19"/>
        <v>0</v>
      </c>
      <c r="N65" s="191">
        <f t="shared" si="19"/>
        <v>0</v>
      </c>
      <c r="O65" s="191">
        <f t="shared" si="19"/>
        <v>0</v>
      </c>
      <c r="P65" s="191">
        <f t="shared" si="19"/>
        <v>0</v>
      </c>
      <c r="Q65" s="191">
        <f t="shared" si="19"/>
        <v>0</v>
      </c>
      <c r="R65" s="191">
        <f t="shared" si="19"/>
        <v>0</v>
      </c>
      <c r="S65" s="191">
        <f t="shared" si="19"/>
        <v>0</v>
      </c>
      <c r="T65" s="191">
        <f t="shared" si="19"/>
        <v>0</v>
      </c>
      <c r="U65" s="191">
        <f t="shared" si="19"/>
        <v>0</v>
      </c>
      <c r="V65" s="191">
        <f t="shared" si="19"/>
        <v>0</v>
      </c>
      <c r="W65" s="191">
        <f t="shared" si="19"/>
        <v>0</v>
      </c>
      <c r="X65" s="191">
        <f t="shared" si="19"/>
        <v>0</v>
      </c>
      <c r="Y65" s="191">
        <f t="shared" si="19"/>
        <v>0</v>
      </c>
      <c r="Z65" s="191">
        <f t="shared" si="19"/>
        <v>0</v>
      </c>
      <c r="AA65" s="191">
        <f t="shared" si="19"/>
        <v>0</v>
      </c>
      <c r="AB65" s="191">
        <f t="shared" si="19"/>
        <v>0</v>
      </c>
      <c r="AC65" s="191">
        <f t="shared" si="19"/>
        <v>0</v>
      </c>
      <c r="AD65" s="191">
        <f t="shared" si="19"/>
        <v>0</v>
      </c>
      <c r="AE65" s="191">
        <f t="shared" si="19"/>
        <v>0</v>
      </c>
      <c r="AF65" s="191">
        <f t="shared" si="19"/>
        <v>0</v>
      </c>
      <c r="AG65" s="191">
        <f t="shared" si="19"/>
        <v>0</v>
      </c>
      <c r="AH65" s="191">
        <f t="shared" si="19"/>
        <v>0</v>
      </c>
      <c r="AI65" s="191">
        <f t="shared" si="19"/>
        <v>0</v>
      </c>
      <c r="AJ65" s="191">
        <f t="shared" si="19"/>
        <v>0</v>
      </c>
      <c r="AK65" s="191">
        <f t="shared" si="19"/>
        <v>0</v>
      </c>
      <c r="AL65" s="191">
        <f t="shared" si="19"/>
        <v>0</v>
      </c>
      <c r="AM65" s="196"/>
      <c r="AN65" s="196"/>
    </row>
    <row r="66" s="12" customFormat="1" ht="30" hidden="1" customHeight="1" spans="1:40">
      <c r="A66" s="183" t="s">
        <v>54</v>
      </c>
      <c r="B66" s="188" t="s">
        <v>102</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row>
    <row r="67" s="12" customFormat="1" ht="30" hidden="1" customHeight="1" spans="1:40">
      <c r="A67" s="183" t="s">
        <v>54</v>
      </c>
      <c r="B67" s="188" t="s">
        <v>103</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row>
    <row r="68" s="12" customFormat="1" ht="30" hidden="1" customHeight="1" spans="1:40">
      <c r="A68" s="183" t="s">
        <v>52</v>
      </c>
      <c r="B68" s="188" t="s">
        <v>104</v>
      </c>
      <c r="C68" s="188"/>
      <c r="D68" s="188"/>
      <c r="E68" s="185"/>
      <c r="F68" s="185"/>
      <c r="G68" s="185"/>
      <c r="H68" s="185"/>
      <c r="I68" s="191">
        <f t="shared" ref="I68:AL68" si="20">I69+I70</f>
        <v>0</v>
      </c>
      <c r="J68" s="191">
        <f t="shared" si="20"/>
        <v>0</v>
      </c>
      <c r="K68" s="191">
        <f t="shared" si="20"/>
        <v>0</v>
      </c>
      <c r="L68" s="191">
        <f t="shared" si="20"/>
        <v>0</v>
      </c>
      <c r="M68" s="191">
        <f t="shared" si="20"/>
        <v>0</v>
      </c>
      <c r="N68" s="191">
        <f t="shared" si="20"/>
        <v>0</v>
      </c>
      <c r="O68" s="191">
        <f t="shared" si="20"/>
        <v>0</v>
      </c>
      <c r="P68" s="191">
        <f t="shared" si="20"/>
        <v>0</v>
      </c>
      <c r="Q68" s="191">
        <f t="shared" si="20"/>
        <v>0</v>
      </c>
      <c r="R68" s="191">
        <f t="shared" si="20"/>
        <v>0</v>
      </c>
      <c r="S68" s="191">
        <f t="shared" si="20"/>
        <v>0</v>
      </c>
      <c r="T68" s="191">
        <f t="shared" si="20"/>
        <v>0</v>
      </c>
      <c r="U68" s="191">
        <f t="shared" si="20"/>
        <v>0</v>
      </c>
      <c r="V68" s="191">
        <f t="shared" si="20"/>
        <v>0</v>
      </c>
      <c r="W68" s="191">
        <f t="shared" si="20"/>
        <v>0</v>
      </c>
      <c r="X68" s="191">
        <f t="shared" si="20"/>
        <v>0</v>
      </c>
      <c r="Y68" s="191">
        <f t="shared" si="20"/>
        <v>0</v>
      </c>
      <c r="Z68" s="191">
        <f t="shared" si="20"/>
        <v>0</v>
      </c>
      <c r="AA68" s="191">
        <f t="shared" si="20"/>
        <v>0</v>
      </c>
      <c r="AB68" s="191">
        <f t="shared" si="20"/>
        <v>0</v>
      </c>
      <c r="AC68" s="191">
        <f t="shared" si="20"/>
        <v>0</v>
      </c>
      <c r="AD68" s="191">
        <f t="shared" si="20"/>
        <v>0</v>
      </c>
      <c r="AE68" s="191">
        <f t="shared" si="20"/>
        <v>0</v>
      </c>
      <c r="AF68" s="191">
        <f t="shared" si="20"/>
        <v>0</v>
      </c>
      <c r="AG68" s="191">
        <f t="shared" si="20"/>
        <v>0</v>
      </c>
      <c r="AH68" s="191">
        <f t="shared" si="20"/>
        <v>0</v>
      </c>
      <c r="AI68" s="191">
        <f t="shared" si="20"/>
        <v>0</v>
      </c>
      <c r="AJ68" s="191">
        <f t="shared" si="20"/>
        <v>0</v>
      </c>
      <c r="AK68" s="191">
        <f t="shared" si="20"/>
        <v>0</v>
      </c>
      <c r="AL68" s="191">
        <f t="shared" si="20"/>
        <v>0</v>
      </c>
      <c r="AM68" s="196"/>
      <c r="AN68" s="196"/>
    </row>
    <row r="69" s="12" customFormat="1" ht="30" hidden="1" customHeight="1" spans="1:40">
      <c r="A69" s="183" t="s">
        <v>54</v>
      </c>
      <c r="B69" s="188" t="s">
        <v>105</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row>
    <row r="70" s="12" customFormat="1" ht="30" hidden="1" customHeight="1" spans="1:40">
      <c r="A70" s="183" t="s">
        <v>54</v>
      </c>
      <c r="B70" s="188" t="s">
        <v>106</v>
      </c>
      <c r="C70" s="188"/>
      <c r="D70" s="188"/>
      <c r="E70" s="185"/>
      <c r="F70" s="185"/>
      <c r="G70" s="185"/>
      <c r="H70" s="185"/>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6"/>
      <c r="AN70" s="196"/>
    </row>
    <row r="71" s="12" customFormat="1" ht="30" hidden="1" customHeight="1" spans="1:40">
      <c r="A71" s="183" t="s">
        <v>52</v>
      </c>
      <c r="B71" s="188" t="s">
        <v>107</v>
      </c>
      <c r="C71" s="188"/>
      <c r="D71" s="188"/>
      <c r="E71" s="185"/>
      <c r="F71" s="185"/>
      <c r="G71" s="185"/>
      <c r="H71" s="185"/>
      <c r="I71" s="191">
        <f t="shared" ref="I71:AL71" si="21">I72+I74+I73</f>
        <v>0</v>
      </c>
      <c r="J71" s="191">
        <f t="shared" si="21"/>
        <v>0</v>
      </c>
      <c r="K71" s="191">
        <f t="shared" si="21"/>
        <v>0</v>
      </c>
      <c r="L71" s="191">
        <f t="shared" si="21"/>
        <v>0</v>
      </c>
      <c r="M71" s="191">
        <f t="shared" si="21"/>
        <v>0</v>
      </c>
      <c r="N71" s="191">
        <f t="shared" si="21"/>
        <v>0</v>
      </c>
      <c r="O71" s="191">
        <f t="shared" si="21"/>
        <v>0</v>
      </c>
      <c r="P71" s="191">
        <f t="shared" si="21"/>
        <v>0</v>
      </c>
      <c r="Q71" s="191">
        <f t="shared" si="21"/>
        <v>0</v>
      </c>
      <c r="R71" s="191">
        <f t="shared" si="21"/>
        <v>0</v>
      </c>
      <c r="S71" s="191">
        <f t="shared" si="21"/>
        <v>0</v>
      </c>
      <c r="T71" s="191">
        <f t="shared" si="21"/>
        <v>0</v>
      </c>
      <c r="U71" s="191">
        <f t="shared" si="21"/>
        <v>0</v>
      </c>
      <c r="V71" s="191">
        <f t="shared" si="21"/>
        <v>0</v>
      </c>
      <c r="W71" s="191">
        <f t="shared" si="21"/>
        <v>0</v>
      </c>
      <c r="X71" s="191">
        <f t="shared" si="21"/>
        <v>0</v>
      </c>
      <c r="Y71" s="191">
        <f t="shared" si="21"/>
        <v>0</v>
      </c>
      <c r="Z71" s="191">
        <f t="shared" si="21"/>
        <v>0</v>
      </c>
      <c r="AA71" s="191">
        <f t="shared" si="21"/>
        <v>0</v>
      </c>
      <c r="AB71" s="191">
        <f t="shared" si="21"/>
        <v>0</v>
      </c>
      <c r="AC71" s="191">
        <f t="shared" si="21"/>
        <v>0</v>
      </c>
      <c r="AD71" s="191">
        <f t="shared" si="21"/>
        <v>0</v>
      </c>
      <c r="AE71" s="191">
        <f t="shared" si="21"/>
        <v>0</v>
      </c>
      <c r="AF71" s="191">
        <f t="shared" si="21"/>
        <v>0</v>
      </c>
      <c r="AG71" s="191">
        <f t="shared" si="21"/>
        <v>0</v>
      </c>
      <c r="AH71" s="191">
        <f t="shared" si="21"/>
        <v>0</v>
      </c>
      <c r="AI71" s="191">
        <f t="shared" si="21"/>
        <v>0</v>
      </c>
      <c r="AJ71" s="191">
        <f t="shared" si="21"/>
        <v>0</v>
      </c>
      <c r="AK71" s="191">
        <f t="shared" si="21"/>
        <v>0</v>
      </c>
      <c r="AL71" s="191">
        <f t="shared" si="21"/>
        <v>0</v>
      </c>
      <c r="AM71" s="196"/>
      <c r="AN71" s="196"/>
    </row>
    <row r="72" s="12" customFormat="1" ht="30" hidden="1" customHeight="1" spans="1:40">
      <c r="A72" s="183" t="s">
        <v>54</v>
      </c>
      <c r="B72" s="188" t="s">
        <v>108</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row>
    <row r="73" s="12" customFormat="1" ht="30" hidden="1" customHeight="1" spans="1:40">
      <c r="A73" s="183" t="s">
        <v>54</v>
      </c>
      <c r="B73" s="188" t="s">
        <v>109</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row>
    <row r="74" s="12" customFormat="1" ht="30" hidden="1" customHeight="1" spans="1:40">
      <c r="A74" s="183" t="s">
        <v>54</v>
      </c>
      <c r="B74" s="188" t="s">
        <v>110</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row>
    <row r="75" s="12" customFormat="1" ht="30" hidden="1" customHeight="1" spans="1:40">
      <c r="A75" s="183" t="s">
        <v>52</v>
      </c>
      <c r="B75" s="188" t="s">
        <v>111</v>
      </c>
      <c r="C75" s="188"/>
      <c r="D75" s="188"/>
      <c r="E75" s="185"/>
      <c r="F75" s="185"/>
      <c r="G75" s="185"/>
      <c r="H75" s="185"/>
      <c r="I75" s="191">
        <f t="shared" ref="I75:AL75" si="22">I76</f>
        <v>0</v>
      </c>
      <c r="J75" s="191">
        <f t="shared" si="22"/>
        <v>0</v>
      </c>
      <c r="K75" s="191">
        <f t="shared" si="22"/>
        <v>0</v>
      </c>
      <c r="L75" s="191">
        <f t="shared" si="22"/>
        <v>0</v>
      </c>
      <c r="M75" s="191">
        <f t="shared" si="22"/>
        <v>0</v>
      </c>
      <c r="N75" s="191">
        <f t="shared" si="22"/>
        <v>0</v>
      </c>
      <c r="O75" s="191">
        <f t="shared" si="22"/>
        <v>0</v>
      </c>
      <c r="P75" s="191">
        <f t="shared" si="22"/>
        <v>0</v>
      </c>
      <c r="Q75" s="191">
        <f t="shared" si="22"/>
        <v>0</v>
      </c>
      <c r="R75" s="191">
        <f t="shared" si="22"/>
        <v>0</v>
      </c>
      <c r="S75" s="191">
        <f t="shared" si="22"/>
        <v>0</v>
      </c>
      <c r="T75" s="191">
        <f t="shared" si="22"/>
        <v>0</v>
      </c>
      <c r="U75" s="191">
        <f t="shared" si="22"/>
        <v>0</v>
      </c>
      <c r="V75" s="191">
        <f t="shared" si="22"/>
        <v>0</v>
      </c>
      <c r="W75" s="191">
        <f t="shared" si="22"/>
        <v>0</v>
      </c>
      <c r="X75" s="191">
        <f t="shared" si="22"/>
        <v>0</v>
      </c>
      <c r="Y75" s="191">
        <f t="shared" si="22"/>
        <v>0</v>
      </c>
      <c r="Z75" s="191">
        <f t="shared" si="22"/>
        <v>0</v>
      </c>
      <c r="AA75" s="191">
        <f t="shared" si="22"/>
        <v>0</v>
      </c>
      <c r="AB75" s="191">
        <f t="shared" si="22"/>
        <v>0</v>
      </c>
      <c r="AC75" s="191">
        <f t="shared" si="22"/>
        <v>0</v>
      </c>
      <c r="AD75" s="191">
        <f t="shared" si="22"/>
        <v>0</v>
      </c>
      <c r="AE75" s="191">
        <f t="shared" si="22"/>
        <v>0</v>
      </c>
      <c r="AF75" s="191">
        <f t="shared" si="22"/>
        <v>0</v>
      </c>
      <c r="AG75" s="191">
        <f t="shared" si="22"/>
        <v>0</v>
      </c>
      <c r="AH75" s="191">
        <f t="shared" si="22"/>
        <v>0</v>
      </c>
      <c r="AI75" s="191">
        <f t="shared" si="22"/>
        <v>0</v>
      </c>
      <c r="AJ75" s="191">
        <f t="shared" si="22"/>
        <v>0</v>
      </c>
      <c r="AK75" s="191">
        <f t="shared" si="22"/>
        <v>0</v>
      </c>
      <c r="AL75" s="191">
        <f t="shared" si="22"/>
        <v>0</v>
      </c>
      <c r="AM75" s="196"/>
      <c r="AN75" s="196"/>
    </row>
    <row r="76" s="12" customFormat="1" ht="30" hidden="1" customHeight="1" spans="1:40">
      <c r="A76" s="183" t="s">
        <v>54</v>
      </c>
      <c r="B76" s="188" t="s">
        <v>111</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row>
    <row r="77" s="12" customFormat="1" ht="30" hidden="1" customHeight="1" spans="1:40">
      <c r="A77" s="180" t="s">
        <v>50</v>
      </c>
      <c r="B77" s="188" t="s">
        <v>112</v>
      </c>
      <c r="C77" s="188"/>
      <c r="D77" s="188"/>
      <c r="E77" s="185"/>
      <c r="F77" s="185"/>
      <c r="G77" s="185"/>
      <c r="H77" s="185"/>
      <c r="I77" s="192">
        <f t="shared" ref="I77:AL77" si="23">I78+I92+I97</f>
        <v>4</v>
      </c>
      <c r="J77" s="192">
        <f t="shared" si="23"/>
        <v>143.8</v>
      </c>
      <c r="K77" s="192">
        <f t="shared" si="23"/>
        <v>0</v>
      </c>
      <c r="L77" s="192">
        <f t="shared" si="23"/>
        <v>0</v>
      </c>
      <c r="M77" s="192">
        <f t="shared" si="23"/>
        <v>4</v>
      </c>
      <c r="N77" s="192">
        <f t="shared" si="23"/>
        <v>0</v>
      </c>
      <c r="O77" s="192">
        <f t="shared" si="23"/>
        <v>0</v>
      </c>
      <c r="P77" s="192">
        <f t="shared" si="23"/>
        <v>0</v>
      </c>
      <c r="Q77" s="192">
        <f t="shared" si="23"/>
        <v>0</v>
      </c>
      <c r="R77" s="192">
        <f t="shared" si="23"/>
        <v>0</v>
      </c>
      <c r="S77" s="192">
        <f t="shared" si="23"/>
        <v>4030</v>
      </c>
      <c r="T77" s="192">
        <f t="shared" si="23"/>
        <v>16406</v>
      </c>
      <c r="U77" s="192">
        <f t="shared" si="23"/>
        <v>0</v>
      </c>
      <c r="V77" s="192">
        <f t="shared" si="23"/>
        <v>0</v>
      </c>
      <c r="W77" s="192">
        <f t="shared" si="23"/>
        <v>0</v>
      </c>
      <c r="X77" s="192">
        <f t="shared" si="23"/>
        <v>0</v>
      </c>
      <c r="Y77" s="192">
        <f t="shared" si="23"/>
        <v>0</v>
      </c>
      <c r="Z77" s="192">
        <f t="shared" si="23"/>
        <v>6200</v>
      </c>
      <c r="AA77" s="192">
        <f t="shared" si="23"/>
        <v>4200</v>
      </c>
      <c r="AB77" s="192">
        <f t="shared" si="23"/>
        <v>4200</v>
      </c>
      <c r="AC77" s="192">
        <f t="shared" si="23"/>
        <v>0</v>
      </c>
      <c r="AD77" s="192">
        <f t="shared" si="23"/>
        <v>0</v>
      </c>
      <c r="AE77" s="192">
        <f t="shared" si="23"/>
        <v>0</v>
      </c>
      <c r="AF77" s="192">
        <f t="shared" si="23"/>
        <v>0</v>
      </c>
      <c r="AG77" s="192">
        <f t="shared" si="23"/>
        <v>0</v>
      </c>
      <c r="AH77" s="192">
        <f t="shared" si="23"/>
        <v>2000</v>
      </c>
      <c r="AI77" s="192">
        <f t="shared" si="23"/>
        <v>0</v>
      </c>
      <c r="AJ77" s="192">
        <f t="shared" si="23"/>
        <v>0</v>
      </c>
      <c r="AK77" s="192">
        <f t="shared" si="23"/>
        <v>0</v>
      </c>
      <c r="AL77" s="192">
        <f t="shared" si="23"/>
        <v>0</v>
      </c>
      <c r="AM77" s="196"/>
      <c r="AN77" s="196"/>
    </row>
    <row r="78" s="12" customFormat="1" ht="30" hidden="1" customHeight="1" spans="1:40">
      <c r="A78" s="180" t="s">
        <v>52</v>
      </c>
      <c r="B78" s="188" t="s">
        <v>113</v>
      </c>
      <c r="C78" s="188"/>
      <c r="D78" s="188"/>
      <c r="E78" s="185"/>
      <c r="F78" s="185"/>
      <c r="G78" s="185"/>
      <c r="H78" s="185"/>
      <c r="I78" s="191">
        <f t="shared" ref="I78:AL78" si="24">I79+I80+I81+I83+I87+I88+I89+I90+I91</f>
        <v>4</v>
      </c>
      <c r="J78" s="191">
        <f t="shared" si="24"/>
        <v>143.8</v>
      </c>
      <c r="K78" s="191">
        <f t="shared" si="24"/>
        <v>0</v>
      </c>
      <c r="L78" s="191">
        <f t="shared" si="24"/>
        <v>0</v>
      </c>
      <c r="M78" s="191">
        <f t="shared" si="24"/>
        <v>4</v>
      </c>
      <c r="N78" s="191">
        <f t="shared" si="24"/>
        <v>0</v>
      </c>
      <c r="O78" s="191">
        <f t="shared" si="24"/>
        <v>0</v>
      </c>
      <c r="P78" s="191">
        <f t="shared" si="24"/>
        <v>0</v>
      </c>
      <c r="Q78" s="191">
        <f t="shared" si="24"/>
        <v>0</v>
      </c>
      <c r="R78" s="191">
        <f t="shared" si="24"/>
        <v>0</v>
      </c>
      <c r="S78" s="191">
        <f t="shared" si="24"/>
        <v>4030</v>
      </c>
      <c r="T78" s="191">
        <f t="shared" si="24"/>
        <v>16406</v>
      </c>
      <c r="U78" s="191">
        <f t="shared" si="24"/>
        <v>0</v>
      </c>
      <c r="V78" s="191">
        <f t="shared" si="24"/>
        <v>0</v>
      </c>
      <c r="W78" s="191">
        <f t="shared" si="24"/>
        <v>0</v>
      </c>
      <c r="X78" s="191">
        <f t="shared" si="24"/>
        <v>0</v>
      </c>
      <c r="Y78" s="191">
        <f t="shared" si="24"/>
        <v>0</v>
      </c>
      <c r="Z78" s="191">
        <f t="shared" si="24"/>
        <v>6200</v>
      </c>
      <c r="AA78" s="191">
        <f t="shared" si="24"/>
        <v>4200</v>
      </c>
      <c r="AB78" s="191">
        <f t="shared" si="24"/>
        <v>4200</v>
      </c>
      <c r="AC78" s="191">
        <f t="shared" si="24"/>
        <v>0</v>
      </c>
      <c r="AD78" s="191">
        <f t="shared" si="24"/>
        <v>0</v>
      </c>
      <c r="AE78" s="191">
        <f t="shared" si="24"/>
        <v>0</v>
      </c>
      <c r="AF78" s="191">
        <f t="shared" si="24"/>
        <v>0</v>
      </c>
      <c r="AG78" s="191">
        <f t="shared" si="24"/>
        <v>0</v>
      </c>
      <c r="AH78" s="191">
        <f t="shared" si="24"/>
        <v>2000</v>
      </c>
      <c r="AI78" s="191">
        <f t="shared" si="24"/>
        <v>0</v>
      </c>
      <c r="AJ78" s="191">
        <f t="shared" si="24"/>
        <v>0</v>
      </c>
      <c r="AK78" s="191">
        <f t="shared" si="24"/>
        <v>0</v>
      </c>
      <c r="AL78" s="191">
        <f t="shared" si="24"/>
        <v>0</v>
      </c>
      <c r="AM78" s="196"/>
      <c r="AN78" s="196"/>
    </row>
    <row r="79" s="12" customFormat="1" ht="43" hidden="1" customHeight="1" spans="1:40">
      <c r="A79" s="183" t="s">
        <v>54</v>
      </c>
      <c r="B79" s="188" t="s">
        <v>114</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row>
    <row r="80" s="12" customFormat="1" ht="43" hidden="1" customHeight="1" spans="1:40">
      <c r="A80" s="183" t="s">
        <v>54</v>
      </c>
      <c r="B80" s="188" t="s">
        <v>115</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row>
    <row r="81" s="12" customFormat="1" ht="43" hidden="1" customHeight="1" spans="1:40">
      <c r="A81" s="183" t="s">
        <v>54</v>
      </c>
      <c r="B81" s="188" t="s">
        <v>116</v>
      </c>
      <c r="C81" s="188"/>
      <c r="D81" s="188"/>
      <c r="E81" s="185"/>
      <c r="F81" s="185"/>
      <c r="G81" s="185"/>
      <c r="H81" s="185"/>
      <c r="I81" s="191">
        <f t="shared" ref="I81:AL81" si="25">SUM(I82)</f>
        <v>1</v>
      </c>
      <c r="J81" s="191">
        <f t="shared" si="25"/>
        <v>30</v>
      </c>
      <c r="K81" s="191">
        <f t="shared" si="25"/>
        <v>0</v>
      </c>
      <c r="L81" s="191">
        <f t="shared" si="25"/>
        <v>0</v>
      </c>
      <c r="M81" s="191">
        <f t="shared" si="25"/>
        <v>1</v>
      </c>
      <c r="N81" s="191">
        <f t="shared" si="25"/>
        <v>0</v>
      </c>
      <c r="O81" s="191">
        <f t="shared" si="25"/>
        <v>0</v>
      </c>
      <c r="P81" s="191">
        <f t="shared" si="25"/>
        <v>0</v>
      </c>
      <c r="Q81" s="191">
        <f t="shared" si="25"/>
        <v>0</v>
      </c>
      <c r="R81" s="191">
        <f t="shared" si="25"/>
        <v>0</v>
      </c>
      <c r="S81" s="191">
        <f t="shared" si="25"/>
        <v>431</v>
      </c>
      <c r="T81" s="191">
        <f t="shared" si="25"/>
        <v>1548</v>
      </c>
      <c r="U81" s="191">
        <f t="shared" si="25"/>
        <v>0</v>
      </c>
      <c r="V81" s="191">
        <f t="shared" si="25"/>
        <v>0</v>
      </c>
      <c r="W81" s="191">
        <f t="shared" si="25"/>
        <v>0</v>
      </c>
      <c r="X81" s="191">
        <f t="shared" si="25"/>
        <v>0</v>
      </c>
      <c r="Y81" s="191">
        <f t="shared" si="25"/>
        <v>0</v>
      </c>
      <c r="Z81" s="191">
        <f t="shared" si="25"/>
        <v>1400</v>
      </c>
      <c r="AA81" s="191">
        <f t="shared" si="25"/>
        <v>1400</v>
      </c>
      <c r="AB81" s="191">
        <f t="shared" si="25"/>
        <v>1400</v>
      </c>
      <c r="AC81" s="191">
        <f t="shared" si="25"/>
        <v>0</v>
      </c>
      <c r="AD81" s="191">
        <f t="shared" si="25"/>
        <v>0</v>
      </c>
      <c r="AE81" s="191">
        <f t="shared" si="25"/>
        <v>0</v>
      </c>
      <c r="AF81" s="191">
        <f t="shared" si="25"/>
        <v>0</v>
      </c>
      <c r="AG81" s="191">
        <f t="shared" si="25"/>
        <v>0</v>
      </c>
      <c r="AH81" s="191">
        <f t="shared" si="25"/>
        <v>0</v>
      </c>
      <c r="AI81" s="191">
        <f t="shared" si="25"/>
        <v>0</v>
      </c>
      <c r="AJ81" s="191">
        <f t="shared" si="25"/>
        <v>0</v>
      </c>
      <c r="AK81" s="191">
        <f t="shared" si="25"/>
        <v>0</v>
      </c>
      <c r="AL81" s="191">
        <f t="shared" si="25"/>
        <v>0</v>
      </c>
      <c r="AM81" s="196"/>
      <c r="AN81" s="196"/>
    </row>
    <row r="82" s="268" customFormat="1" ht="189" customHeight="1" spans="1:40">
      <c r="A82" s="273">
        <v>12</v>
      </c>
      <c r="B82" s="273" t="s">
        <v>1335</v>
      </c>
      <c r="C82" s="273">
        <v>2024</v>
      </c>
      <c r="D82" s="309" t="s">
        <v>1336</v>
      </c>
      <c r="E82" s="275" t="s">
        <v>178</v>
      </c>
      <c r="F82" s="275" t="s">
        <v>1337</v>
      </c>
      <c r="G82" s="275" t="s">
        <v>1304</v>
      </c>
      <c r="H82" s="309" t="s">
        <v>1338</v>
      </c>
      <c r="I82" s="273">
        <v>1</v>
      </c>
      <c r="J82" s="273">
        <v>30</v>
      </c>
      <c r="K82" s="273"/>
      <c r="L82" s="273"/>
      <c r="M82" s="273">
        <v>1</v>
      </c>
      <c r="N82" s="273"/>
      <c r="O82" s="273"/>
      <c r="P82" s="273"/>
      <c r="Q82" s="273"/>
      <c r="R82" s="273"/>
      <c r="S82" s="273">
        <v>431</v>
      </c>
      <c r="T82" s="273">
        <v>1548</v>
      </c>
      <c r="U82" s="291" t="s">
        <v>215</v>
      </c>
      <c r="V82" s="273" t="s">
        <v>853</v>
      </c>
      <c r="W82" s="291" t="s">
        <v>215</v>
      </c>
      <c r="X82" s="273" t="s">
        <v>853</v>
      </c>
      <c r="Y82" s="273" t="s">
        <v>1286</v>
      </c>
      <c r="Z82" s="273">
        <v>1400</v>
      </c>
      <c r="AA82" s="273">
        <v>1400</v>
      </c>
      <c r="AB82" s="301">
        <v>1400</v>
      </c>
      <c r="AC82" s="301"/>
      <c r="AD82" s="301"/>
      <c r="AE82" s="301"/>
      <c r="AF82" s="273"/>
      <c r="AG82" s="273"/>
      <c r="AH82" s="273"/>
      <c r="AI82" s="273"/>
      <c r="AJ82" s="273"/>
      <c r="AK82" s="273"/>
      <c r="AL82" s="273"/>
      <c r="AM82" s="282" t="s">
        <v>1339</v>
      </c>
      <c r="AN82" s="282" t="s">
        <v>1340</v>
      </c>
    </row>
    <row r="83" s="12" customFormat="1" ht="30" hidden="1" customHeight="1" spans="1:40">
      <c r="A83" s="183" t="s">
        <v>54</v>
      </c>
      <c r="B83" s="188" t="s">
        <v>117</v>
      </c>
      <c r="C83" s="188"/>
      <c r="D83" s="188"/>
      <c r="E83" s="185"/>
      <c r="F83" s="185"/>
      <c r="G83" s="185"/>
      <c r="H83" s="185"/>
      <c r="I83" s="191">
        <f t="shared" ref="I83:AL83" si="26">SUM(I84:I86)</f>
        <v>3</v>
      </c>
      <c r="J83" s="191">
        <f t="shared" si="26"/>
        <v>113.8</v>
      </c>
      <c r="K83" s="191">
        <f t="shared" si="26"/>
        <v>0</v>
      </c>
      <c r="L83" s="191">
        <f t="shared" si="26"/>
        <v>0</v>
      </c>
      <c r="M83" s="191">
        <f t="shared" si="26"/>
        <v>3</v>
      </c>
      <c r="N83" s="191">
        <f t="shared" si="26"/>
        <v>0</v>
      </c>
      <c r="O83" s="191">
        <f t="shared" si="26"/>
        <v>0</v>
      </c>
      <c r="P83" s="191">
        <f t="shared" si="26"/>
        <v>0</v>
      </c>
      <c r="Q83" s="191">
        <f t="shared" si="26"/>
        <v>0</v>
      </c>
      <c r="R83" s="191">
        <f t="shared" si="26"/>
        <v>0</v>
      </c>
      <c r="S83" s="191">
        <f t="shared" si="26"/>
        <v>3599</v>
      </c>
      <c r="T83" s="191">
        <f t="shared" si="26"/>
        <v>14858</v>
      </c>
      <c r="U83" s="191">
        <f t="shared" si="26"/>
        <v>0</v>
      </c>
      <c r="V83" s="191">
        <f t="shared" si="26"/>
        <v>0</v>
      </c>
      <c r="W83" s="191">
        <f t="shared" si="26"/>
        <v>0</v>
      </c>
      <c r="X83" s="191">
        <f t="shared" si="26"/>
        <v>0</v>
      </c>
      <c r="Y83" s="191">
        <f t="shared" si="26"/>
        <v>0</v>
      </c>
      <c r="Z83" s="191">
        <f t="shared" si="26"/>
        <v>4800</v>
      </c>
      <c r="AA83" s="191">
        <f t="shared" si="26"/>
        <v>2800</v>
      </c>
      <c r="AB83" s="191">
        <f t="shared" si="26"/>
        <v>2800</v>
      </c>
      <c r="AC83" s="191">
        <f t="shared" si="26"/>
        <v>0</v>
      </c>
      <c r="AD83" s="191">
        <f t="shared" si="26"/>
        <v>0</v>
      </c>
      <c r="AE83" s="191">
        <f t="shared" si="26"/>
        <v>0</v>
      </c>
      <c r="AF83" s="191">
        <f t="shared" si="26"/>
        <v>0</v>
      </c>
      <c r="AG83" s="191">
        <f t="shared" si="26"/>
        <v>0</v>
      </c>
      <c r="AH83" s="191">
        <f t="shared" si="26"/>
        <v>2000</v>
      </c>
      <c r="AI83" s="191">
        <f t="shared" si="26"/>
        <v>0</v>
      </c>
      <c r="AJ83" s="191">
        <f t="shared" si="26"/>
        <v>0</v>
      </c>
      <c r="AK83" s="191">
        <f t="shared" si="26"/>
        <v>0</v>
      </c>
      <c r="AL83" s="191">
        <f t="shared" si="26"/>
        <v>0</v>
      </c>
      <c r="AM83" s="196"/>
      <c r="AN83" s="196"/>
    </row>
    <row r="84" s="263" customFormat="1" ht="348" customHeight="1" spans="1:40">
      <c r="A84" s="273">
        <v>13</v>
      </c>
      <c r="B84" s="273" t="s">
        <v>1164</v>
      </c>
      <c r="C84" s="273">
        <v>2024</v>
      </c>
      <c r="D84" s="284" t="s">
        <v>220</v>
      </c>
      <c r="E84" s="273" t="s">
        <v>178</v>
      </c>
      <c r="F84" s="275" t="s">
        <v>990</v>
      </c>
      <c r="G84" s="273" t="s">
        <v>221</v>
      </c>
      <c r="H84" s="284" t="s">
        <v>1098</v>
      </c>
      <c r="I84" s="273">
        <v>1</v>
      </c>
      <c r="J84" s="273">
        <v>3</v>
      </c>
      <c r="K84" s="273"/>
      <c r="L84" s="273"/>
      <c r="M84" s="273">
        <v>1</v>
      </c>
      <c r="N84" s="273"/>
      <c r="O84" s="273"/>
      <c r="P84" s="273"/>
      <c r="Q84" s="273"/>
      <c r="R84" s="273"/>
      <c r="S84" s="273">
        <v>2245</v>
      </c>
      <c r="T84" s="273">
        <v>10000</v>
      </c>
      <c r="U84" s="291" t="s">
        <v>211</v>
      </c>
      <c r="V84" s="273" t="s">
        <v>715</v>
      </c>
      <c r="W84" s="273" t="s">
        <v>207</v>
      </c>
      <c r="X84" s="273" t="s">
        <v>715</v>
      </c>
      <c r="Y84" s="273" t="s">
        <v>1286</v>
      </c>
      <c r="Z84" s="273">
        <v>3000</v>
      </c>
      <c r="AA84" s="273">
        <v>1000</v>
      </c>
      <c r="AB84" s="301">
        <v>1000</v>
      </c>
      <c r="AC84" s="301"/>
      <c r="AD84" s="301"/>
      <c r="AE84" s="301"/>
      <c r="AF84" s="273"/>
      <c r="AG84" s="273"/>
      <c r="AH84" s="273">
        <v>2000</v>
      </c>
      <c r="AI84" s="273"/>
      <c r="AJ84" s="273"/>
      <c r="AK84" s="273"/>
      <c r="AL84" s="273"/>
      <c r="AM84" s="282" t="s">
        <v>1165</v>
      </c>
      <c r="AN84" s="282" t="s">
        <v>1166</v>
      </c>
    </row>
    <row r="85" s="265" customFormat="1" ht="409" customHeight="1" spans="1:40">
      <c r="A85" s="273">
        <v>14</v>
      </c>
      <c r="B85" s="273" t="s">
        <v>1170</v>
      </c>
      <c r="C85" s="273">
        <v>2024</v>
      </c>
      <c r="D85" s="309" t="s">
        <v>327</v>
      </c>
      <c r="E85" s="291" t="s">
        <v>178</v>
      </c>
      <c r="F85" s="291" t="s">
        <v>984</v>
      </c>
      <c r="G85" s="291" t="s">
        <v>209</v>
      </c>
      <c r="H85" s="309" t="s">
        <v>1081</v>
      </c>
      <c r="I85" s="291">
        <v>1</v>
      </c>
      <c r="J85" s="291">
        <v>1</v>
      </c>
      <c r="K85" s="291"/>
      <c r="L85" s="291"/>
      <c r="M85" s="291">
        <v>1</v>
      </c>
      <c r="N85" s="291"/>
      <c r="O85" s="291"/>
      <c r="P85" s="291"/>
      <c r="Q85" s="291"/>
      <c r="R85" s="291"/>
      <c r="S85" s="291">
        <v>560</v>
      </c>
      <c r="T85" s="291">
        <v>1650</v>
      </c>
      <c r="U85" s="291" t="s">
        <v>305</v>
      </c>
      <c r="V85" s="291" t="s">
        <v>1171</v>
      </c>
      <c r="W85" s="291" t="s">
        <v>207</v>
      </c>
      <c r="X85" s="291" t="s">
        <v>715</v>
      </c>
      <c r="Y85" s="291" t="s">
        <v>1286</v>
      </c>
      <c r="Z85" s="291">
        <v>800</v>
      </c>
      <c r="AA85" s="291">
        <v>800</v>
      </c>
      <c r="AB85" s="291">
        <v>800</v>
      </c>
      <c r="AC85" s="291"/>
      <c r="AD85" s="291"/>
      <c r="AE85" s="291"/>
      <c r="AF85" s="291"/>
      <c r="AG85" s="291"/>
      <c r="AH85" s="291"/>
      <c r="AI85" s="291"/>
      <c r="AJ85" s="291"/>
      <c r="AK85" s="291"/>
      <c r="AL85" s="291"/>
      <c r="AM85" s="309" t="s">
        <v>1172</v>
      </c>
      <c r="AN85" s="309" t="s">
        <v>1173</v>
      </c>
    </row>
    <row r="86" s="269" customFormat="1" ht="409" customHeight="1" spans="1:40">
      <c r="A86" s="273">
        <v>15</v>
      </c>
      <c r="B86" s="273" t="s">
        <v>1201</v>
      </c>
      <c r="C86" s="273">
        <v>2024</v>
      </c>
      <c r="D86" s="282" t="s">
        <v>1341</v>
      </c>
      <c r="E86" s="273" t="s">
        <v>178</v>
      </c>
      <c r="F86" s="275" t="s">
        <v>1013</v>
      </c>
      <c r="G86" s="273" t="s">
        <v>1342</v>
      </c>
      <c r="H86" s="282" t="s">
        <v>1343</v>
      </c>
      <c r="I86" s="273">
        <v>1</v>
      </c>
      <c r="J86" s="306">
        <v>109.8</v>
      </c>
      <c r="K86" s="306"/>
      <c r="L86" s="306"/>
      <c r="M86" s="306">
        <v>1</v>
      </c>
      <c r="N86" s="306"/>
      <c r="O86" s="306"/>
      <c r="P86" s="306"/>
      <c r="Q86" s="306"/>
      <c r="R86" s="306"/>
      <c r="S86" s="306">
        <v>794</v>
      </c>
      <c r="T86" s="306">
        <v>3208</v>
      </c>
      <c r="U86" s="273" t="s">
        <v>207</v>
      </c>
      <c r="V86" s="273" t="s">
        <v>715</v>
      </c>
      <c r="W86" s="273" t="s">
        <v>207</v>
      </c>
      <c r="X86" s="273" t="s">
        <v>715</v>
      </c>
      <c r="Y86" s="273" t="s">
        <v>1286</v>
      </c>
      <c r="Z86" s="306">
        <v>1000</v>
      </c>
      <c r="AA86" s="306">
        <v>1000</v>
      </c>
      <c r="AB86" s="306">
        <v>1000</v>
      </c>
      <c r="AC86" s="306"/>
      <c r="AD86" s="306"/>
      <c r="AE86" s="306"/>
      <c r="AF86" s="306"/>
      <c r="AG86" s="306"/>
      <c r="AH86" s="306"/>
      <c r="AI86" s="306"/>
      <c r="AJ86" s="306"/>
      <c r="AK86" s="306"/>
      <c r="AL86" s="306"/>
      <c r="AM86" s="315" t="s">
        <v>1202</v>
      </c>
      <c r="AN86" s="315" t="s">
        <v>1203</v>
      </c>
    </row>
    <row r="87" s="12" customFormat="1" ht="70" hidden="1" customHeight="1" spans="1:40">
      <c r="A87" s="183" t="s">
        <v>54</v>
      </c>
      <c r="B87" s="188" t="s">
        <v>118</v>
      </c>
      <c r="C87" s="188"/>
      <c r="D87" s="188"/>
      <c r="E87" s="185"/>
      <c r="F87" s="185"/>
      <c r="G87" s="185"/>
      <c r="H87" s="185"/>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6"/>
      <c r="AN87" s="196"/>
    </row>
    <row r="88" s="12" customFormat="1" ht="77" hidden="1" customHeight="1" spans="1:40">
      <c r="A88" s="183" t="s">
        <v>54</v>
      </c>
      <c r="B88" s="188" t="s">
        <v>119</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row>
    <row r="89" s="12" customFormat="1" ht="77" hidden="1" customHeight="1" spans="1:40">
      <c r="A89" s="183" t="s">
        <v>54</v>
      </c>
      <c r="B89" s="188" t="s">
        <v>120</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row>
    <row r="90" s="12" customFormat="1" ht="50" hidden="1" customHeight="1" spans="1:40">
      <c r="A90" s="183" t="s">
        <v>54</v>
      </c>
      <c r="B90" s="188" t="s">
        <v>121</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row>
    <row r="91" s="12" customFormat="1" ht="30" hidden="1" customHeight="1" spans="1:40">
      <c r="A91" s="183" t="s">
        <v>54</v>
      </c>
      <c r="B91" s="188" t="s">
        <v>96</v>
      </c>
      <c r="C91" s="188"/>
      <c r="D91" s="188"/>
      <c r="E91" s="185"/>
      <c r="F91" s="185"/>
      <c r="G91" s="185"/>
      <c r="H91" s="185"/>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6"/>
      <c r="AN91" s="196"/>
    </row>
    <row r="92" s="12" customFormat="1" ht="30" hidden="1" customHeight="1" spans="1:40">
      <c r="A92" s="203" t="s">
        <v>52</v>
      </c>
      <c r="B92" s="188" t="s">
        <v>122</v>
      </c>
      <c r="C92" s="188"/>
      <c r="D92" s="188"/>
      <c r="E92" s="185"/>
      <c r="F92" s="185"/>
      <c r="G92" s="185"/>
      <c r="H92" s="185"/>
      <c r="I92" s="191">
        <f t="shared" ref="I92:AL92" si="27">I93+I94+I95+I96</f>
        <v>0</v>
      </c>
      <c r="J92" s="191">
        <f t="shared" si="27"/>
        <v>0</v>
      </c>
      <c r="K92" s="191">
        <f t="shared" si="27"/>
        <v>0</v>
      </c>
      <c r="L92" s="191">
        <f t="shared" si="27"/>
        <v>0</v>
      </c>
      <c r="M92" s="191">
        <f t="shared" si="27"/>
        <v>0</v>
      </c>
      <c r="N92" s="191">
        <f t="shared" si="27"/>
        <v>0</v>
      </c>
      <c r="O92" s="191">
        <f t="shared" si="27"/>
        <v>0</v>
      </c>
      <c r="P92" s="191">
        <f t="shared" si="27"/>
        <v>0</v>
      </c>
      <c r="Q92" s="191">
        <f t="shared" si="27"/>
        <v>0</v>
      </c>
      <c r="R92" s="191">
        <f t="shared" si="27"/>
        <v>0</v>
      </c>
      <c r="S92" s="191">
        <f t="shared" si="27"/>
        <v>0</v>
      </c>
      <c r="T92" s="191">
        <f t="shared" si="27"/>
        <v>0</v>
      </c>
      <c r="U92" s="191">
        <f t="shared" si="27"/>
        <v>0</v>
      </c>
      <c r="V92" s="191">
        <f t="shared" si="27"/>
        <v>0</v>
      </c>
      <c r="W92" s="191">
        <f t="shared" si="27"/>
        <v>0</v>
      </c>
      <c r="X92" s="191">
        <f t="shared" si="27"/>
        <v>0</v>
      </c>
      <c r="Y92" s="191">
        <f t="shared" si="27"/>
        <v>0</v>
      </c>
      <c r="Z92" s="191">
        <f t="shared" si="27"/>
        <v>0</v>
      </c>
      <c r="AA92" s="191">
        <f t="shared" si="27"/>
        <v>0</v>
      </c>
      <c r="AB92" s="191">
        <f t="shared" si="27"/>
        <v>0</v>
      </c>
      <c r="AC92" s="191">
        <f t="shared" si="27"/>
        <v>0</v>
      </c>
      <c r="AD92" s="191">
        <f t="shared" si="27"/>
        <v>0</v>
      </c>
      <c r="AE92" s="191">
        <f t="shared" si="27"/>
        <v>0</v>
      </c>
      <c r="AF92" s="191">
        <f t="shared" si="27"/>
        <v>0</v>
      </c>
      <c r="AG92" s="191">
        <f t="shared" si="27"/>
        <v>0</v>
      </c>
      <c r="AH92" s="191">
        <f t="shared" si="27"/>
        <v>0</v>
      </c>
      <c r="AI92" s="191">
        <f t="shared" si="27"/>
        <v>0</v>
      </c>
      <c r="AJ92" s="191">
        <f t="shared" si="27"/>
        <v>0</v>
      </c>
      <c r="AK92" s="191">
        <f t="shared" si="27"/>
        <v>0</v>
      </c>
      <c r="AL92" s="191">
        <f t="shared" si="27"/>
        <v>0</v>
      </c>
      <c r="AM92" s="196"/>
      <c r="AN92" s="196"/>
    </row>
    <row r="93" s="12" customFormat="1" ht="30" hidden="1" customHeight="1" spans="1:40">
      <c r="A93" s="183" t="s">
        <v>54</v>
      </c>
      <c r="B93" s="188" t="s">
        <v>123</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row>
    <row r="94" s="12" customFormat="1" ht="30" hidden="1" customHeight="1" spans="1:40">
      <c r="A94" s="183" t="s">
        <v>54</v>
      </c>
      <c r="B94" s="188" t="s">
        <v>124</v>
      </c>
      <c r="C94" s="188"/>
      <c r="D94" s="188"/>
      <c r="E94" s="185"/>
      <c r="F94" s="185"/>
      <c r="G94" s="185"/>
      <c r="H94" s="185"/>
      <c r="I94" s="191">
        <v>0</v>
      </c>
      <c r="J94" s="191">
        <v>0</v>
      </c>
      <c r="K94" s="191">
        <v>0</v>
      </c>
      <c r="L94" s="191">
        <v>0</v>
      </c>
      <c r="M94" s="191">
        <v>0</v>
      </c>
      <c r="N94" s="191">
        <v>0</v>
      </c>
      <c r="O94" s="191">
        <v>0</v>
      </c>
      <c r="P94" s="191">
        <v>0</v>
      </c>
      <c r="Q94" s="191">
        <v>0</v>
      </c>
      <c r="R94" s="191">
        <v>0</v>
      </c>
      <c r="S94" s="191">
        <v>0</v>
      </c>
      <c r="T94" s="191">
        <v>0</v>
      </c>
      <c r="U94" s="191">
        <v>0</v>
      </c>
      <c r="V94" s="191">
        <v>0</v>
      </c>
      <c r="W94" s="191">
        <v>0</v>
      </c>
      <c r="X94" s="191">
        <v>0</v>
      </c>
      <c r="Y94" s="191">
        <v>0</v>
      </c>
      <c r="Z94" s="191">
        <v>0</v>
      </c>
      <c r="AA94" s="191">
        <v>0</v>
      </c>
      <c r="AB94" s="191">
        <v>0</v>
      </c>
      <c r="AC94" s="191">
        <v>0</v>
      </c>
      <c r="AD94" s="191">
        <v>0</v>
      </c>
      <c r="AE94" s="191">
        <v>0</v>
      </c>
      <c r="AF94" s="191">
        <v>0</v>
      </c>
      <c r="AG94" s="191">
        <v>0</v>
      </c>
      <c r="AH94" s="191">
        <v>0</v>
      </c>
      <c r="AI94" s="191">
        <v>0</v>
      </c>
      <c r="AJ94" s="191">
        <v>0</v>
      </c>
      <c r="AK94" s="191">
        <v>0</v>
      </c>
      <c r="AL94" s="191">
        <v>0</v>
      </c>
      <c r="AM94" s="196"/>
      <c r="AN94" s="196"/>
    </row>
    <row r="95" s="12" customFormat="1" ht="30" hidden="1" customHeight="1" spans="1:40">
      <c r="A95" s="183" t="s">
        <v>54</v>
      </c>
      <c r="B95" s="188" t="s">
        <v>125</v>
      </c>
      <c r="C95" s="188"/>
      <c r="D95" s="188"/>
      <c r="E95" s="185"/>
      <c r="F95" s="185"/>
      <c r="G95" s="185"/>
      <c r="H95" s="185"/>
      <c r="I95" s="191">
        <v>0</v>
      </c>
      <c r="J95" s="191">
        <v>0</v>
      </c>
      <c r="K95" s="191">
        <v>0</v>
      </c>
      <c r="L95" s="191">
        <v>0</v>
      </c>
      <c r="M95" s="191">
        <v>0</v>
      </c>
      <c r="N95" s="191">
        <v>0</v>
      </c>
      <c r="O95" s="191">
        <v>0</v>
      </c>
      <c r="P95" s="191">
        <v>0</v>
      </c>
      <c r="Q95" s="191">
        <v>0</v>
      </c>
      <c r="R95" s="191">
        <v>0</v>
      </c>
      <c r="S95" s="191">
        <v>0</v>
      </c>
      <c r="T95" s="191">
        <v>0</v>
      </c>
      <c r="U95" s="191">
        <v>0</v>
      </c>
      <c r="V95" s="191">
        <v>0</v>
      </c>
      <c r="W95" s="191">
        <v>0</v>
      </c>
      <c r="X95" s="191">
        <v>0</v>
      </c>
      <c r="Y95" s="191">
        <v>0</v>
      </c>
      <c r="Z95" s="191">
        <v>0</v>
      </c>
      <c r="AA95" s="191">
        <v>0</v>
      </c>
      <c r="AB95" s="191">
        <v>0</v>
      </c>
      <c r="AC95" s="191">
        <v>0</v>
      </c>
      <c r="AD95" s="191">
        <v>0</v>
      </c>
      <c r="AE95" s="191">
        <v>0</v>
      </c>
      <c r="AF95" s="191">
        <v>0</v>
      </c>
      <c r="AG95" s="191">
        <v>0</v>
      </c>
      <c r="AH95" s="191">
        <v>0</v>
      </c>
      <c r="AI95" s="191">
        <v>0</v>
      </c>
      <c r="AJ95" s="191">
        <v>0</v>
      </c>
      <c r="AK95" s="191">
        <v>0</v>
      </c>
      <c r="AL95" s="191">
        <v>0</v>
      </c>
      <c r="AM95" s="196"/>
      <c r="AN95" s="196"/>
    </row>
    <row r="96" s="12" customFormat="1" ht="30" hidden="1" customHeight="1" spans="1:40">
      <c r="A96" s="183" t="s">
        <v>54</v>
      </c>
      <c r="B96" s="188" t="s">
        <v>126</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row>
    <row r="97" s="12" customFormat="1" ht="30" hidden="1" customHeight="1" spans="1:40">
      <c r="A97" s="203" t="s">
        <v>52</v>
      </c>
      <c r="B97" s="188" t="s">
        <v>127</v>
      </c>
      <c r="C97" s="188"/>
      <c r="D97" s="188"/>
      <c r="E97" s="185"/>
      <c r="F97" s="185"/>
      <c r="G97" s="185"/>
      <c r="H97" s="185"/>
      <c r="I97" s="191">
        <f t="shared" ref="I97:AL97" si="28">I98+I99+I100+I101+I102+I103</f>
        <v>0</v>
      </c>
      <c r="J97" s="191">
        <f t="shared" si="28"/>
        <v>0</v>
      </c>
      <c r="K97" s="191">
        <f t="shared" si="28"/>
        <v>0</v>
      </c>
      <c r="L97" s="191">
        <f t="shared" si="28"/>
        <v>0</v>
      </c>
      <c r="M97" s="191">
        <f t="shared" si="28"/>
        <v>0</v>
      </c>
      <c r="N97" s="191">
        <f t="shared" si="28"/>
        <v>0</v>
      </c>
      <c r="O97" s="191">
        <f t="shared" si="28"/>
        <v>0</v>
      </c>
      <c r="P97" s="191">
        <f t="shared" si="28"/>
        <v>0</v>
      </c>
      <c r="Q97" s="191">
        <f t="shared" si="28"/>
        <v>0</v>
      </c>
      <c r="R97" s="191">
        <f t="shared" si="28"/>
        <v>0</v>
      </c>
      <c r="S97" s="191">
        <f t="shared" si="28"/>
        <v>0</v>
      </c>
      <c r="T97" s="191">
        <f t="shared" si="28"/>
        <v>0</v>
      </c>
      <c r="U97" s="191">
        <f t="shared" si="28"/>
        <v>0</v>
      </c>
      <c r="V97" s="191">
        <f t="shared" si="28"/>
        <v>0</v>
      </c>
      <c r="W97" s="191">
        <f t="shared" si="28"/>
        <v>0</v>
      </c>
      <c r="X97" s="191">
        <f t="shared" si="28"/>
        <v>0</v>
      </c>
      <c r="Y97" s="191">
        <f t="shared" si="28"/>
        <v>0</v>
      </c>
      <c r="Z97" s="191">
        <f t="shared" si="28"/>
        <v>0</v>
      </c>
      <c r="AA97" s="191">
        <f t="shared" si="28"/>
        <v>0</v>
      </c>
      <c r="AB97" s="191">
        <f t="shared" si="28"/>
        <v>0</v>
      </c>
      <c r="AC97" s="191">
        <f t="shared" si="28"/>
        <v>0</v>
      </c>
      <c r="AD97" s="191">
        <f t="shared" si="28"/>
        <v>0</v>
      </c>
      <c r="AE97" s="191">
        <f t="shared" si="28"/>
        <v>0</v>
      </c>
      <c r="AF97" s="191">
        <f t="shared" si="28"/>
        <v>0</v>
      </c>
      <c r="AG97" s="191">
        <f t="shared" si="28"/>
        <v>0</v>
      </c>
      <c r="AH97" s="191">
        <f t="shared" si="28"/>
        <v>0</v>
      </c>
      <c r="AI97" s="191">
        <f t="shared" si="28"/>
        <v>0</v>
      </c>
      <c r="AJ97" s="191">
        <f t="shared" si="28"/>
        <v>0</v>
      </c>
      <c r="AK97" s="191">
        <f t="shared" si="28"/>
        <v>0</v>
      </c>
      <c r="AL97" s="191">
        <f t="shared" si="28"/>
        <v>0</v>
      </c>
      <c r="AM97" s="196"/>
      <c r="AN97" s="196"/>
    </row>
    <row r="98" s="12" customFormat="1" ht="30" hidden="1" customHeight="1" spans="1:40">
      <c r="A98" s="183" t="s">
        <v>54</v>
      </c>
      <c r="B98" s="188" t="s">
        <v>128</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row>
    <row r="99" s="12" customFormat="1" ht="58" hidden="1" customHeight="1" spans="1:40">
      <c r="A99" s="183" t="s">
        <v>54</v>
      </c>
      <c r="B99" s="188" t="s">
        <v>129</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row>
    <row r="100" s="12" customFormat="1" ht="68" hidden="1" customHeight="1" spans="1:40">
      <c r="A100" s="183" t="s">
        <v>54</v>
      </c>
      <c r="B100" s="188" t="s">
        <v>130</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row>
    <row r="101" s="12" customFormat="1" ht="30" hidden="1" customHeight="1" spans="1:40">
      <c r="A101" s="183" t="s">
        <v>54</v>
      </c>
      <c r="B101" s="188" t="s">
        <v>131</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row>
    <row r="102" s="12" customFormat="1" ht="30" hidden="1" customHeight="1" spans="1:40">
      <c r="A102" s="183" t="s">
        <v>54</v>
      </c>
      <c r="B102" s="188" t="s">
        <v>132</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row>
    <row r="103" s="12" customFormat="1" ht="30" hidden="1" customHeight="1" spans="1:40">
      <c r="A103" s="183" t="s">
        <v>54</v>
      </c>
      <c r="B103" s="188" t="s">
        <v>133</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row>
    <row r="104" s="12" customFormat="1" ht="30" hidden="1" customHeight="1" spans="1:40">
      <c r="A104" s="180" t="s">
        <v>50</v>
      </c>
      <c r="B104" s="188" t="s">
        <v>134</v>
      </c>
      <c r="C104" s="188"/>
      <c r="D104" s="188"/>
      <c r="E104" s="185"/>
      <c r="F104" s="185"/>
      <c r="G104" s="185"/>
      <c r="H104" s="185"/>
      <c r="I104" s="192">
        <f t="shared" ref="I104:AL104" si="29">I105</f>
        <v>0</v>
      </c>
      <c r="J104" s="192">
        <f t="shared" si="29"/>
        <v>0</v>
      </c>
      <c r="K104" s="192">
        <f t="shared" si="29"/>
        <v>0</v>
      </c>
      <c r="L104" s="192">
        <f t="shared" si="29"/>
        <v>0</v>
      </c>
      <c r="M104" s="192">
        <f t="shared" si="29"/>
        <v>0</v>
      </c>
      <c r="N104" s="192">
        <f t="shared" si="29"/>
        <v>0</v>
      </c>
      <c r="O104" s="192">
        <f t="shared" si="29"/>
        <v>0</v>
      </c>
      <c r="P104" s="192">
        <f t="shared" si="29"/>
        <v>0</v>
      </c>
      <c r="Q104" s="192">
        <f t="shared" si="29"/>
        <v>0</v>
      </c>
      <c r="R104" s="192">
        <f t="shared" si="29"/>
        <v>0</v>
      </c>
      <c r="S104" s="192">
        <f t="shared" si="29"/>
        <v>0</v>
      </c>
      <c r="T104" s="192">
        <f t="shared" si="29"/>
        <v>0</v>
      </c>
      <c r="U104" s="192">
        <f t="shared" si="29"/>
        <v>0</v>
      </c>
      <c r="V104" s="192">
        <f t="shared" si="29"/>
        <v>0</v>
      </c>
      <c r="W104" s="192">
        <f t="shared" si="29"/>
        <v>0</v>
      </c>
      <c r="X104" s="192">
        <f t="shared" si="29"/>
        <v>0</v>
      </c>
      <c r="Y104" s="192">
        <f t="shared" si="29"/>
        <v>0</v>
      </c>
      <c r="Z104" s="192">
        <f t="shared" si="29"/>
        <v>0</v>
      </c>
      <c r="AA104" s="192">
        <f t="shared" si="29"/>
        <v>0</v>
      </c>
      <c r="AB104" s="192">
        <f t="shared" si="29"/>
        <v>0</v>
      </c>
      <c r="AC104" s="192">
        <f t="shared" si="29"/>
        <v>0</v>
      </c>
      <c r="AD104" s="192">
        <f t="shared" si="29"/>
        <v>0</v>
      </c>
      <c r="AE104" s="192">
        <f t="shared" si="29"/>
        <v>0</v>
      </c>
      <c r="AF104" s="192">
        <f t="shared" si="29"/>
        <v>0</v>
      </c>
      <c r="AG104" s="192">
        <f t="shared" si="29"/>
        <v>0</v>
      </c>
      <c r="AH104" s="192">
        <f t="shared" si="29"/>
        <v>0</v>
      </c>
      <c r="AI104" s="192">
        <f t="shared" si="29"/>
        <v>0</v>
      </c>
      <c r="AJ104" s="192">
        <f t="shared" si="29"/>
        <v>0</v>
      </c>
      <c r="AK104" s="192">
        <f t="shared" si="29"/>
        <v>0</v>
      </c>
      <c r="AL104" s="192">
        <f t="shared" si="29"/>
        <v>0</v>
      </c>
      <c r="AM104" s="196"/>
      <c r="AN104" s="196"/>
    </row>
    <row r="105" s="12" customFormat="1" ht="30" hidden="1" customHeight="1" spans="1:40">
      <c r="A105" s="180" t="s">
        <v>52</v>
      </c>
      <c r="B105" s="188" t="s">
        <v>134</v>
      </c>
      <c r="C105" s="188"/>
      <c r="D105" s="188"/>
      <c r="E105" s="185"/>
      <c r="F105" s="185"/>
      <c r="G105" s="185"/>
      <c r="H105" s="185"/>
      <c r="I105" s="191">
        <f t="shared" ref="I105:AL105" si="30">I106+I107+I108</f>
        <v>0</v>
      </c>
      <c r="J105" s="191">
        <f t="shared" si="30"/>
        <v>0</v>
      </c>
      <c r="K105" s="191">
        <f t="shared" si="30"/>
        <v>0</v>
      </c>
      <c r="L105" s="191">
        <f t="shared" si="30"/>
        <v>0</v>
      </c>
      <c r="M105" s="191">
        <f t="shared" si="30"/>
        <v>0</v>
      </c>
      <c r="N105" s="191">
        <f t="shared" si="30"/>
        <v>0</v>
      </c>
      <c r="O105" s="191">
        <f t="shared" si="30"/>
        <v>0</v>
      </c>
      <c r="P105" s="191">
        <f t="shared" si="30"/>
        <v>0</v>
      </c>
      <c r="Q105" s="191">
        <f t="shared" si="30"/>
        <v>0</v>
      </c>
      <c r="R105" s="191">
        <f t="shared" si="30"/>
        <v>0</v>
      </c>
      <c r="S105" s="191">
        <f t="shared" si="30"/>
        <v>0</v>
      </c>
      <c r="T105" s="191">
        <f t="shared" si="30"/>
        <v>0</v>
      </c>
      <c r="U105" s="191">
        <f t="shared" si="30"/>
        <v>0</v>
      </c>
      <c r="V105" s="191">
        <f t="shared" si="30"/>
        <v>0</v>
      </c>
      <c r="W105" s="191">
        <f t="shared" si="30"/>
        <v>0</v>
      </c>
      <c r="X105" s="191">
        <f t="shared" si="30"/>
        <v>0</v>
      </c>
      <c r="Y105" s="191">
        <f t="shared" si="30"/>
        <v>0</v>
      </c>
      <c r="Z105" s="191">
        <f t="shared" si="30"/>
        <v>0</v>
      </c>
      <c r="AA105" s="191">
        <f t="shared" si="30"/>
        <v>0</v>
      </c>
      <c r="AB105" s="191">
        <f t="shared" si="30"/>
        <v>0</v>
      </c>
      <c r="AC105" s="191">
        <f t="shared" si="30"/>
        <v>0</v>
      </c>
      <c r="AD105" s="191">
        <f t="shared" si="30"/>
        <v>0</v>
      </c>
      <c r="AE105" s="191">
        <f t="shared" si="30"/>
        <v>0</v>
      </c>
      <c r="AF105" s="191">
        <f t="shared" si="30"/>
        <v>0</v>
      </c>
      <c r="AG105" s="191">
        <f t="shared" si="30"/>
        <v>0</v>
      </c>
      <c r="AH105" s="191">
        <f t="shared" si="30"/>
        <v>0</v>
      </c>
      <c r="AI105" s="191">
        <f t="shared" si="30"/>
        <v>0</v>
      </c>
      <c r="AJ105" s="191">
        <f t="shared" si="30"/>
        <v>0</v>
      </c>
      <c r="AK105" s="191">
        <f t="shared" si="30"/>
        <v>0</v>
      </c>
      <c r="AL105" s="191">
        <f t="shared" si="30"/>
        <v>0</v>
      </c>
      <c r="AM105" s="196"/>
      <c r="AN105" s="196"/>
    </row>
    <row r="106" s="12" customFormat="1" ht="30" hidden="1" customHeight="1" spans="1:40">
      <c r="A106" s="183" t="s">
        <v>54</v>
      </c>
      <c r="B106" s="188" t="s">
        <v>135</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row>
    <row r="107" s="12" customFormat="1" ht="30" hidden="1" customHeight="1" spans="1:40">
      <c r="A107" s="183" t="s">
        <v>54</v>
      </c>
      <c r="B107" s="188" t="s">
        <v>136</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row>
    <row r="108" s="12" customFormat="1" ht="30" hidden="1" customHeight="1" spans="1:40">
      <c r="A108" s="183" t="s">
        <v>54</v>
      </c>
      <c r="B108" s="188" t="s">
        <v>137</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row>
    <row r="109" s="12" customFormat="1" ht="30" hidden="1" customHeight="1" spans="1:40">
      <c r="A109" s="180" t="s">
        <v>50</v>
      </c>
      <c r="B109" s="188" t="s">
        <v>138</v>
      </c>
      <c r="C109" s="188"/>
      <c r="D109" s="188"/>
      <c r="E109" s="185"/>
      <c r="F109" s="185"/>
      <c r="G109" s="185"/>
      <c r="H109" s="185"/>
      <c r="I109" s="192">
        <f t="shared" ref="I109:AL109" si="31">I110+I112+I117+I124</f>
        <v>1</v>
      </c>
      <c r="J109" s="192">
        <f t="shared" si="31"/>
        <v>800</v>
      </c>
      <c r="K109" s="192">
        <f t="shared" si="31"/>
        <v>0</v>
      </c>
      <c r="L109" s="192">
        <f t="shared" si="31"/>
        <v>0</v>
      </c>
      <c r="M109" s="192">
        <f t="shared" si="31"/>
        <v>0</v>
      </c>
      <c r="N109" s="192">
        <f t="shared" si="31"/>
        <v>0</v>
      </c>
      <c r="O109" s="192">
        <f t="shared" si="31"/>
        <v>1</v>
      </c>
      <c r="P109" s="192">
        <f t="shared" si="31"/>
        <v>0</v>
      </c>
      <c r="Q109" s="192">
        <f t="shared" si="31"/>
        <v>0</v>
      </c>
      <c r="R109" s="192">
        <f t="shared" si="31"/>
        <v>0</v>
      </c>
      <c r="S109" s="192">
        <f t="shared" si="31"/>
        <v>800</v>
      </c>
      <c r="T109" s="192">
        <f t="shared" si="31"/>
        <v>800</v>
      </c>
      <c r="U109" s="192">
        <f t="shared" si="31"/>
        <v>0</v>
      </c>
      <c r="V109" s="192">
        <f t="shared" si="31"/>
        <v>0</v>
      </c>
      <c r="W109" s="192">
        <f t="shared" si="31"/>
        <v>0</v>
      </c>
      <c r="X109" s="192">
        <f t="shared" si="31"/>
        <v>0</v>
      </c>
      <c r="Y109" s="192">
        <f t="shared" si="31"/>
        <v>0</v>
      </c>
      <c r="Z109" s="192">
        <f t="shared" si="31"/>
        <v>240</v>
      </c>
      <c r="AA109" s="192">
        <f t="shared" si="31"/>
        <v>240</v>
      </c>
      <c r="AB109" s="192">
        <f t="shared" si="31"/>
        <v>240</v>
      </c>
      <c r="AC109" s="192">
        <f t="shared" si="31"/>
        <v>0</v>
      </c>
      <c r="AD109" s="192">
        <f t="shared" si="31"/>
        <v>0</v>
      </c>
      <c r="AE109" s="192">
        <f t="shared" si="31"/>
        <v>0</v>
      </c>
      <c r="AF109" s="192">
        <f t="shared" si="31"/>
        <v>0</v>
      </c>
      <c r="AG109" s="192">
        <f t="shared" si="31"/>
        <v>0</v>
      </c>
      <c r="AH109" s="192">
        <f t="shared" si="31"/>
        <v>0</v>
      </c>
      <c r="AI109" s="192">
        <f t="shared" si="31"/>
        <v>0</v>
      </c>
      <c r="AJ109" s="192">
        <f t="shared" si="31"/>
        <v>0</v>
      </c>
      <c r="AK109" s="192">
        <f t="shared" si="31"/>
        <v>0</v>
      </c>
      <c r="AL109" s="192">
        <f t="shared" si="31"/>
        <v>0</v>
      </c>
      <c r="AM109" s="196"/>
      <c r="AN109" s="196"/>
    </row>
    <row r="110" s="12" customFormat="1" ht="30" hidden="1" customHeight="1" spans="1:40">
      <c r="A110" s="203" t="s">
        <v>52</v>
      </c>
      <c r="B110" s="188" t="s">
        <v>139</v>
      </c>
      <c r="C110" s="188"/>
      <c r="D110" s="188"/>
      <c r="E110" s="185"/>
      <c r="F110" s="185"/>
      <c r="G110" s="185"/>
      <c r="H110" s="185"/>
      <c r="I110" s="191">
        <f t="shared" ref="I110:AL110" si="32">I111</f>
        <v>0</v>
      </c>
      <c r="J110" s="191">
        <f t="shared" si="32"/>
        <v>0</v>
      </c>
      <c r="K110" s="191">
        <f t="shared" si="32"/>
        <v>0</v>
      </c>
      <c r="L110" s="191">
        <f t="shared" si="32"/>
        <v>0</v>
      </c>
      <c r="M110" s="191">
        <f t="shared" si="32"/>
        <v>0</v>
      </c>
      <c r="N110" s="191">
        <f t="shared" si="32"/>
        <v>0</v>
      </c>
      <c r="O110" s="191">
        <f t="shared" si="32"/>
        <v>0</v>
      </c>
      <c r="P110" s="191">
        <f t="shared" si="32"/>
        <v>0</v>
      </c>
      <c r="Q110" s="191">
        <f t="shared" si="32"/>
        <v>0</v>
      </c>
      <c r="R110" s="191">
        <f t="shared" si="32"/>
        <v>0</v>
      </c>
      <c r="S110" s="191">
        <f t="shared" si="32"/>
        <v>0</v>
      </c>
      <c r="T110" s="191">
        <f t="shared" si="32"/>
        <v>0</v>
      </c>
      <c r="U110" s="191">
        <f t="shared" si="32"/>
        <v>0</v>
      </c>
      <c r="V110" s="191">
        <f t="shared" si="32"/>
        <v>0</v>
      </c>
      <c r="W110" s="191">
        <f t="shared" si="32"/>
        <v>0</v>
      </c>
      <c r="X110" s="191">
        <f t="shared" si="32"/>
        <v>0</v>
      </c>
      <c r="Y110" s="191">
        <f t="shared" si="32"/>
        <v>0</v>
      </c>
      <c r="Z110" s="191">
        <f t="shared" si="32"/>
        <v>0</v>
      </c>
      <c r="AA110" s="191">
        <f t="shared" si="32"/>
        <v>0</v>
      </c>
      <c r="AB110" s="191">
        <f t="shared" si="32"/>
        <v>0</v>
      </c>
      <c r="AC110" s="191">
        <f t="shared" si="32"/>
        <v>0</v>
      </c>
      <c r="AD110" s="191">
        <f t="shared" si="32"/>
        <v>0</v>
      </c>
      <c r="AE110" s="191">
        <f t="shared" si="32"/>
        <v>0</v>
      </c>
      <c r="AF110" s="191">
        <f t="shared" si="32"/>
        <v>0</v>
      </c>
      <c r="AG110" s="191">
        <f t="shared" si="32"/>
        <v>0</v>
      </c>
      <c r="AH110" s="191">
        <f t="shared" si="32"/>
        <v>0</v>
      </c>
      <c r="AI110" s="191">
        <f t="shared" si="32"/>
        <v>0</v>
      </c>
      <c r="AJ110" s="191">
        <f t="shared" si="32"/>
        <v>0</v>
      </c>
      <c r="AK110" s="191">
        <f t="shared" si="32"/>
        <v>0</v>
      </c>
      <c r="AL110" s="191">
        <f t="shared" si="32"/>
        <v>0</v>
      </c>
      <c r="AM110" s="196"/>
      <c r="AN110" s="196"/>
    </row>
    <row r="111" s="12" customFormat="1" ht="30" hidden="1" customHeight="1" spans="1:40">
      <c r="A111" s="183" t="s">
        <v>54</v>
      </c>
      <c r="B111" s="188" t="s">
        <v>140</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row>
    <row r="112" s="12" customFormat="1" ht="30" hidden="1" customHeight="1" spans="1:40">
      <c r="A112" s="203" t="s">
        <v>52</v>
      </c>
      <c r="B112" s="188" t="s">
        <v>141</v>
      </c>
      <c r="C112" s="188"/>
      <c r="D112" s="188"/>
      <c r="E112" s="185"/>
      <c r="F112" s="185"/>
      <c r="G112" s="185"/>
      <c r="H112" s="185"/>
      <c r="I112" s="191">
        <f t="shared" ref="I112:AL112" si="33">I113+I115+I116</f>
        <v>1</v>
      </c>
      <c r="J112" s="191">
        <f t="shared" si="33"/>
        <v>800</v>
      </c>
      <c r="K112" s="191">
        <f t="shared" si="33"/>
        <v>0</v>
      </c>
      <c r="L112" s="191">
        <f t="shared" si="33"/>
        <v>0</v>
      </c>
      <c r="M112" s="191">
        <f t="shared" si="33"/>
        <v>0</v>
      </c>
      <c r="N112" s="191">
        <f t="shared" si="33"/>
        <v>0</v>
      </c>
      <c r="O112" s="191">
        <f t="shared" si="33"/>
        <v>1</v>
      </c>
      <c r="P112" s="191">
        <f t="shared" si="33"/>
        <v>0</v>
      </c>
      <c r="Q112" s="191">
        <f t="shared" si="33"/>
        <v>0</v>
      </c>
      <c r="R112" s="191">
        <f t="shared" si="33"/>
        <v>0</v>
      </c>
      <c r="S112" s="191">
        <f t="shared" si="33"/>
        <v>800</v>
      </c>
      <c r="T112" s="191">
        <f t="shared" si="33"/>
        <v>800</v>
      </c>
      <c r="U112" s="191">
        <f t="shared" si="33"/>
        <v>0</v>
      </c>
      <c r="V112" s="191">
        <f t="shared" si="33"/>
        <v>0</v>
      </c>
      <c r="W112" s="191">
        <f t="shared" si="33"/>
        <v>0</v>
      </c>
      <c r="X112" s="191">
        <f t="shared" si="33"/>
        <v>0</v>
      </c>
      <c r="Y112" s="191">
        <f t="shared" si="33"/>
        <v>0</v>
      </c>
      <c r="Z112" s="191">
        <f t="shared" si="33"/>
        <v>240</v>
      </c>
      <c r="AA112" s="191">
        <f t="shared" si="33"/>
        <v>240</v>
      </c>
      <c r="AB112" s="191">
        <f t="shared" si="33"/>
        <v>240</v>
      </c>
      <c r="AC112" s="191">
        <f t="shared" si="33"/>
        <v>0</v>
      </c>
      <c r="AD112" s="191">
        <f t="shared" si="33"/>
        <v>0</v>
      </c>
      <c r="AE112" s="191">
        <f t="shared" si="33"/>
        <v>0</v>
      </c>
      <c r="AF112" s="191">
        <f t="shared" si="33"/>
        <v>0</v>
      </c>
      <c r="AG112" s="191">
        <f t="shared" si="33"/>
        <v>0</v>
      </c>
      <c r="AH112" s="191">
        <f t="shared" si="33"/>
        <v>0</v>
      </c>
      <c r="AI112" s="191">
        <f t="shared" si="33"/>
        <v>0</v>
      </c>
      <c r="AJ112" s="191">
        <f t="shared" si="33"/>
        <v>0</v>
      </c>
      <c r="AK112" s="191">
        <f t="shared" si="33"/>
        <v>0</v>
      </c>
      <c r="AL112" s="191">
        <f t="shared" si="33"/>
        <v>0</v>
      </c>
      <c r="AM112" s="196"/>
      <c r="AN112" s="196"/>
    </row>
    <row r="113" s="12" customFormat="1" ht="30" hidden="1" customHeight="1" spans="1:40">
      <c r="A113" s="183" t="s">
        <v>54</v>
      </c>
      <c r="B113" s="188" t="s">
        <v>142</v>
      </c>
      <c r="C113" s="188"/>
      <c r="D113" s="188"/>
      <c r="E113" s="185"/>
      <c r="F113" s="185"/>
      <c r="G113" s="185"/>
      <c r="H113" s="185"/>
      <c r="I113" s="191">
        <f t="shared" ref="I113:AL113" si="34">SUM(I114)</f>
        <v>1</v>
      </c>
      <c r="J113" s="191">
        <f t="shared" si="34"/>
        <v>800</v>
      </c>
      <c r="K113" s="191">
        <f t="shared" si="34"/>
        <v>0</v>
      </c>
      <c r="L113" s="191">
        <f t="shared" si="34"/>
        <v>0</v>
      </c>
      <c r="M113" s="191">
        <f t="shared" si="34"/>
        <v>0</v>
      </c>
      <c r="N113" s="191">
        <f t="shared" si="34"/>
        <v>0</v>
      </c>
      <c r="O113" s="191">
        <f t="shared" si="34"/>
        <v>1</v>
      </c>
      <c r="P113" s="191">
        <f t="shared" si="34"/>
        <v>0</v>
      </c>
      <c r="Q113" s="191">
        <f t="shared" si="34"/>
        <v>0</v>
      </c>
      <c r="R113" s="191">
        <f t="shared" si="34"/>
        <v>0</v>
      </c>
      <c r="S113" s="191">
        <f t="shared" si="34"/>
        <v>800</v>
      </c>
      <c r="T113" s="191">
        <f t="shared" si="34"/>
        <v>800</v>
      </c>
      <c r="U113" s="191">
        <f t="shared" si="34"/>
        <v>0</v>
      </c>
      <c r="V113" s="191">
        <f t="shared" si="34"/>
        <v>0</v>
      </c>
      <c r="W113" s="191">
        <f t="shared" si="34"/>
        <v>0</v>
      </c>
      <c r="X113" s="191">
        <f t="shared" si="34"/>
        <v>0</v>
      </c>
      <c r="Y113" s="191">
        <f t="shared" si="34"/>
        <v>0</v>
      </c>
      <c r="Z113" s="191">
        <f t="shared" si="34"/>
        <v>240</v>
      </c>
      <c r="AA113" s="191">
        <f t="shared" si="34"/>
        <v>240</v>
      </c>
      <c r="AB113" s="191">
        <f t="shared" si="34"/>
        <v>240</v>
      </c>
      <c r="AC113" s="191">
        <f t="shared" si="34"/>
        <v>0</v>
      </c>
      <c r="AD113" s="191">
        <f t="shared" si="34"/>
        <v>0</v>
      </c>
      <c r="AE113" s="191">
        <f t="shared" si="34"/>
        <v>0</v>
      </c>
      <c r="AF113" s="191">
        <f t="shared" si="34"/>
        <v>0</v>
      </c>
      <c r="AG113" s="191">
        <f t="shared" si="34"/>
        <v>0</v>
      </c>
      <c r="AH113" s="191">
        <f t="shared" si="34"/>
        <v>0</v>
      </c>
      <c r="AI113" s="191">
        <f t="shared" si="34"/>
        <v>0</v>
      </c>
      <c r="AJ113" s="191">
        <f t="shared" si="34"/>
        <v>0</v>
      </c>
      <c r="AK113" s="191">
        <f t="shared" si="34"/>
        <v>0</v>
      </c>
      <c r="AL113" s="191">
        <f t="shared" si="34"/>
        <v>0</v>
      </c>
      <c r="AM113" s="196"/>
      <c r="AN113" s="196"/>
    </row>
    <row r="114" s="263" customFormat="1" ht="198" customHeight="1" spans="1:40">
      <c r="A114" s="273">
        <v>16</v>
      </c>
      <c r="B114" s="273" t="s">
        <v>1174</v>
      </c>
      <c r="C114" s="273">
        <v>2024</v>
      </c>
      <c r="D114" s="282" t="s">
        <v>993</v>
      </c>
      <c r="E114" s="273" t="s">
        <v>178</v>
      </c>
      <c r="F114" s="273" t="s">
        <v>1175</v>
      </c>
      <c r="G114" s="273" t="s">
        <v>995</v>
      </c>
      <c r="H114" s="282" t="s">
        <v>1103</v>
      </c>
      <c r="I114" s="273">
        <v>1</v>
      </c>
      <c r="J114" s="273">
        <v>800</v>
      </c>
      <c r="K114" s="273"/>
      <c r="L114" s="273"/>
      <c r="M114" s="273"/>
      <c r="N114" s="273"/>
      <c r="O114" s="273">
        <v>1</v>
      </c>
      <c r="P114" s="273"/>
      <c r="Q114" s="273"/>
      <c r="R114" s="273"/>
      <c r="S114" s="273">
        <v>800</v>
      </c>
      <c r="T114" s="273">
        <v>800</v>
      </c>
      <c r="U114" s="291" t="s">
        <v>997</v>
      </c>
      <c r="V114" s="273" t="s">
        <v>1176</v>
      </c>
      <c r="W114" s="273" t="s">
        <v>997</v>
      </c>
      <c r="X114" s="273" t="s">
        <v>1176</v>
      </c>
      <c r="Y114" s="273" t="s">
        <v>1177</v>
      </c>
      <c r="Z114" s="273">
        <v>240</v>
      </c>
      <c r="AA114" s="273">
        <v>240</v>
      </c>
      <c r="AB114" s="301">
        <v>240</v>
      </c>
      <c r="AC114" s="301"/>
      <c r="AD114" s="301"/>
      <c r="AE114" s="301"/>
      <c r="AF114" s="273"/>
      <c r="AG114" s="273"/>
      <c r="AH114" s="273"/>
      <c r="AI114" s="273"/>
      <c r="AJ114" s="273"/>
      <c r="AK114" s="273"/>
      <c r="AL114" s="273"/>
      <c r="AM114" s="282" t="s">
        <v>1178</v>
      </c>
      <c r="AN114" s="282" t="s">
        <v>1179</v>
      </c>
    </row>
    <row r="115" s="12" customFormat="1" ht="30" hidden="1" customHeight="1" spans="1:40">
      <c r="A115" s="183" t="s">
        <v>54</v>
      </c>
      <c r="B115" s="188" t="s">
        <v>143</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row>
    <row r="116" s="12" customFormat="1" ht="30" hidden="1" customHeight="1" spans="1:40">
      <c r="A116" s="183" t="s">
        <v>54</v>
      </c>
      <c r="B116" s="188" t="s">
        <v>144</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row>
    <row r="117" s="12" customFormat="1" ht="30" hidden="1" customHeight="1" spans="1:40">
      <c r="A117" s="203" t="s">
        <v>52</v>
      </c>
      <c r="B117" s="188" t="s">
        <v>145</v>
      </c>
      <c r="C117" s="188"/>
      <c r="D117" s="188"/>
      <c r="E117" s="185"/>
      <c r="F117" s="185"/>
      <c r="G117" s="185"/>
      <c r="H117" s="185"/>
      <c r="I117" s="191">
        <f t="shared" ref="I117:AL117" si="35">I118+I119+I120+I121+I122+I123</f>
        <v>0</v>
      </c>
      <c r="J117" s="191">
        <f t="shared" si="35"/>
        <v>0</v>
      </c>
      <c r="K117" s="191">
        <f t="shared" si="35"/>
        <v>0</v>
      </c>
      <c r="L117" s="191">
        <f t="shared" si="35"/>
        <v>0</v>
      </c>
      <c r="M117" s="191">
        <f t="shared" si="35"/>
        <v>0</v>
      </c>
      <c r="N117" s="191">
        <f t="shared" si="35"/>
        <v>0</v>
      </c>
      <c r="O117" s="191">
        <f t="shared" si="35"/>
        <v>0</v>
      </c>
      <c r="P117" s="191">
        <f t="shared" si="35"/>
        <v>0</v>
      </c>
      <c r="Q117" s="191">
        <f t="shared" si="35"/>
        <v>0</v>
      </c>
      <c r="R117" s="191">
        <f t="shared" si="35"/>
        <v>0</v>
      </c>
      <c r="S117" s="191">
        <f t="shared" si="35"/>
        <v>0</v>
      </c>
      <c r="T117" s="191">
        <f t="shared" si="35"/>
        <v>0</v>
      </c>
      <c r="U117" s="191">
        <f t="shared" si="35"/>
        <v>0</v>
      </c>
      <c r="V117" s="191">
        <f t="shared" si="35"/>
        <v>0</v>
      </c>
      <c r="W117" s="191">
        <f t="shared" si="35"/>
        <v>0</v>
      </c>
      <c r="X117" s="191">
        <f t="shared" si="35"/>
        <v>0</v>
      </c>
      <c r="Y117" s="191">
        <f t="shared" si="35"/>
        <v>0</v>
      </c>
      <c r="Z117" s="191">
        <f t="shared" si="35"/>
        <v>0</v>
      </c>
      <c r="AA117" s="191">
        <f t="shared" si="35"/>
        <v>0</v>
      </c>
      <c r="AB117" s="191">
        <f t="shared" si="35"/>
        <v>0</v>
      </c>
      <c r="AC117" s="191">
        <f t="shared" si="35"/>
        <v>0</v>
      </c>
      <c r="AD117" s="191">
        <f t="shared" si="35"/>
        <v>0</v>
      </c>
      <c r="AE117" s="191">
        <f t="shared" si="35"/>
        <v>0</v>
      </c>
      <c r="AF117" s="191">
        <f t="shared" si="35"/>
        <v>0</v>
      </c>
      <c r="AG117" s="191">
        <f t="shared" si="35"/>
        <v>0</v>
      </c>
      <c r="AH117" s="191">
        <f t="shared" si="35"/>
        <v>0</v>
      </c>
      <c r="AI117" s="191">
        <f t="shared" si="35"/>
        <v>0</v>
      </c>
      <c r="AJ117" s="191">
        <f t="shared" si="35"/>
        <v>0</v>
      </c>
      <c r="AK117" s="191">
        <f t="shared" si="35"/>
        <v>0</v>
      </c>
      <c r="AL117" s="191">
        <f t="shared" si="35"/>
        <v>0</v>
      </c>
      <c r="AM117" s="196"/>
      <c r="AN117" s="196"/>
    </row>
    <row r="118" s="12" customFormat="1" ht="30" hidden="1" customHeight="1" spans="1:40">
      <c r="A118" s="183" t="s">
        <v>54</v>
      </c>
      <c r="B118" s="188" t="s">
        <v>146</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row>
    <row r="119" s="12" customFormat="1" ht="30" hidden="1" customHeight="1" spans="1:40">
      <c r="A119" s="183" t="s">
        <v>54</v>
      </c>
      <c r="B119" s="188" t="s">
        <v>147</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row>
    <row r="120" s="12" customFormat="1" ht="30" hidden="1" customHeight="1" spans="1:40">
      <c r="A120" s="183" t="s">
        <v>54</v>
      </c>
      <c r="B120" s="188" t="s">
        <v>148</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row>
    <row r="121" s="12" customFormat="1" ht="30" hidden="1" customHeight="1" spans="1:40">
      <c r="A121" s="183" t="s">
        <v>54</v>
      </c>
      <c r="B121" s="188" t="s">
        <v>149</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row>
    <row r="122" s="12" customFormat="1" ht="30" hidden="1" customHeight="1" spans="1:40">
      <c r="A122" s="183" t="s">
        <v>54</v>
      </c>
      <c r="B122" s="188" t="s">
        <v>150</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row>
    <row r="123" s="12" customFormat="1" ht="30" hidden="1" customHeight="1" spans="1:40">
      <c r="A123" s="183" t="s">
        <v>54</v>
      </c>
      <c r="B123" s="188" t="s">
        <v>151</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row>
    <row r="124" s="12" customFormat="1" ht="30" hidden="1" customHeight="1" spans="1:40">
      <c r="A124" s="203" t="s">
        <v>52</v>
      </c>
      <c r="B124" s="188" t="s">
        <v>152</v>
      </c>
      <c r="C124" s="188"/>
      <c r="D124" s="188"/>
      <c r="E124" s="185"/>
      <c r="F124" s="185"/>
      <c r="G124" s="185"/>
      <c r="H124" s="185"/>
      <c r="I124" s="191">
        <f t="shared" ref="I124:AL124" si="36">I125+I126+I127+I128+I129</f>
        <v>0</v>
      </c>
      <c r="J124" s="191">
        <f t="shared" si="36"/>
        <v>0</v>
      </c>
      <c r="K124" s="191">
        <f t="shared" si="36"/>
        <v>0</v>
      </c>
      <c r="L124" s="191">
        <f t="shared" si="36"/>
        <v>0</v>
      </c>
      <c r="M124" s="191">
        <f t="shared" si="36"/>
        <v>0</v>
      </c>
      <c r="N124" s="191">
        <f t="shared" si="36"/>
        <v>0</v>
      </c>
      <c r="O124" s="191">
        <f t="shared" si="36"/>
        <v>0</v>
      </c>
      <c r="P124" s="191">
        <f t="shared" si="36"/>
        <v>0</v>
      </c>
      <c r="Q124" s="191">
        <f t="shared" si="36"/>
        <v>0</v>
      </c>
      <c r="R124" s="191">
        <f t="shared" si="36"/>
        <v>0</v>
      </c>
      <c r="S124" s="191">
        <f t="shared" si="36"/>
        <v>0</v>
      </c>
      <c r="T124" s="191">
        <f t="shared" si="36"/>
        <v>0</v>
      </c>
      <c r="U124" s="191">
        <f t="shared" si="36"/>
        <v>0</v>
      </c>
      <c r="V124" s="191">
        <f t="shared" si="36"/>
        <v>0</v>
      </c>
      <c r="W124" s="191">
        <f t="shared" si="36"/>
        <v>0</v>
      </c>
      <c r="X124" s="191">
        <f t="shared" si="36"/>
        <v>0</v>
      </c>
      <c r="Y124" s="191">
        <f t="shared" si="36"/>
        <v>0</v>
      </c>
      <c r="Z124" s="191">
        <f t="shared" si="36"/>
        <v>0</v>
      </c>
      <c r="AA124" s="191">
        <f t="shared" si="36"/>
        <v>0</v>
      </c>
      <c r="AB124" s="191">
        <f t="shared" si="36"/>
        <v>0</v>
      </c>
      <c r="AC124" s="191">
        <f t="shared" si="36"/>
        <v>0</v>
      </c>
      <c r="AD124" s="191">
        <f t="shared" si="36"/>
        <v>0</v>
      </c>
      <c r="AE124" s="191">
        <f t="shared" si="36"/>
        <v>0</v>
      </c>
      <c r="AF124" s="191">
        <f t="shared" si="36"/>
        <v>0</v>
      </c>
      <c r="AG124" s="191">
        <f t="shared" si="36"/>
        <v>0</v>
      </c>
      <c r="AH124" s="191">
        <f t="shared" si="36"/>
        <v>0</v>
      </c>
      <c r="AI124" s="191">
        <f t="shared" si="36"/>
        <v>0</v>
      </c>
      <c r="AJ124" s="191">
        <f t="shared" si="36"/>
        <v>0</v>
      </c>
      <c r="AK124" s="191">
        <f t="shared" si="36"/>
        <v>0</v>
      </c>
      <c r="AL124" s="191">
        <f t="shared" si="36"/>
        <v>0</v>
      </c>
      <c r="AM124" s="196"/>
      <c r="AN124" s="196"/>
    </row>
    <row r="125" s="12" customFormat="1" ht="30" hidden="1" customHeight="1" spans="1:40">
      <c r="A125" s="183" t="s">
        <v>54</v>
      </c>
      <c r="B125" s="188" t="s">
        <v>153</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row>
    <row r="126" s="12" customFormat="1" ht="30" hidden="1" customHeight="1" spans="1:40">
      <c r="A126" s="183" t="s">
        <v>54</v>
      </c>
      <c r="B126" s="188" t="s">
        <v>154</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row>
    <row r="127" s="12" customFormat="1" ht="30" hidden="1" customHeight="1" spans="1:40">
      <c r="A127" s="183" t="s">
        <v>54</v>
      </c>
      <c r="B127" s="188" t="s">
        <v>155</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row>
    <row r="128" s="12" customFormat="1" ht="30" hidden="1" customHeight="1" spans="1:40">
      <c r="A128" s="183" t="s">
        <v>54</v>
      </c>
      <c r="B128" s="188" t="s">
        <v>156</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row>
    <row r="129" s="12" customFormat="1" ht="30" hidden="1" customHeight="1" spans="1:40">
      <c r="A129" s="183" t="s">
        <v>54</v>
      </c>
      <c r="B129" s="188" t="s">
        <v>157</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row>
    <row r="130" s="12" customFormat="1" ht="30" hidden="1" customHeight="1" spans="1:40">
      <c r="A130" s="180" t="s">
        <v>50</v>
      </c>
      <c r="B130" s="188" t="s">
        <v>158</v>
      </c>
      <c r="C130" s="188"/>
      <c r="D130" s="188"/>
      <c r="E130" s="185"/>
      <c r="F130" s="185"/>
      <c r="G130" s="185"/>
      <c r="H130" s="185"/>
      <c r="I130" s="192">
        <f t="shared" ref="I130:AL130" si="37">I131+I134</f>
        <v>0</v>
      </c>
      <c r="J130" s="192">
        <f t="shared" si="37"/>
        <v>0</v>
      </c>
      <c r="K130" s="192">
        <f t="shared" si="37"/>
        <v>0</v>
      </c>
      <c r="L130" s="192">
        <f t="shared" si="37"/>
        <v>0</v>
      </c>
      <c r="M130" s="192">
        <f t="shared" si="37"/>
        <v>0</v>
      </c>
      <c r="N130" s="192">
        <f t="shared" si="37"/>
        <v>0</v>
      </c>
      <c r="O130" s="192">
        <f t="shared" si="37"/>
        <v>0</v>
      </c>
      <c r="P130" s="192">
        <f t="shared" si="37"/>
        <v>0</v>
      </c>
      <c r="Q130" s="192">
        <f t="shared" si="37"/>
        <v>0</v>
      </c>
      <c r="R130" s="192">
        <f t="shared" si="37"/>
        <v>0</v>
      </c>
      <c r="S130" s="192">
        <f t="shared" si="37"/>
        <v>0</v>
      </c>
      <c r="T130" s="192">
        <f t="shared" si="37"/>
        <v>0</v>
      </c>
      <c r="U130" s="192">
        <f t="shared" si="37"/>
        <v>0</v>
      </c>
      <c r="V130" s="192">
        <f t="shared" si="37"/>
        <v>0</v>
      </c>
      <c r="W130" s="192">
        <f t="shared" si="37"/>
        <v>0</v>
      </c>
      <c r="X130" s="192">
        <f t="shared" si="37"/>
        <v>0</v>
      </c>
      <c r="Y130" s="192">
        <f t="shared" si="37"/>
        <v>0</v>
      </c>
      <c r="Z130" s="192">
        <f t="shared" si="37"/>
        <v>0</v>
      </c>
      <c r="AA130" s="192">
        <f t="shared" si="37"/>
        <v>0</v>
      </c>
      <c r="AB130" s="192">
        <f t="shared" si="37"/>
        <v>0</v>
      </c>
      <c r="AC130" s="192">
        <f t="shared" si="37"/>
        <v>0</v>
      </c>
      <c r="AD130" s="192">
        <f t="shared" si="37"/>
        <v>0</v>
      </c>
      <c r="AE130" s="192">
        <f t="shared" si="37"/>
        <v>0</v>
      </c>
      <c r="AF130" s="192">
        <f t="shared" si="37"/>
        <v>0</v>
      </c>
      <c r="AG130" s="192">
        <f t="shared" si="37"/>
        <v>0</v>
      </c>
      <c r="AH130" s="192">
        <f t="shared" si="37"/>
        <v>0</v>
      </c>
      <c r="AI130" s="192">
        <f t="shared" si="37"/>
        <v>0</v>
      </c>
      <c r="AJ130" s="192">
        <f t="shared" si="37"/>
        <v>0</v>
      </c>
      <c r="AK130" s="192">
        <f t="shared" si="37"/>
        <v>0</v>
      </c>
      <c r="AL130" s="192">
        <f t="shared" si="37"/>
        <v>0</v>
      </c>
      <c r="AM130" s="196"/>
      <c r="AN130" s="196"/>
    </row>
    <row r="131" s="12" customFormat="1" ht="30" hidden="1" customHeight="1" spans="1:40">
      <c r="A131" s="203" t="s">
        <v>52</v>
      </c>
      <c r="B131" s="188" t="s">
        <v>159</v>
      </c>
      <c r="C131" s="188"/>
      <c r="D131" s="188"/>
      <c r="E131" s="185"/>
      <c r="F131" s="185"/>
      <c r="G131" s="185"/>
      <c r="H131" s="185"/>
      <c r="I131" s="191">
        <f t="shared" ref="I131:AL131" si="38">I132+I133</f>
        <v>0</v>
      </c>
      <c r="J131" s="191">
        <f t="shared" si="38"/>
        <v>0</v>
      </c>
      <c r="K131" s="191">
        <f t="shared" si="38"/>
        <v>0</v>
      </c>
      <c r="L131" s="191">
        <f t="shared" si="38"/>
        <v>0</v>
      </c>
      <c r="M131" s="191">
        <f t="shared" si="38"/>
        <v>0</v>
      </c>
      <c r="N131" s="191">
        <f t="shared" si="38"/>
        <v>0</v>
      </c>
      <c r="O131" s="191">
        <f t="shared" si="38"/>
        <v>0</v>
      </c>
      <c r="P131" s="191">
        <f t="shared" si="38"/>
        <v>0</v>
      </c>
      <c r="Q131" s="191">
        <f t="shared" si="38"/>
        <v>0</v>
      </c>
      <c r="R131" s="191">
        <f t="shared" si="38"/>
        <v>0</v>
      </c>
      <c r="S131" s="191">
        <f t="shared" si="38"/>
        <v>0</v>
      </c>
      <c r="T131" s="191">
        <f t="shared" si="38"/>
        <v>0</v>
      </c>
      <c r="U131" s="191">
        <f t="shared" si="38"/>
        <v>0</v>
      </c>
      <c r="V131" s="191">
        <f t="shared" si="38"/>
        <v>0</v>
      </c>
      <c r="W131" s="191">
        <f t="shared" si="38"/>
        <v>0</v>
      </c>
      <c r="X131" s="191">
        <f t="shared" si="38"/>
        <v>0</v>
      </c>
      <c r="Y131" s="191">
        <f t="shared" si="38"/>
        <v>0</v>
      </c>
      <c r="Z131" s="191">
        <f t="shared" si="38"/>
        <v>0</v>
      </c>
      <c r="AA131" s="191">
        <f t="shared" si="38"/>
        <v>0</v>
      </c>
      <c r="AB131" s="191">
        <f t="shared" si="38"/>
        <v>0</v>
      </c>
      <c r="AC131" s="191">
        <f t="shared" si="38"/>
        <v>0</v>
      </c>
      <c r="AD131" s="191">
        <f t="shared" si="38"/>
        <v>0</v>
      </c>
      <c r="AE131" s="191">
        <f t="shared" si="38"/>
        <v>0</v>
      </c>
      <c r="AF131" s="191">
        <f t="shared" si="38"/>
        <v>0</v>
      </c>
      <c r="AG131" s="191">
        <f t="shared" si="38"/>
        <v>0</v>
      </c>
      <c r="AH131" s="191">
        <f t="shared" si="38"/>
        <v>0</v>
      </c>
      <c r="AI131" s="191">
        <f t="shared" si="38"/>
        <v>0</v>
      </c>
      <c r="AJ131" s="191">
        <f t="shared" si="38"/>
        <v>0</v>
      </c>
      <c r="AK131" s="191">
        <f t="shared" si="38"/>
        <v>0</v>
      </c>
      <c r="AL131" s="191">
        <f t="shared" si="38"/>
        <v>0</v>
      </c>
      <c r="AM131" s="196"/>
      <c r="AN131" s="196"/>
    </row>
    <row r="132" s="12" customFormat="1" ht="30" hidden="1" customHeight="1" spans="1:40">
      <c r="A132" s="183" t="s">
        <v>54</v>
      </c>
      <c r="B132" s="188" t="s">
        <v>160</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row>
    <row r="133" s="12" customFormat="1" ht="30" hidden="1" customHeight="1" spans="1:40">
      <c r="A133" s="183" t="s">
        <v>54</v>
      </c>
      <c r="B133" s="188" t="s">
        <v>161</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row>
    <row r="134" s="12" customFormat="1" ht="30" hidden="1" customHeight="1" spans="1:40">
      <c r="A134" s="203" t="s">
        <v>52</v>
      </c>
      <c r="B134" s="188" t="s">
        <v>162</v>
      </c>
      <c r="C134" s="188"/>
      <c r="D134" s="188"/>
      <c r="E134" s="185"/>
      <c r="F134" s="185"/>
      <c r="G134" s="185"/>
      <c r="H134" s="185"/>
      <c r="I134" s="191">
        <f t="shared" ref="I134:AL134" si="39">I135+I136+I137+I138</f>
        <v>0</v>
      </c>
      <c r="J134" s="191">
        <f t="shared" si="39"/>
        <v>0</v>
      </c>
      <c r="K134" s="191">
        <f t="shared" si="39"/>
        <v>0</v>
      </c>
      <c r="L134" s="191">
        <f t="shared" si="39"/>
        <v>0</v>
      </c>
      <c r="M134" s="191">
        <f t="shared" si="39"/>
        <v>0</v>
      </c>
      <c r="N134" s="191">
        <f t="shared" si="39"/>
        <v>0</v>
      </c>
      <c r="O134" s="191">
        <f t="shared" si="39"/>
        <v>0</v>
      </c>
      <c r="P134" s="191">
        <f t="shared" si="39"/>
        <v>0</v>
      </c>
      <c r="Q134" s="191">
        <f t="shared" si="39"/>
        <v>0</v>
      </c>
      <c r="R134" s="191">
        <f t="shared" si="39"/>
        <v>0</v>
      </c>
      <c r="S134" s="191">
        <f t="shared" si="39"/>
        <v>0</v>
      </c>
      <c r="T134" s="191">
        <f t="shared" si="39"/>
        <v>0</v>
      </c>
      <c r="U134" s="191">
        <f t="shared" si="39"/>
        <v>0</v>
      </c>
      <c r="V134" s="191">
        <f t="shared" si="39"/>
        <v>0</v>
      </c>
      <c r="W134" s="191">
        <f t="shared" si="39"/>
        <v>0</v>
      </c>
      <c r="X134" s="191">
        <f t="shared" si="39"/>
        <v>0</v>
      </c>
      <c r="Y134" s="191">
        <f t="shared" si="39"/>
        <v>0</v>
      </c>
      <c r="Z134" s="191">
        <f t="shared" si="39"/>
        <v>0</v>
      </c>
      <c r="AA134" s="191">
        <f t="shared" si="39"/>
        <v>0</v>
      </c>
      <c r="AB134" s="191">
        <f t="shared" si="39"/>
        <v>0</v>
      </c>
      <c r="AC134" s="191">
        <f t="shared" si="39"/>
        <v>0</v>
      </c>
      <c r="AD134" s="191">
        <f t="shared" si="39"/>
        <v>0</v>
      </c>
      <c r="AE134" s="191">
        <f t="shared" si="39"/>
        <v>0</v>
      </c>
      <c r="AF134" s="191">
        <f t="shared" si="39"/>
        <v>0</v>
      </c>
      <c r="AG134" s="191">
        <f t="shared" si="39"/>
        <v>0</v>
      </c>
      <c r="AH134" s="191">
        <f t="shared" si="39"/>
        <v>0</v>
      </c>
      <c r="AI134" s="191">
        <f t="shared" si="39"/>
        <v>0</v>
      </c>
      <c r="AJ134" s="191">
        <f t="shared" si="39"/>
        <v>0</v>
      </c>
      <c r="AK134" s="191">
        <f t="shared" si="39"/>
        <v>0</v>
      </c>
      <c r="AL134" s="191">
        <f t="shared" si="39"/>
        <v>0</v>
      </c>
      <c r="AM134" s="196"/>
      <c r="AN134" s="196"/>
    </row>
    <row r="135" s="12" customFormat="1" ht="30" hidden="1" customHeight="1" spans="1:40">
      <c r="A135" s="183" t="s">
        <v>54</v>
      </c>
      <c r="B135" s="188" t="s">
        <v>163</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row>
    <row r="136" s="12" customFormat="1" ht="30" hidden="1" customHeight="1" spans="1:40">
      <c r="A136" s="183" t="s">
        <v>54</v>
      </c>
      <c r="B136" s="188" t="s">
        <v>164</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row>
    <row r="137" s="12" customFormat="1" ht="30" hidden="1" customHeight="1" spans="1:40">
      <c r="A137" s="183" t="s">
        <v>54</v>
      </c>
      <c r="B137" s="188" t="s">
        <v>165</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row>
    <row r="138" s="12" customFormat="1" ht="30" hidden="1" customHeight="1" spans="1:40">
      <c r="A138" s="183" t="s">
        <v>54</v>
      </c>
      <c r="B138" s="188" t="s">
        <v>166</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row>
    <row r="139" s="12" customFormat="1" ht="30" hidden="1" customHeight="1" spans="1:40">
      <c r="A139" s="180" t="s">
        <v>50</v>
      </c>
      <c r="B139" s="188" t="s">
        <v>167</v>
      </c>
      <c r="C139" s="188"/>
      <c r="D139" s="188"/>
      <c r="E139" s="185"/>
      <c r="F139" s="185"/>
      <c r="G139" s="185"/>
      <c r="H139" s="185"/>
      <c r="I139" s="192">
        <f t="shared" ref="I139:AL139" si="40">I140</f>
        <v>0</v>
      </c>
      <c r="J139" s="192">
        <f t="shared" si="40"/>
        <v>0</v>
      </c>
      <c r="K139" s="192">
        <f t="shared" si="40"/>
        <v>0</v>
      </c>
      <c r="L139" s="192">
        <f t="shared" si="40"/>
        <v>0</v>
      </c>
      <c r="M139" s="192">
        <f t="shared" si="40"/>
        <v>0</v>
      </c>
      <c r="N139" s="192">
        <f t="shared" si="40"/>
        <v>0</v>
      </c>
      <c r="O139" s="192">
        <f t="shared" si="40"/>
        <v>0</v>
      </c>
      <c r="P139" s="192">
        <f t="shared" si="40"/>
        <v>0</v>
      </c>
      <c r="Q139" s="192">
        <f t="shared" si="40"/>
        <v>0</v>
      </c>
      <c r="R139" s="192">
        <f t="shared" si="40"/>
        <v>0</v>
      </c>
      <c r="S139" s="192">
        <f t="shared" si="40"/>
        <v>0</v>
      </c>
      <c r="T139" s="192">
        <f t="shared" si="40"/>
        <v>0</v>
      </c>
      <c r="U139" s="192">
        <f t="shared" si="40"/>
        <v>0</v>
      </c>
      <c r="V139" s="192">
        <f t="shared" si="40"/>
        <v>0</v>
      </c>
      <c r="W139" s="192">
        <f t="shared" si="40"/>
        <v>0</v>
      </c>
      <c r="X139" s="192">
        <f t="shared" si="40"/>
        <v>0</v>
      </c>
      <c r="Y139" s="192">
        <f t="shared" si="40"/>
        <v>0</v>
      </c>
      <c r="Z139" s="192">
        <f t="shared" si="40"/>
        <v>0</v>
      </c>
      <c r="AA139" s="192">
        <f t="shared" si="40"/>
        <v>0</v>
      </c>
      <c r="AB139" s="192">
        <f t="shared" si="40"/>
        <v>0</v>
      </c>
      <c r="AC139" s="192">
        <f t="shared" si="40"/>
        <v>0</v>
      </c>
      <c r="AD139" s="192">
        <f t="shared" si="40"/>
        <v>0</v>
      </c>
      <c r="AE139" s="192">
        <f t="shared" si="40"/>
        <v>0</v>
      </c>
      <c r="AF139" s="192">
        <f t="shared" si="40"/>
        <v>0</v>
      </c>
      <c r="AG139" s="192">
        <f t="shared" si="40"/>
        <v>0</v>
      </c>
      <c r="AH139" s="192">
        <f t="shared" si="40"/>
        <v>0</v>
      </c>
      <c r="AI139" s="192">
        <f t="shared" si="40"/>
        <v>0</v>
      </c>
      <c r="AJ139" s="192">
        <f t="shared" si="40"/>
        <v>0</v>
      </c>
      <c r="AK139" s="192">
        <f t="shared" si="40"/>
        <v>0</v>
      </c>
      <c r="AL139" s="192">
        <f t="shared" si="40"/>
        <v>0</v>
      </c>
      <c r="AM139" s="196"/>
      <c r="AN139" s="196"/>
    </row>
    <row r="140" s="12" customFormat="1" ht="30" hidden="1" customHeight="1" spans="1:40">
      <c r="A140" s="180" t="s">
        <v>52</v>
      </c>
      <c r="B140" s="188" t="s">
        <v>167</v>
      </c>
      <c r="C140" s="188"/>
      <c r="D140" s="188"/>
      <c r="E140" s="185"/>
      <c r="F140" s="185"/>
      <c r="G140" s="185"/>
      <c r="H140" s="185"/>
      <c r="I140" s="191">
        <f t="shared" ref="I140:AL140" si="41">I141</f>
        <v>0</v>
      </c>
      <c r="J140" s="191">
        <f t="shared" si="41"/>
        <v>0</v>
      </c>
      <c r="K140" s="191">
        <f t="shared" si="41"/>
        <v>0</v>
      </c>
      <c r="L140" s="191">
        <f t="shared" si="41"/>
        <v>0</v>
      </c>
      <c r="M140" s="191">
        <f t="shared" si="41"/>
        <v>0</v>
      </c>
      <c r="N140" s="191">
        <f t="shared" si="41"/>
        <v>0</v>
      </c>
      <c r="O140" s="191">
        <f t="shared" si="41"/>
        <v>0</v>
      </c>
      <c r="P140" s="191">
        <f t="shared" si="41"/>
        <v>0</v>
      </c>
      <c r="Q140" s="191">
        <f t="shared" si="41"/>
        <v>0</v>
      </c>
      <c r="R140" s="191">
        <f t="shared" si="41"/>
        <v>0</v>
      </c>
      <c r="S140" s="191">
        <f t="shared" si="41"/>
        <v>0</v>
      </c>
      <c r="T140" s="191">
        <f t="shared" si="41"/>
        <v>0</v>
      </c>
      <c r="U140" s="191">
        <f t="shared" si="41"/>
        <v>0</v>
      </c>
      <c r="V140" s="191">
        <f t="shared" si="41"/>
        <v>0</v>
      </c>
      <c r="W140" s="191">
        <f t="shared" si="41"/>
        <v>0</v>
      </c>
      <c r="X140" s="191">
        <f t="shared" si="41"/>
        <v>0</v>
      </c>
      <c r="Y140" s="191">
        <f t="shared" si="41"/>
        <v>0</v>
      </c>
      <c r="Z140" s="191">
        <f t="shared" si="41"/>
        <v>0</v>
      </c>
      <c r="AA140" s="191">
        <f t="shared" si="41"/>
        <v>0</v>
      </c>
      <c r="AB140" s="191">
        <f t="shared" si="41"/>
        <v>0</v>
      </c>
      <c r="AC140" s="191">
        <f t="shared" si="41"/>
        <v>0</v>
      </c>
      <c r="AD140" s="191">
        <f t="shared" si="41"/>
        <v>0</v>
      </c>
      <c r="AE140" s="191">
        <f t="shared" si="41"/>
        <v>0</v>
      </c>
      <c r="AF140" s="191">
        <f t="shared" si="41"/>
        <v>0</v>
      </c>
      <c r="AG140" s="191">
        <f t="shared" si="41"/>
        <v>0</v>
      </c>
      <c r="AH140" s="191">
        <f t="shared" si="41"/>
        <v>0</v>
      </c>
      <c r="AI140" s="191">
        <f t="shared" si="41"/>
        <v>0</v>
      </c>
      <c r="AJ140" s="191">
        <f t="shared" si="41"/>
        <v>0</v>
      </c>
      <c r="AK140" s="191">
        <f t="shared" si="41"/>
        <v>0</v>
      </c>
      <c r="AL140" s="191">
        <f t="shared" si="41"/>
        <v>0</v>
      </c>
      <c r="AM140" s="196"/>
      <c r="AN140" s="196"/>
    </row>
    <row r="141" s="12" customFormat="1" ht="30" hidden="1" customHeight="1" spans="1:40">
      <c r="A141" s="180" t="s">
        <v>54</v>
      </c>
      <c r="B141" s="188" t="s">
        <v>167</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row>
    <row r="142" s="12" customFormat="1" ht="30" hidden="1" customHeight="1" spans="1:40">
      <c r="A142" s="180" t="s">
        <v>50</v>
      </c>
      <c r="B142" s="188" t="s">
        <v>96</v>
      </c>
      <c r="C142" s="188"/>
      <c r="D142" s="188"/>
      <c r="E142" s="185"/>
      <c r="F142" s="185"/>
      <c r="G142" s="185"/>
      <c r="H142" s="185"/>
      <c r="I142" s="192">
        <f t="shared" ref="I142:AL142" si="42">I143</f>
        <v>1</v>
      </c>
      <c r="J142" s="192">
        <f t="shared" si="42"/>
        <v>3800</v>
      </c>
      <c r="K142" s="192">
        <f t="shared" si="42"/>
        <v>0</v>
      </c>
      <c r="L142" s="192">
        <f t="shared" si="42"/>
        <v>0</v>
      </c>
      <c r="M142" s="192">
        <f t="shared" si="42"/>
        <v>0</v>
      </c>
      <c r="N142" s="192">
        <f t="shared" si="42"/>
        <v>0</v>
      </c>
      <c r="O142" s="192">
        <f t="shared" si="42"/>
        <v>0</v>
      </c>
      <c r="P142" s="192">
        <f t="shared" si="42"/>
        <v>0</v>
      </c>
      <c r="Q142" s="192">
        <f t="shared" si="42"/>
        <v>0</v>
      </c>
      <c r="R142" s="192">
        <f t="shared" si="42"/>
        <v>1</v>
      </c>
      <c r="S142" s="192">
        <f t="shared" si="42"/>
        <v>3800</v>
      </c>
      <c r="T142" s="192">
        <f t="shared" si="42"/>
        <v>0</v>
      </c>
      <c r="U142" s="192">
        <f t="shared" si="42"/>
        <v>0</v>
      </c>
      <c r="V142" s="192">
        <f t="shared" si="42"/>
        <v>0</v>
      </c>
      <c r="W142" s="192">
        <f t="shared" si="42"/>
        <v>0</v>
      </c>
      <c r="X142" s="192">
        <f t="shared" si="42"/>
        <v>0</v>
      </c>
      <c r="Y142" s="192">
        <f t="shared" si="42"/>
        <v>0</v>
      </c>
      <c r="Z142" s="192">
        <f t="shared" si="42"/>
        <v>38</v>
      </c>
      <c r="AA142" s="192">
        <f t="shared" si="42"/>
        <v>38</v>
      </c>
      <c r="AB142" s="192">
        <f t="shared" si="42"/>
        <v>0</v>
      </c>
      <c r="AC142" s="192">
        <f t="shared" si="42"/>
        <v>0</v>
      </c>
      <c r="AD142" s="192">
        <f t="shared" si="42"/>
        <v>38</v>
      </c>
      <c r="AE142" s="192">
        <f t="shared" si="42"/>
        <v>0</v>
      </c>
      <c r="AF142" s="192">
        <f t="shared" si="42"/>
        <v>0</v>
      </c>
      <c r="AG142" s="192">
        <f t="shared" si="42"/>
        <v>0</v>
      </c>
      <c r="AH142" s="192">
        <f t="shared" si="42"/>
        <v>0</v>
      </c>
      <c r="AI142" s="192">
        <f t="shared" si="42"/>
        <v>0</v>
      </c>
      <c r="AJ142" s="192">
        <f t="shared" si="42"/>
        <v>0</v>
      </c>
      <c r="AK142" s="192">
        <f t="shared" si="42"/>
        <v>0</v>
      </c>
      <c r="AL142" s="192">
        <f t="shared" si="42"/>
        <v>0</v>
      </c>
      <c r="AM142" s="196"/>
      <c r="AN142" s="196"/>
    </row>
    <row r="143" s="12" customFormat="1" ht="30" hidden="1" customHeight="1" spans="1:40">
      <c r="A143" s="180" t="s">
        <v>52</v>
      </c>
      <c r="B143" s="188" t="s">
        <v>96</v>
      </c>
      <c r="C143" s="188"/>
      <c r="D143" s="188"/>
      <c r="E143" s="185"/>
      <c r="F143" s="185"/>
      <c r="G143" s="185"/>
      <c r="H143" s="185"/>
      <c r="I143" s="191">
        <f t="shared" ref="I143:AL143" si="43">I144+I145+I147</f>
        <v>1</v>
      </c>
      <c r="J143" s="191">
        <f t="shared" si="43"/>
        <v>3800</v>
      </c>
      <c r="K143" s="191">
        <f t="shared" si="43"/>
        <v>0</v>
      </c>
      <c r="L143" s="191">
        <f t="shared" si="43"/>
        <v>0</v>
      </c>
      <c r="M143" s="191">
        <f t="shared" si="43"/>
        <v>0</v>
      </c>
      <c r="N143" s="191">
        <f t="shared" si="43"/>
        <v>0</v>
      </c>
      <c r="O143" s="191">
        <f t="shared" si="43"/>
        <v>0</v>
      </c>
      <c r="P143" s="191">
        <f t="shared" si="43"/>
        <v>0</v>
      </c>
      <c r="Q143" s="191">
        <f t="shared" si="43"/>
        <v>0</v>
      </c>
      <c r="R143" s="191">
        <f t="shared" si="43"/>
        <v>1</v>
      </c>
      <c r="S143" s="191">
        <f t="shared" si="43"/>
        <v>3800</v>
      </c>
      <c r="T143" s="191">
        <f t="shared" si="43"/>
        <v>0</v>
      </c>
      <c r="U143" s="191">
        <f t="shared" si="43"/>
        <v>0</v>
      </c>
      <c r="V143" s="191">
        <f t="shared" si="43"/>
        <v>0</v>
      </c>
      <c r="W143" s="191">
        <f t="shared" si="43"/>
        <v>0</v>
      </c>
      <c r="X143" s="191">
        <f t="shared" si="43"/>
        <v>0</v>
      </c>
      <c r="Y143" s="191">
        <f t="shared" si="43"/>
        <v>0</v>
      </c>
      <c r="Z143" s="191">
        <f t="shared" si="43"/>
        <v>38</v>
      </c>
      <c r="AA143" s="191">
        <f t="shared" si="43"/>
        <v>38</v>
      </c>
      <c r="AB143" s="191">
        <f t="shared" si="43"/>
        <v>0</v>
      </c>
      <c r="AC143" s="191">
        <f t="shared" si="43"/>
        <v>0</v>
      </c>
      <c r="AD143" s="191">
        <f t="shared" si="43"/>
        <v>38</v>
      </c>
      <c r="AE143" s="191">
        <f t="shared" si="43"/>
        <v>0</v>
      </c>
      <c r="AF143" s="191">
        <f t="shared" si="43"/>
        <v>0</v>
      </c>
      <c r="AG143" s="191">
        <f t="shared" si="43"/>
        <v>0</v>
      </c>
      <c r="AH143" s="191">
        <f t="shared" si="43"/>
        <v>0</v>
      </c>
      <c r="AI143" s="191">
        <f t="shared" si="43"/>
        <v>0</v>
      </c>
      <c r="AJ143" s="191">
        <f t="shared" si="43"/>
        <v>0</v>
      </c>
      <c r="AK143" s="191">
        <f t="shared" si="43"/>
        <v>0</v>
      </c>
      <c r="AL143" s="191">
        <f t="shared" si="43"/>
        <v>0</v>
      </c>
      <c r="AM143" s="196"/>
      <c r="AN143" s="196"/>
    </row>
    <row r="144" s="12" customFormat="1" ht="45" hidden="1" customHeight="1" spans="1:40">
      <c r="A144" s="183" t="s">
        <v>54</v>
      </c>
      <c r="B144" s="188" t="s">
        <v>168</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row>
    <row r="145" s="12" customFormat="1" ht="30" hidden="1" customHeight="1" spans="1:40">
      <c r="A145" s="183" t="s">
        <v>54</v>
      </c>
      <c r="B145" s="188" t="s">
        <v>169</v>
      </c>
      <c r="C145" s="188"/>
      <c r="D145" s="188"/>
      <c r="E145" s="185"/>
      <c r="F145" s="185"/>
      <c r="G145" s="185"/>
      <c r="H145" s="185"/>
      <c r="I145" s="191">
        <f t="shared" ref="I145:AL145" si="44">SUM(I146)</f>
        <v>1</v>
      </c>
      <c r="J145" s="191">
        <f t="shared" si="44"/>
        <v>3800</v>
      </c>
      <c r="K145" s="191">
        <f t="shared" si="44"/>
        <v>0</v>
      </c>
      <c r="L145" s="191">
        <f t="shared" si="44"/>
        <v>0</v>
      </c>
      <c r="M145" s="191">
        <f t="shared" si="44"/>
        <v>0</v>
      </c>
      <c r="N145" s="191">
        <f t="shared" si="44"/>
        <v>0</v>
      </c>
      <c r="O145" s="191">
        <f t="shared" si="44"/>
        <v>0</v>
      </c>
      <c r="P145" s="191">
        <f t="shared" si="44"/>
        <v>0</v>
      </c>
      <c r="Q145" s="191">
        <f t="shared" si="44"/>
        <v>0</v>
      </c>
      <c r="R145" s="191">
        <f t="shared" si="44"/>
        <v>1</v>
      </c>
      <c r="S145" s="191">
        <f t="shared" si="44"/>
        <v>3800</v>
      </c>
      <c r="T145" s="191">
        <f t="shared" si="44"/>
        <v>0</v>
      </c>
      <c r="U145" s="191">
        <f t="shared" si="44"/>
        <v>0</v>
      </c>
      <c r="V145" s="191">
        <f t="shared" si="44"/>
        <v>0</v>
      </c>
      <c r="W145" s="191">
        <f t="shared" si="44"/>
        <v>0</v>
      </c>
      <c r="X145" s="191">
        <f t="shared" si="44"/>
        <v>0</v>
      </c>
      <c r="Y145" s="191">
        <f t="shared" si="44"/>
        <v>0</v>
      </c>
      <c r="Z145" s="191">
        <f t="shared" si="44"/>
        <v>38</v>
      </c>
      <c r="AA145" s="191">
        <f t="shared" si="44"/>
        <v>38</v>
      </c>
      <c r="AB145" s="191">
        <f t="shared" si="44"/>
        <v>0</v>
      </c>
      <c r="AC145" s="191">
        <f t="shared" si="44"/>
        <v>0</v>
      </c>
      <c r="AD145" s="191">
        <f t="shared" si="44"/>
        <v>38</v>
      </c>
      <c r="AE145" s="191">
        <f t="shared" si="44"/>
        <v>0</v>
      </c>
      <c r="AF145" s="191">
        <f t="shared" si="44"/>
        <v>0</v>
      </c>
      <c r="AG145" s="191">
        <f t="shared" si="44"/>
        <v>0</v>
      </c>
      <c r="AH145" s="191">
        <f t="shared" si="44"/>
        <v>0</v>
      </c>
      <c r="AI145" s="191">
        <f t="shared" si="44"/>
        <v>0</v>
      </c>
      <c r="AJ145" s="191">
        <f t="shared" si="44"/>
        <v>0</v>
      </c>
      <c r="AK145" s="191">
        <f t="shared" si="44"/>
        <v>0</v>
      </c>
      <c r="AL145" s="191">
        <f t="shared" si="44"/>
        <v>0</v>
      </c>
      <c r="AM145" s="196"/>
      <c r="AN145" s="196"/>
    </row>
    <row r="146" s="263" customFormat="1" ht="178" customHeight="1" spans="1:40">
      <c r="A146" s="273">
        <v>17</v>
      </c>
      <c r="B146" s="273" t="s">
        <v>1183</v>
      </c>
      <c r="C146" s="273">
        <v>2024</v>
      </c>
      <c r="D146" s="282" t="s">
        <v>1004</v>
      </c>
      <c r="E146" s="273" t="s">
        <v>178</v>
      </c>
      <c r="F146" s="273" t="s">
        <v>1184</v>
      </c>
      <c r="G146" s="273" t="s">
        <v>995</v>
      </c>
      <c r="H146" s="282" t="s">
        <v>1006</v>
      </c>
      <c r="I146" s="273">
        <v>1</v>
      </c>
      <c r="J146" s="273">
        <v>3800</v>
      </c>
      <c r="K146" s="273"/>
      <c r="L146" s="273"/>
      <c r="M146" s="273"/>
      <c r="N146" s="273"/>
      <c r="O146" s="273"/>
      <c r="P146" s="273"/>
      <c r="Q146" s="273"/>
      <c r="R146" s="273">
        <v>1</v>
      </c>
      <c r="S146" s="273">
        <v>3800</v>
      </c>
      <c r="T146" s="273"/>
      <c r="U146" s="273" t="s">
        <v>1007</v>
      </c>
      <c r="V146" s="273" t="s">
        <v>1185</v>
      </c>
      <c r="W146" s="273" t="s">
        <v>1007</v>
      </c>
      <c r="X146" s="273" t="s">
        <v>1185</v>
      </c>
      <c r="Y146" s="273" t="s">
        <v>1186</v>
      </c>
      <c r="Z146" s="273">
        <v>38</v>
      </c>
      <c r="AA146" s="273">
        <v>38</v>
      </c>
      <c r="AB146" s="301"/>
      <c r="AC146" s="301"/>
      <c r="AD146" s="301">
        <v>38</v>
      </c>
      <c r="AE146" s="301"/>
      <c r="AF146" s="273"/>
      <c r="AG146" s="273"/>
      <c r="AH146" s="273"/>
      <c r="AI146" s="273"/>
      <c r="AJ146" s="273"/>
      <c r="AK146" s="273"/>
      <c r="AL146" s="273"/>
      <c r="AM146" s="282" t="s">
        <v>1187</v>
      </c>
      <c r="AN146" s="282" t="s">
        <v>1188</v>
      </c>
    </row>
    <row r="147" s="12" customFormat="1" ht="30" hidden="1" customHeight="1" spans="1:40">
      <c r="A147" s="183" t="s">
        <v>54</v>
      </c>
      <c r="B147" s="188" t="s">
        <v>170</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row>
  </sheetData>
  <autoFilter xmlns:etc="http://www.wps.cn/officeDocument/2017/etCustomData" ref="A5:XFD147" etc:filterBottomFollowUsedRange="0">
    <filterColumn colId="38">
      <filters>
        <filter val="&#10;目标一：新建土地规整290亩，配套2.5公里土渠&#10;目标二：购买种子7250公斤，使用农家肥&#10;目标三：备提升泵及饮水设施一套、一座100方蓄水池"/>
        <filter val="#REF!"/>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牧业点打井接水，能够改善常驻牧业点约560户1650余名群众吃水难的问题；&#10;目标二：保障牧业点约11.1万（头、匹、只）牲畜饮水困难的问题，并通过蓄水池蓄水，解决冬季饮水的困难。"/>
        <filter val="目标一：有效整合项目区土地资源，可增加土地面积3%以上。&#10;目标二：通过项目实施增加亩均农作物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完善阿合奇镇、苏木塔什等灌区供水计量配套设施；目标二：促进按方收费工作机制，进一步推进农业水价综合改革工作；三是提高农牧民节约用水意识。"/>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该项目建成后，灌溉面积约2.0万亩（草料基地6400亩，机场绿化1500亩，周围林带及原灌溉面积1.15万亩"/>
      </filters>
    </filterColumn>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7:D27"/>
    <mergeCell ref="B28:D28"/>
    <mergeCell ref="B29:D29"/>
    <mergeCell ref="B30:D30"/>
    <mergeCell ref="B31:D31"/>
    <mergeCell ref="B32:D32"/>
    <mergeCell ref="B33:D33"/>
    <mergeCell ref="B34:D34"/>
    <mergeCell ref="B36:D36"/>
    <mergeCell ref="B37:D37"/>
    <mergeCell ref="B38:D38"/>
    <mergeCell ref="B39:D39"/>
    <mergeCell ref="B40:D40"/>
    <mergeCell ref="B41:D41"/>
    <mergeCell ref="B42:D42"/>
    <mergeCell ref="B46:D46"/>
    <mergeCell ref="B47:D47"/>
    <mergeCell ref="B48:D48"/>
    <mergeCell ref="B49:D49"/>
    <mergeCell ref="B50:D50"/>
    <mergeCell ref="B51:D51"/>
    <mergeCell ref="B52:D52"/>
    <mergeCell ref="B53:D53"/>
    <mergeCell ref="B55:D55"/>
    <mergeCell ref="B56:D56"/>
    <mergeCell ref="B57:D57"/>
    <mergeCell ref="B58:D58"/>
    <mergeCell ref="B59:D59"/>
    <mergeCell ref="B60:D60"/>
    <mergeCell ref="B61:D61"/>
    <mergeCell ref="B62:D62"/>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3:D83"/>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7:D14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4">
    <cfRule type="expression" dxfId="0" priority="1">
      <formula>AND(SUMPRODUCT(IFERROR(1*(($D$54&amp;"x")=(D54&amp;"x")),0))&gt;1,NOT(ISBLANK(D54)))</formula>
    </cfRule>
  </conditionalFormatting>
  <conditionalFormatting sqref="D114">
    <cfRule type="expression" dxfId="0" priority="2">
      <formula>AND(COUNTIF(#REF!,D114)+COUNTIF(#REF!,D114)+COUNTIF(#REF!,D114)+COUNTIF(#REF!,D114)+COUNTIF(#REF!,D114)+COUNTIF(#REF!,D114)+COUNTIF(#REF!,D114)+COUNTIF(#REF!,D114)+COUNTIF(#REF!,D114)+COUNTIF(#REF!,D114)+COUNTIF(#REF!,D114)+COUNTIF(#REF!,D114)&gt;1,NOT(ISBLANK(D114)))</formula>
    </cfRule>
  </conditionalFormatting>
  <pageMargins left="0.751388888888889" right="0.751388888888889" top="1" bottom="1" header="0.5" footer="0.5"/>
  <pageSetup paperSize="8" scale="23" fitToHeight="0" orientation="landscape" horizontalDpi="600"/>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N156"/>
  <sheetViews>
    <sheetView view="pageBreakPreview" zoomScale="38" zoomScaleNormal="47" workbookViewId="0">
      <pane xSplit="7" ySplit="7" topLeftCell="Y104" activePane="bottomRight" state="frozen"/>
      <selection/>
      <selection pane="topRight"/>
      <selection pane="bottomLeft"/>
      <selection pane="bottomRight" activeCell="H103" sqref="H103"/>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16367" width="8.88888888888889" style="12"/>
    <col min="16368" max="16368" width="8.88888888888889" style="8"/>
    <col min="16369" max="16384" width="8.88888888888889" style="272"/>
  </cols>
  <sheetData>
    <row r="1" s="5" customFormat="1" ht="39" customHeight="1" spans="1:40">
      <c r="A1" s="15" t="s">
        <v>0</v>
      </c>
      <c r="B1" s="15"/>
      <c r="C1" s="15"/>
      <c r="D1" s="15"/>
      <c r="H1" s="15"/>
      <c r="I1" s="16"/>
      <c r="J1" s="16"/>
      <c r="K1" s="16"/>
      <c r="L1" s="16"/>
      <c r="Z1" s="5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0">
      <c r="A3" s="18" t="s">
        <v>2</v>
      </c>
      <c r="B3" s="80"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row>
    <row r="4" s="7" customFormat="1" ht="90" customHeight="1" spans="1:40">
      <c r="A4" s="18"/>
      <c r="B4" s="80"/>
      <c r="C4" s="18"/>
      <c r="D4" s="18"/>
      <c r="E4" s="18"/>
      <c r="F4" s="18"/>
      <c r="G4" s="18"/>
      <c r="H4" s="18"/>
      <c r="I4" s="18"/>
      <c r="J4" s="18"/>
      <c r="K4" s="80" t="s">
        <v>18</v>
      </c>
      <c r="L4" s="80" t="s">
        <v>19</v>
      </c>
      <c r="M4" s="80" t="s">
        <v>20</v>
      </c>
      <c r="N4" s="80" t="s">
        <v>21</v>
      </c>
      <c r="O4" s="80" t="s">
        <v>22</v>
      </c>
      <c r="P4" s="80" t="s">
        <v>23</v>
      </c>
      <c r="Q4" s="80" t="s">
        <v>24</v>
      </c>
      <c r="R4" s="80" t="s">
        <v>25</v>
      </c>
      <c r="S4" s="45" t="s">
        <v>1253</v>
      </c>
      <c r="T4" s="45" t="s">
        <v>1254</v>
      </c>
      <c r="U4" s="45" t="s">
        <v>30</v>
      </c>
      <c r="V4" s="45" t="s">
        <v>31</v>
      </c>
      <c r="W4" s="45" t="s">
        <v>32</v>
      </c>
      <c r="X4" s="45" t="s">
        <v>33</v>
      </c>
      <c r="Y4" s="89" t="s">
        <v>34</v>
      </c>
      <c r="Z4" s="56" t="s">
        <v>35</v>
      </c>
      <c r="AA4" s="80" t="s">
        <v>36</v>
      </c>
      <c r="AB4" s="99" t="s">
        <v>37</v>
      </c>
      <c r="AC4" s="99"/>
      <c r="AD4" s="99"/>
      <c r="AE4" s="99"/>
      <c r="AF4" s="80" t="s">
        <v>38</v>
      </c>
      <c r="AG4" s="80" t="s">
        <v>39</v>
      </c>
      <c r="AH4" s="80" t="s">
        <v>40</v>
      </c>
      <c r="AI4" s="80" t="s">
        <v>41</v>
      </c>
      <c r="AJ4" s="80" t="s">
        <v>42</v>
      </c>
      <c r="AK4" s="80" t="s">
        <v>43</v>
      </c>
      <c r="AL4" s="89" t="s">
        <v>44</v>
      </c>
      <c r="AM4" s="18"/>
      <c r="AN4" s="18"/>
    </row>
    <row r="5" s="7" customFormat="1" ht="118" customHeight="1" spans="1:40">
      <c r="A5" s="18"/>
      <c r="B5" s="80"/>
      <c r="C5" s="18"/>
      <c r="D5" s="18"/>
      <c r="E5" s="18"/>
      <c r="F5" s="18"/>
      <c r="G5" s="18"/>
      <c r="H5" s="18"/>
      <c r="I5" s="18"/>
      <c r="J5" s="18"/>
      <c r="K5" s="80"/>
      <c r="L5" s="80"/>
      <c r="M5" s="80"/>
      <c r="N5" s="80"/>
      <c r="O5" s="80"/>
      <c r="P5" s="80"/>
      <c r="Q5" s="80"/>
      <c r="R5" s="80"/>
      <c r="S5" s="46"/>
      <c r="T5" s="46"/>
      <c r="U5" s="46"/>
      <c r="V5" s="46"/>
      <c r="W5" s="46"/>
      <c r="X5" s="46"/>
      <c r="Y5" s="90"/>
      <c r="Z5" s="56"/>
      <c r="AA5" s="80"/>
      <c r="AB5" s="99" t="s">
        <v>45</v>
      </c>
      <c r="AC5" s="99" t="s">
        <v>46</v>
      </c>
      <c r="AD5" s="99" t="s">
        <v>47</v>
      </c>
      <c r="AE5" s="99" t="s">
        <v>48</v>
      </c>
      <c r="AF5" s="80"/>
      <c r="AG5" s="80"/>
      <c r="AH5" s="80"/>
      <c r="AI5" s="80"/>
      <c r="AJ5" s="80"/>
      <c r="AK5" s="80"/>
      <c r="AL5" s="90"/>
      <c r="AM5" s="18"/>
      <c r="AN5" s="18"/>
    </row>
    <row r="6" s="79" customFormat="1" ht="30" hidden="1" customHeight="1" spans="1:40">
      <c r="A6" s="81"/>
      <c r="B6" s="82" t="s">
        <v>49</v>
      </c>
      <c r="C6" s="82"/>
      <c r="D6" s="82"/>
      <c r="E6" s="82"/>
      <c r="F6" s="82"/>
      <c r="G6" s="82"/>
      <c r="H6" s="82"/>
      <c r="I6" s="83">
        <f t="shared" ref="I6:AL6" si="0">I7+I65+I82+I113+I118+I139+I148+I151</f>
        <v>26</v>
      </c>
      <c r="J6" s="83">
        <f t="shared" si="0"/>
        <v>27944.1</v>
      </c>
      <c r="K6" s="83">
        <f t="shared" si="0"/>
        <v>13</v>
      </c>
      <c r="L6" s="83">
        <f t="shared" si="0"/>
        <v>1</v>
      </c>
      <c r="M6" s="83">
        <f t="shared" si="0"/>
        <v>10</v>
      </c>
      <c r="N6" s="83">
        <f t="shared" si="0"/>
        <v>0</v>
      </c>
      <c r="O6" s="83">
        <f t="shared" si="0"/>
        <v>1</v>
      </c>
      <c r="P6" s="83">
        <f t="shared" si="0"/>
        <v>0</v>
      </c>
      <c r="Q6" s="83">
        <f t="shared" si="0"/>
        <v>0</v>
      </c>
      <c r="R6" s="83">
        <f t="shared" si="0"/>
        <v>1</v>
      </c>
      <c r="S6" s="83">
        <f t="shared" si="0"/>
        <v>20346</v>
      </c>
      <c r="T6" s="83">
        <f t="shared" si="0"/>
        <v>58049</v>
      </c>
      <c r="U6" s="83">
        <f t="shared" si="0"/>
        <v>0</v>
      </c>
      <c r="V6" s="83">
        <f t="shared" si="0"/>
        <v>0</v>
      </c>
      <c r="W6" s="83">
        <f t="shared" si="0"/>
        <v>0</v>
      </c>
      <c r="X6" s="83">
        <f t="shared" si="0"/>
        <v>0</v>
      </c>
      <c r="Y6" s="83">
        <f t="shared" si="0"/>
        <v>0</v>
      </c>
      <c r="Z6" s="83">
        <f t="shared" si="0"/>
        <v>21569</v>
      </c>
      <c r="AA6" s="83">
        <f t="shared" si="0"/>
        <v>12268</v>
      </c>
      <c r="AB6" s="83">
        <f t="shared" si="0"/>
        <v>9330</v>
      </c>
      <c r="AC6" s="83">
        <f t="shared" si="0"/>
        <v>1200</v>
      </c>
      <c r="AD6" s="83">
        <f t="shared" si="0"/>
        <v>1738</v>
      </c>
      <c r="AE6" s="83">
        <f t="shared" si="0"/>
        <v>0</v>
      </c>
      <c r="AF6" s="83">
        <f t="shared" si="0"/>
        <v>1460</v>
      </c>
      <c r="AG6" s="83">
        <f t="shared" si="0"/>
        <v>3341</v>
      </c>
      <c r="AH6" s="83">
        <f t="shared" si="0"/>
        <v>2000</v>
      </c>
      <c r="AI6" s="83">
        <f t="shared" si="0"/>
        <v>0</v>
      </c>
      <c r="AJ6" s="83">
        <f t="shared" si="0"/>
        <v>2500</v>
      </c>
      <c r="AK6" s="83">
        <f t="shared" si="0"/>
        <v>0</v>
      </c>
      <c r="AL6" s="83">
        <f t="shared" si="0"/>
        <v>0</v>
      </c>
      <c r="AM6" s="81"/>
      <c r="AN6" s="81"/>
    </row>
    <row r="7" s="178" customFormat="1" ht="30" hidden="1" customHeight="1" spans="1:40">
      <c r="A7" s="180" t="s">
        <v>50</v>
      </c>
      <c r="B7" s="181" t="s">
        <v>51</v>
      </c>
      <c r="C7" s="182"/>
      <c r="D7" s="182"/>
      <c r="E7" s="181"/>
      <c r="F7" s="182"/>
      <c r="G7" s="182"/>
      <c r="H7" s="181"/>
      <c r="I7" s="189">
        <f t="shared" ref="I7:AL7" si="1">I8+I33+I40+I51+I57</f>
        <v>15</v>
      </c>
      <c r="J7" s="189">
        <f t="shared" si="1"/>
        <v>23183.3</v>
      </c>
      <c r="K7" s="189">
        <f t="shared" si="1"/>
        <v>13</v>
      </c>
      <c r="L7" s="189">
        <f t="shared" si="1"/>
        <v>0</v>
      </c>
      <c r="M7" s="189">
        <f t="shared" si="1"/>
        <v>2</v>
      </c>
      <c r="N7" s="189">
        <f t="shared" si="1"/>
        <v>0</v>
      </c>
      <c r="O7" s="189">
        <f t="shared" si="1"/>
        <v>0</v>
      </c>
      <c r="P7" s="189">
        <f t="shared" si="1"/>
        <v>0</v>
      </c>
      <c r="Q7" s="189">
        <f t="shared" si="1"/>
        <v>0</v>
      </c>
      <c r="R7" s="189">
        <f t="shared" si="1"/>
        <v>0</v>
      </c>
      <c r="S7" s="189">
        <f t="shared" si="1"/>
        <v>10627</v>
      </c>
      <c r="T7" s="189">
        <f t="shared" si="1"/>
        <v>36662</v>
      </c>
      <c r="U7" s="189">
        <f t="shared" si="1"/>
        <v>0</v>
      </c>
      <c r="V7" s="189">
        <f t="shared" si="1"/>
        <v>0</v>
      </c>
      <c r="W7" s="189">
        <f t="shared" si="1"/>
        <v>0</v>
      </c>
      <c r="X7" s="189">
        <f t="shared" si="1"/>
        <v>0</v>
      </c>
      <c r="Y7" s="189">
        <f t="shared" si="1"/>
        <v>0</v>
      </c>
      <c r="Z7" s="189">
        <f t="shared" si="1"/>
        <v>13771</v>
      </c>
      <c r="AA7" s="189">
        <f t="shared" si="1"/>
        <v>7210</v>
      </c>
      <c r="AB7" s="189">
        <f t="shared" si="1"/>
        <v>4310</v>
      </c>
      <c r="AC7" s="189">
        <f t="shared" si="1"/>
        <v>1200</v>
      </c>
      <c r="AD7" s="189">
        <f t="shared" si="1"/>
        <v>1700</v>
      </c>
      <c r="AE7" s="189">
        <f t="shared" si="1"/>
        <v>0</v>
      </c>
      <c r="AF7" s="189">
        <f t="shared" si="1"/>
        <v>1450</v>
      </c>
      <c r="AG7" s="189">
        <f t="shared" si="1"/>
        <v>2611</v>
      </c>
      <c r="AH7" s="189">
        <f t="shared" si="1"/>
        <v>0</v>
      </c>
      <c r="AI7" s="189">
        <f t="shared" si="1"/>
        <v>0</v>
      </c>
      <c r="AJ7" s="189">
        <f t="shared" si="1"/>
        <v>2500</v>
      </c>
      <c r="AK7" s="189">
        <f t="shared" si="1"/>
        <v>0</v>
      </c>
      <c r="AL7" s="189">
        <f t="shared" si="1"/>
        <v>0</v>
      </c>
      <c r="AM7" s="195"/>
      <c r="AN7" s="195"/>
    </row>
    <row r="8" s="178" customFormat="1" ht="30" hidden="1" customHeight="1" spans="1:40">
      <c r="A8" s="183" t="s">
        <v>52</v>
      </c>
      <c r="B8" s="181" t="s">
        <v>53</v>
      </c>
      <c r="C8" s="182"/>
      <c r="D8" s="182"/>
      <c r="E8" s="181"/>
      <c r="F8" s="182"/>
      <c r="G8" s="182"/>
      <c r="H8" s="181"/>
      <c r="I8" s="190">
        <f t="shared" ref="I8:AL8" si="2">I9+I14+I19+I30+I31+I32+I20</f>
        <v>7</v>
      </c>
      <c r="J8" s="190">
        <f t="shared" si="2"/>
        <v>11254.6</v>
      </c>
      <c r="K8" s="190">
        <f t="shared" si="2"/>
        <v>6</v>
      </c>
      <c r="L8" s="190">
        <f t="shared" si="2"/>
        <v>0</v>
      </c>
      <c r="M8" s="190">
        <f t="shared" si="2"/>
        <v>1</v>
      </c>
      <c r="N8" s="190">
        <f t="shared" si="2"/>
        <v>0</v>
      </c>
      <c r="O8" s="190">
        <f t="shared" si="2"/>
        <v>0</v>
      </c>
      <c r="P8" s="190">
        <f t="shared" si="2"/>
        <v>0</v>
      </c>
      <c r="Q8" s="190">
        <f t="shared" si="2"/>
        <v>0</v>
      </c>
      <c r="R8" s="190">
        <f t="shared" si="2"/>
        <v>0</v>
      </c>
      <c r="S8" s="190">
        <f t="shared" si="2"/>
        <v>5009</v>
      </c>
      <c r="T8" s="190">
        <f t="shared" si="2"/>
        <v>17980</v>
      </c>
      <c r="U8" s="190">
        <f t="shared" si="2"/>
        <v>0</v>
      </c>
      <c r="V8" s="190">
        <f t="shared" si="2"/>
        <v>0</v>
      </c>
      <c r="W8" s="190">
        <f t="shared" si="2"/>
        <v>0</v>
      </c>
      <c r="X8" s="190">
        <f t="shared" si="2"/>
        <v>0</v>
      </c>
      <c r="Y8" s="190">
        <f t="shared" si="2"/>
        <v>0</v>
      </c>
      <c r="Z8" s="190">
        <f t="shared" si="2"/>
        <v>7726</v>
      </c>
      <c r="AA8" s="190">
        <f t="shared" si="2"/>
        <v>5110</v>
      </c>
      <c r="AB8" s="190">
        <f t="shared" si="2"/>
        <v>4310</v>
      </c>
      <c r="AC8" s="190">
        <f t="shared" si="2"/>
        <v>800</v>
      </c>
      <c r="AD8" s="190">
        <f t="shared" si="2"/>
        <v>0</v>
      </c>
      <c r="AE8" s="190">
        <f t="shared" si="2"/>
        <v>0</v>
      </c>
      <c r="AF8" s="190">
        <f t="shared" si="2"/>
        <v>0</v>
      </c>
      <c r="AG8" s="190">
        <f t="shared" si="2"/>
        <v>116</v>
      </c>
      <c r="AH8" s="190">
        <f t="shared" si="2"/>
        <v>0</v>
      </c>
      <c r="AI8" s="190">
        <f t="shared" si="2"/>
        <v>0</v>
      </c>
      <c r="AJ8" s="190">
        <f t="shared" si="2"/>
        <v>2500</v>
      </c>
      <c r="AK8" s="190">
        <f t="shared" si="2"/>
        <v>0</v>
      </c>
      <c r="AL8" s="190">
        <f t="shared" si="2"/>
        <v>0</v>
      </c>
      <c r="AM8" s="195"/>
      <c r="AN8" s="195"/>
    </row>
    <row r="9" s="12" customFormat="1" ht="30" hidden="1" customHeight="1" spans="1:40">
      <c r="A9" s="183" t="s">
        <v>54</v>
      </c>
      <c r="B9" s="181" t="s">
        <v>55</v>
      </c>
      <c r="C9" s="182"/>
      <c r="D9" s="182"/>
      <c r="E9" s="181"/>
      <c r="F9" s="182"/>
      <c r="G9" s="182"/>
      <c r="H9" s="181"/>
      <c r="I9" s="191">
        <f t="shared" ref="I9:AL9" si="3">I10+I11</f>
        <v>2</v>
      </c>
      <c r="J9" s="191">
        <f t="shared" si="3"/>
        <v>2034</v>
      </c>
      <c r="K9" s="191">
        <f t="shared" si="3"/>
        <v>2</v>
      </c>
      <c r="L9" s="191">
        <f t="shared" si="3"/>
        <v>0</v>
      </c>
      <c r="M9" s="191">
        <f t="shared" si="3"/>
        <v>0</v>
      </c>
      <c r="N9" s="191">
        <f t="shared" si="3"/>
        <v>0</v>
      </c>
      <c r="O9" s="191">
        <f t="shared" si="3"/>
        <v>0</v>
      </c>
      <c r="P9" s="191">
        <f t="shared" si="3"/>
        <v>0</v>
      </c>
      <c r="Q9" s="191">
        <f t="shared" si="3"/>
        <v>0</v>
      </c>
      <c r="R9" s="191">
        <f t="shared" si="3"/>
        <v>0</v>
      </c>
      <c r="S9" s="191">
        <f t="shared" si="3"/>
        <v>618</v>
      </c>
      <c r="T9" s="191">
        <f t="shared" si="3"/>
        <v>2670</v>
      </c>
      <c r="U9" s="191">
        <f t="shared" si="3"/>
        <v>0</v>
      </c>
      <c r="V9" s="191">
        <f t="shared" si="3"/>
        <v>0</v>
      </c>
      <c r="W9" s="191">
        <f t="shared" si="3"/>
        <v>0</v>
      </c>
      <c r="X9" s="191">
        <f t="shared" si="3"/>
        <v>0</v>
      </c>
      <c r="Y9" s="191">
        <f t="shared" si="3"/>
        <v>0</v>
      </c>
      <c r="Z9" s="191">
        <f t="shared" si="3"/>
        <v>3260</v>
      </c>
      <c r="AA9" s="191">
        <f t="shared" si="3"/>
        <v>760</v>
      </c>
      <c r="AB9" s="191">
        <f t="shared" si="3"/>
        <v>760</v>
      </c>
      <c r="AC9" s="191">
        <f t="shared" si="3"/>
        <v>0</v>
      </c>
      <c r="AD9" s="191">
        <f t="shared" si="3"/>
        <v>0</v>
      </c>
      <c r="AE9" s="191">
        <f t="shared" si="3"/>
        <v>0</v>
      </c>
      <c r="AF9" s="191">
        <f t="shared" si="3"/>
        <v>0</v>
      </c>
      <c r="AG9" s="191">
        <f t="shared" si="3"/>
        <v>0</v>
      </c>
      <c r="AH9" s="191">
        <f t="shared" si="3"/>
        <v>0</v>
      </c>
      <c r="AI9" s="191">
        <f t="shared" si="3"/>
        <v>0</v>
      </c>
      <c r="AJ9" s="191">
        <f t="shared" si="3"/>
        <v>2500</v>
      </c>
      <c r="AK9" s="191">
        <f t="shared" si="3"/>
        <v>0</v>
      </c>
      <c r="AL9" s="191">
        <f t="shared" si="3"/>
        <v>0</v>
      </c>
      <c r="AM9" s="196"/>
      <c r="AN9" s="196"/>
    </row>
    <row r="10" s="12" customFormat="1" ht="30" hidden="1" customHeight="1" spans="1:40">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row>
    <row r="11" s="12" customFormat="1" ht="30" hidden="1" customHeight="1" spans="1:40">
      <c r="A11" s="184" t="s">
        <v>56</v>
      </c>
      <c r="B11" s="181" t="s">
        <v>58</v>
      </c>
      <c r="C11" s="182"/>
      <c r="D11" s="182"/>
      <c r="E11" s="185"/>
      <c r="F11" s="185"/>
      <c r="G11" s="185"/>
      <c r="H11" s="185"/>
      <c r="I11" s="191">
        <f t="shared" ref="I11:AL11" si="4">SUM(I12:I13)</f>
        <v>2</v>
      </c>
      <c r="J11" s="191">
        <f t="shared" si="4"/>
        <v>2034</v>
      </c>
      <c r="K11" s="191">
        <f t="shared" si="4"/>
        <v>2</v>
      </c>
      <c r="L11" s="191">
        <f t="shared" si="4"/>
        <v>0</v>
      </c>
      <c r="M11" s="191">
        <f t="shared" si="4"/>
        <v>0</v>
      </c>
      <c r="N11" s="191">
        <f t="shared" si="4"/>
        <v>0</v>
      </c>
      <c r="O11" s="191">
        <f t="shared" si="4"/>
        <v>0</v>
      </c>
      <c r="P11" s="191">
        <f t="shared" si="4"/>
        <v>0</v>
      </c>
      <c r="Q11" s="191">
        <f t="shared" si="4"/>
        <v>0</v>
      </c>
      <c r="R11" s="191">
        <f t="shared" si="4"/>
        <v>0</v>
      </c>
      <c r="S11" s="191">
        <f t="shared" si="4"/>
        <v>618</v>
      </c>
      <c r="T11" s="191">
        <f t="shared" si="4"/>
        <v>2670</v>
      </c>
      <c r="U11" s="191">
        <f t="shared" si="4"/>
        <v>0</v>
      </c>
      <c r="V11" s="191">
        <f t="shared" si="4"/>
        <v>0</v>
      </c>
      <c r="W11" s="191">
        <f t="shared" si="4"/>
        <v>0</v>
      </c>
      <c r="X11" s="191">
        <f t="shared" si="4"/>
        <v>0</v>
      </c>
      <c r="Y11" s="191">
        <f t="shared" si="4"/>
        <v>0</v>
      </c>
      <c r="Z11" s="191">
        <f t="shared" si="4"/>
        <v>3260</v>
      </c>
      <c r="AA11" s="191">
        <f t="shared" si="4"/>
        <v>760</v>
      </c>
      <c r="AB11" s="191">
        <f t="shared" si="4"/>
        <v>760</v>
      </c>
      <c r="AC11" s="191">
        <f t="shared" si="4"/>
        <v>0</v>
      </c>
      <c r="AD11" s="191">
        <f t="shared" si="4"/>
        <v>0</v>
      </c>
      <c r="AE11" s="191">
        <f t="shared" si="4"/>
        <v>0</v>
      </c>
      <c r="AF11" s="191">
        <f t="shared" si="4"/>
        <v>0</v>
      </c>
      <c r="AG11" s="191">
        <f t="shared" si="4"/>
        <v>0</v>
      </c>
      <c r="AH11" s="191">
        <f t="shared" si="4"/>
        <v>0</v>
      </c>
      <c r="AI11" s="191">
        <f t="shared" si="4"/>
        <v>0</v>
      </c>
      <c r="AJ11" s="191">
        <f t="shared" si="4"/>
        <v>2500</v>
      </c>
      <c r="AK11" s="191">
        <f t="shared" si="4"/>
        <v>0</v>
      </c>
      <c r="AL11" s="191">
        <f t="shared" si="4"/>
        <v>0</v>
      </c>
      <c r="AM11" s="191">
        <f>SUM(AM12)</f>
        <v>0</v>
      </c>
      <c r="AN11" s="196"/>
    </row>
    <row r="12" s="262" customFormat="1" ht="283" customHeight="1" spans="1:40">
      <c r="A12" s="273">
        <v>1</v>
      </c>
      <c r="B12" s="273" t="s">
        <v>1158</v>
      </c>
      <c r="C12" s="273">
        <v>2024</v>
      </c>
      <c r="D12" s="274" t="s">
        <v>1284</v>
      </c>
      <c r="E12" s="273" t="s">
        <v>178</v>
      </c>
      <c r="F12" s="275" t="s">
        <v>990</v>
      </c>
      <c r="G12" s="273" t="s">
        <v>1160</v>
      </c>
      <c r="H12" s="274" t="s">
        <v>1285</v>
      </c>
      <c r="I12" s="273">
        <v>1</v>
      </c>
      <c r="J12" s="273">
        <v>2000</v>
      </c>
      <c r="K12" s="273">
        <v>1</v>
      </c>
      <c r="L12" s="273"/>
      <c r="M12" s="273"/>
      <c r="N12" s="273"/>
      <c r="O12" s="273"/>
      <c r="P12" s="273"/>
      <c r="Q12" s="273"/>
      <c r="R12" s="273"/>
      <c r="S12" s="273">
        <v>56</v>
      </c>
      <c r="T12" s="273">
        <v>183</v>
      </c>
      <c r="U12" s="273" t="s">
        <v>183</v>
      </c>
      <c r="V12" s="273" t="s">
        <v>1144</v>
      </c>
      <c r="W12" s="273" t="s">
        <v>183</v>
      </c>
      <c r="X12" s="273" t="s">
        <v>1144</v>
      </c>
      <c r="Y12" s="273" t="s">
        <v>1286</v>
      </c>
      <c r="Z12" s="273">
        <v>760</v>
      </c>
      <c r="AA12" s="273">
        <v>760</v>
      </c>
      <c r="AB12" s="273">
        <v>760</v>
      </c>
      <c r="AC12" s="273"/>
      <c r="AD12" s="273"/>
      <c r="AE12" s="273"/>
      <c r="AF12" s="273"/>
      <c r="AG12" s="273"/>
      <c r="AH12" s="273"/>
      <c r="AI12" s="273"/>
      <c r="AJ12" s="273"/>
      <c r="AK12" s="273"/>
      <c r="AL12" s="273"/>
      <c r="AM12" s="282" t="s">
        <v>1162</v>
      </c>
      <c r="AN12" s="282" t="s">
        <v>1163</v>
      </c>
    </row>
    <row r="13" s="104" customFormat="1" ht="189" customHeight="1" spans="1:40">
      <c r="A13" s="231">
        <v>2</v>
      </c>
      <c r="B13" s="231" t="s">
        <v>1287</v>
      </c>
      <c r="C13" s="231">
        <v>2024</v>
      </c>
      <c r="D13" s="276" t="s">
        <v>1288</v>
      </c>
      <c r="E13" s="276" t="s">
        <v>178</v>
      </c>
      <c r="F13" s="276" t="s">
        <v>1289</v>
      </c>
      <c r="G13" s="276" t="s">
        <v>198</v>
      </c>
      <c r="H13" s="276" t="s">
        <v>1290</v>
      </c>
      <c r="I13" s="231">
        <v>1</v>
      </c>
      <c r="J13" s="276">
        <v>34</v>
      </c>
      <c r="K13" s="276">
        <v>1</v>
      </c>
      <c r="L13" s="276"/>
      <c r="M13" s="276"/>
      <c r="N13" s="276"/>
      <c r="O13" s="276"/>
      <c r="P13" s="276"/>
      <c r="Q13" s="276"/>
      <c r="R13" s="276"/>
      <c r="S13" s="276">
        <v>562</v>
      </c>
      <c r="T13" s="276">
        <v>2487</v>
      </c>
      <c r="U13" s="276" t="s">
        <v>183</v>
      </c>
      <c r="V13" s="276" t="s">
        <v>1144</v>
      </c>
      <c r="W13" s="276" t="s">
        <v>183</v>
      </c>
      <c r="X13" s="276" t="s">
        <v>1144</v>
      </c>
      <c r="Y13" s="276" t="s">
        <v>1286</v>
      </c>
      <c r="Z13" s="276">
        <v>2500</v>
      </c>
      <c r="AA13" s="276"/>
      <c r="AB13" s="276"/>
      <c r="AC13" s="276"/>
      <c r="AD13" s="276"/>
      <c r="AE13" s="276"/>
      <c r="AF13" s="276"/>
      <c r="AG13" s="276"/>
      <c r="AH13" s="276"/>
      <c r="AI13" s="276"/>
      <c r="AJ13" s="276">
        <v>2500</v>
      </c>
      <c r="AK13" s="276" t="s">
        <v>1291</v>
      </c>
      <c r="AL13" s="276"/>
      <c r="AM13" s="276" t="s">
        <v>1292</v>
      </c>
      <c r="AN13" s="276" t="s">
        <v>1293</v>
      </c>
    </row>
    <row r="14" s="12" customFormat="1" ht="30" hidden="1" customHeight="1" spans="1:40">
      <c r="A14" s="183" t="s">
        <v>54</v>
      </c>
      <c r="B14" s="181" t="s">
        <v>59</v>
      </c>
      <c r="C14" s="182"/>
      <c r="D14" s="182"/>
      <c r="E14" s="185"/>
      <c r="F14" s="185"/>
      <c r="G14" s="185"/>
      <c r="H14" s="185"/>
      <c r="I14" s="191">
        <f>I15+I16+I17+I18</f>
        <v>0</v>
      </c>
      <c r="J14" s="191">
        <f t="shared" ref="J14:AL14" si="5">J15+J16+J17+J18</f>
        <v>0</v>
      </c>
      <c r="K14" s="191">
        <f t="shared" si="5"/>
        <v>0</v>
      </c>
      <c r="L14" s="191">
        <f t="shared" si="5"/>
        <v>0</v>
      </c>
      <c r="M14" s="191">
        <f t="shared" si="5"/>
        <v>0</v>
      </c>
      <c r="N14" s="191">
        <f t="shared" si="5"/>
        <v>0</v>
      </c>
      <c r="O14" s="191">
        <f t="shared" si="5"/>
        <v>0</v>
      </c>
      <c r="P14" s="191">
        <f t="shared" si="5"/>
        <v>0</v>
      </c>
      <c r="Q14" s="191">
        <f t="shared" si="5"/>
        <v>0</v>
      </c>
      <c r="R14" s="191">
        <f t="shared" si="5"/>
        <v>0</v>
      </c>
      <c r="S14" s="191">
        <f t="shared" si="5"/>
        <v>0</v>
      </c>
      <c r="T14" s="191">
        <f t="shared" si="5"/>
        <v>0</v>
      </c>
      <c r="U14" s="191">
        <f t="shared" si="5"/>
        <v>0</v>
      </c>
      <c r="V14" s="191">
        <f t="shared" si="5"/>
        <v>0</v>
      </c>
      <c r="W14" s="191">
        <f t="shared" si="5"/>
        <v>0</v>
      </c>
      <c r="X14" s="191">
        <f t="shared" si="5"/>
        <v>0</v>
      </c>
      <c r="Y14" s="191">
        <f t="shared" si="5"/>
        <v>0</v>
      </c>
      <c r="Z14" s="191">
        <f t="shared" si="5"/>
        <v>0</v>
      </c>
      <c r="AA14" s="191">
        <f t="shared" si="5"/>
        <v>0</v>
      </c>
      <c r="AB14" s="191">
        <f t="shared" si="5"/>
        <v>0</v>
      </c>
      <c r="AC14" s="191">
        <f t="shared" si="5"/>
        <v>0</v>
      </c>
      <c r="AD14" s="191">
        <f t="shared" si="5"/>
        <v>0</v>
      </c>
      <c r="AE14" s="191">
        <f t="shared" si="5"/>
        <v>0</v>
      </c>
      <c r="AF14" s="191">
        <f t="shared" si="5"/>
        <v>0</v>
      </c>
      <c r="AG14" s="191">
        <f t="shared" si="5"/>
        <v>0</v>
      </c>
      <c r="AH14" s="191">
        <f t="shared" si="5"/>
        <v>0</v>
      </c>
      <c r="AI14" s="191">
        <f t="shared" si="5"/>
        <v>0</v>
      </c>
      <c r="AJ14" s="191">
        <f t="shared" si="5"/>
        <v>0</v>
      </c>
      <c r="AK14" s="191">
        <f t="shared" si="5"/>
        <v>0</v>
      </c>
      <c r="AL14" s="191">
        <f t="shared" si="5"/>
        <v>0</v>
      </c>
      <c r="AM14" s="196"/>
      <c r="AN14" s="196"/>
    </row>
    <row r="15" s="12" customFormat="1" ht="30" hidden="1" customHeight="1" spans="1:40">
      <c r="A15" s="184" t="s">
        <v>56</v>
      </c>
      <c r="B15" s="181" t="s">
        <v>60</v>
      </c>
      <c r="C15" s="182"/>
      <c r="D15" s="182"/>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row>
    <row r="16" s="12" customFormat="1" ht="30" hidden="1" customHeight="1" spans="1:40">
      <c r="A16" s="184" t="s">
        <v>56</v>
      </c>
      <c r="B16" s="188" t="s">
        <v>61</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row>
    <row r="17" s="12" customFormat="1" ht="30" hidden="1" customHeight="1" spans="1:40">
      <c r="A17" s="184" t="s">
        <v>56</v>
      </c>
      <c r="B17" s="188" t="s">
        <v>62</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row>
    <row r="18" s="12" customFormat="1" ht="30" hidden="1" customHeight="1" spans="1:40">
      <c r="A18" s="184" t="s">
        <v>56</v>
      </c>
      <c r="B18" s="188" t="s">
        <v>63</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row>
    <row r="19" s="12" customFormat="1" ht="30" hidden="1" customHeight="1" spans="1:40">
      <c r="A19" s="183" t="s">
        <v>54</v>
      </c>
      <c r="B19" s="188" t="s">
        <v>64</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row>
    <row r="20" s="12" customFormat="1" ht="30" hidden="1" customHeight="1" spans="1:40">
      <c r="A20" s="183" t="s">
        <v>54</v>
      </c>
      <c r="B20" s="188" t="s">
        <v>65</v>
      </c>
      <c r="C20" s="188"/>
      <c r="D20" s="188"/>
      <c r="E20" s="185"/>
      <c r="F20" s="185"/>
      <c r="G20" s="185"/>
      <c r="H20" s="185"/>
      <c r="I20" s="191">
        <f t="shared" ref="I20:AL20" si="6">I21+I22+I23+I29</f>
        <v>5</v>
      </c>
      <c r="J20" s="191">
        <f t="shared" si="6"/>
        <v>9220.6</v>
      </c>
      <c r="K20" s="191">
        <f t="shared" si="6"/>
        <v>4</v>
      </c>
      <c r="L20" s="191">
        <f t="shared" si="6"/>
        <v>0</v>
      </c>
      <c r="M20" s="191">
        <f t="shared" si="6"/>
        <v>1</v>
      </c>
      <c r="N20" s="191">
        <f t="shared" si="6"/>
        <v>0</v>
      </c>
      <c r="O20" s="191">
        <f t="shared" si="6"/>
        <v>0</v>
      </c>
      <c r="P20" s="191">
        <f t="shared" si="6"/>
        <v>0</v>
      </c>
      <c r="Q20" s="191">
        <f t="shared" si="6"/>
        <v>0</v>
      </c>
      <c r="R20" s="191">
        <f t="shared" si="6"/>
        <v>0</v>
      </c>
      <c r="S20" s="191">
        <f t="shared" si="6"/>
        <v>4391</v>
      </c>
      <c r="T20" s="191">
        <f t="shared" si="6"/>
        <v>15310</v>
      </c>
      <c r="U20" s="191">
        <f t="shared" si="6"/>
        <v>0</v>
      </c>
      <c r="V20" s="191">
        <f t="shared" si="6"/>
        <v>0</v>
      </c>
      <c r="W20" s="191">
        <f t="shared" si="6"/>
        <v>0</v>
      </c>
      <c r="X20" s="191">
        <f t="shared" si="6"/>
        <v>0</v>
      </c>
      <c r="Y20" s="191">
        <f t="shared" si="6"/>
        <v>0</v>
      </c>
      <c r="Z20" s="191">
        <f t="shared" si="6"/>
        <v>4466</v>
      </c>
      <c r="AA20" s="191">
        <f t="shared" si="6"/>
        <v>4350</v>
      </c>
      <c r="AB20" s="191">
        <f t="shared" si="6"/>
        <v>3550</v>
      </c>
      <c r="AC20" s="191">
        <f t="shared" si="6"/>
        <v>800</v>
      </c>
      <c r="AD20" s="191">
        <f t="shared" si="6"/>
        <v>0</v>
      </c>
      <c r="AE20" s="191">
        <f t="shared" si="6"/>
        <v>0</v>
      </c>
      <c r="AF20" s="191">
        <f t="shared" si="6"/>
        <v>0</v>
      </c>
      <c r="AG20" s="191">
        <f t="shared" si="6"/>
        <v>116</v>
      </c>
      <c r="AH20" s="191">
        <f t="shared" si="6"/>
        <v>0</v>
      </c>
      <c r="AI20" s="191">
        <f t="shared" si="6"/>
        <v>0</v>
      </c>
      <c r="AJ20" s="191">
        <f t="shared" si="6"/>
        <v>0</v>
      </c>
      <c r="AK20" s="191">
        <f t="shared" si="6"/>
        <v>0</v>
      </c>
      <c r="AL20" s="191">
        <f t="shared" si="6"/>
        <v>0</v>
      </c>
      <c r="AM20" s="196"/>
      <c r="AN20" s="196"/>
    </row>
    <row r="21" s="12" customFormat="1" ht="30" hidden="1" customHeight="1" spans="1:40">
      <c r="A21" s="184" t="s">
        <v>56</v>
      </c>
      <c r="B21" s="188" t="s">
        <v>66</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row>
    <row r="22" s="12" customFormat="1" ht="30" hidden="1" customHeight="1" spans="1:40">
      <c r="A22" s="184" t="s">
        <v>56</v>
      </c>
      <c r="B22" s="188" t="s">
        <v>67</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row>
    <row r="23" s="12" customFormat="1" ht="30" hidden="1" customHeight="1" spans="1:40">
      <c r="A23" s="184" t="s">
        <v>56</v>
      </c>
      <c r="B23" s="188" t="s">
        <v>68</v>
      </c>
      <c r="C23" s="188"/>
      <c r="D23" s="188"/>
      <c r="E23" s="185"/>
      <c r="F23" s="185"/>
      <c r="G23" s="185"/>
      <c r="H23" s="185"/>
      <c r="I23" s="191">
        <f t="shared" ref="I23:AL23" si="7">SUM(I24:I28)</f>
        <v>5</v>
      </c>
      <c r="J23" s="191">
        <f t="shared" si="7"/>
        <v>9220.6</v>
      </c>
      <c r="K23" s="191">
        <f t="shared" si="7"/>
        <v>4</v>
      </c>
      <c r="L23" s="191">
        <f t="shared" si="7"/>
        <v>0</v>
      </c>
      <c r="M23" s="191">
        <f t="shared" si="7"/>
        <v>1</v>
      </c>
      <c r="N23" s="191">
        <f t="shared" si="7"/>
        <v>0</v>
      </c>
      <c r="O23" s="191">
        <f t="shared" si="7"/>
        <v>0</v>
      </c>
      <c r="P23" s="191">
        <f t="shared" si="7"/>
        <v>0</v>
      </c>
      <c r="Q23" s="191">
        <f t="shared" si="7"/>
        <v>0</v>
      </c>
      <c r="R23" s="191">
        <f t="shared" si="7"/>
        <v>0</v>
      </c>
      <c r="S23" s="191">
        <f t="shared" si="7"/>
        <v>4391</v>
      </c>
      <c r="T23" s="191">
        <f t="shared" si="7"/>
        <v>15310</v>
      </c>
      <c r="U23" s="191">
        <f t="shared" si="7"/>
        <v>0</v>
      </c>
      <c r="V23" s="191">
        <f t="shared" si="7"/>
        <v>0</v>
      </c>
      <c r="W23" s="191">
        <f t="shared" si="7"/>
        <v>0</v>
      </c>
      <c r="X23" s="191">
        <f t="shared" si="7"/>
        <v>0</v>
      </c>
      <c r="Y23" s="191">
        <f t="shared" si="7"/>
        <v>0</v>
      </c>
      <c r="Z23" s="191">
        <f t="shared" si="7"/>
        <v>4466</v>
      </c>
      <c r="AA23" s="191">
        <f t="shared" si="7"/>
        <v>4350</v>
      </c>
      <c r="AB23" s="191">
        <f t="shared" si="7"/>
        <v>3550</v>
      </c>
      <c r="AC23" s="191">
        <f t="shared" si="7"/>
        <v>800</v>
      </c>
      <c r="AD23" s="191">
        <f t="shared" si="7"/>
        <v>0</v>
      </c>
      <c r="AE23" s="191">
        <f t="shared" si="7"/>
        <v>0</v>
      </c>
      <c r="AF23" s="191">
        <f t="shared" si="7"/>
        <v>0</v>
      </c>
      <c r="AG23" s="191">
        <f t="shared" si="7"/>
        <v>116</v>
      </c>
      <c r="AH23" s="191">
        <f t="shared" si="7"/>
        <v>0</v>
      </c>
      <c r="AI23" s="191">
        <f t="shared" si="7"/>
        <v>0</v>
      </c>
      <c r="AJ23" s="191">
        <f t="shared" si="7"/>
        <v>0</v>
      </c>
      <c r="AK23" s="191">
        <f t="shared" si="7"/>
        <v>0</v>
      </c>
      <c r="AL23" s="191">
        <f t="shared" si="7"/>
        <v>0</v>
      </c>
      <c r="AM23" s="196"/>
      <c r="AN23" s="196"/>
    </row>
    <row r="24" s="263" customFormat="1" ht="409" customHeight="1" spans="1:40">
      <c r="A24" s="273">
        <v>3</v>
      </c>
      <c r="B24" s="273" t="s">
        <v>1138</v>
      </c>
      <c r="C24" s="273">
        <v>2024</v>
      </c>
      <c r="D24" s="277" t="s">
        <v>983</v>
      </c>
      <c r="E24" s="275" t="s">
        <v>178</v>
      </c>
      <c r="F24" s="275" t="s">
        <v>984</v>
      </c>
      <c r="G24" s="275" t="s">
        <v>180</v>
      </c>
      <c r="H24" s="277" t="s">
        <v>1294</v>
      </c>
      <c r="I24" s="273">
        <v>1</v>
      </c>
      <c r="J24" s="273">
        <v>3896</v>
      </c>
      <c r="K24" s="273">
        <v>1</v>
      </c>
      <c r="L24" s="273"/>
      <c r="M24" s="273"/>
      <c r="N24" s="273"/>
      <c r="O24" s="273"/>
      <c r="P24" s="273"/>
      <c r="Q24" s="273"/>
      <c r="R24" s="273"/>
      <c r="S24" s="273">
        <v>338</v>
      </c>
      <c r="T24" s="273">
        <v>1345</v>
      </c>
      <c r="U24" s="275" t="s">
        <v>985</v>
      </c>
      <c r="V24" s="273" t="s">
        <v>944</v>
      </c>
      <c r="W24" s="275" t="s">
        <v>183</v>
      </c>
      <c r="X24" s="273" t="s">
        <v>811</v>
      </c>
      <c r="Y24" s="273" t="s">
        <v>1286</v>
      </c>
      <c r="Z24" s="275">
        <v>2000</v>
      </c>
      <c r="AA24" s="273">
        <v>2000</v>
      </c>
      <c r="AB24" s="301">
        <v>1600</v>
      </c>
      <c r="AC24" s="301">
        <v>400</v>
      </c>
      <c r="AD24" s="301"/>
      <c r="AE24" s="301"/>
      <c r="AF24" s="273"/>
      <c r="AG24" s="273"/>
      <c r="AH24" s="273"/>
      <c r="AI24" s="273"/>
      <c r="AJ24" s="273"/>
      <c r="AK24" s="273"/>
      <c r="AL24" s="273"/>
      <c r="AM24" s="282" t="s">
        <v>1139</v>
      </c>
      <c r="AN24" s="282" t="s">
        <v>1140</v>
      </c>
    </row>
    <row r="25" s="263" customFormat="1" ht="409" customHeight="1" spans="1:40">
      <c r="A25" s="273">
        <v>4</v>
      </c>
      <c r="B25" s="273" t="s">
        <v>1142</v>
      </c>
      <c r="C25" s="273">
        <v>2024</v>
      </c>
      <c r="D25" s="274" t="s">
        <v>185</v>
      </c>
      <c r="E25" s="275" t="s">
        <v>178</v>
      </c>
      <c r="F25" s="275" t="s">
        <v>984</v>
      </c>
      <c r="G25" s="275" t="s">
        <v>1295</v>
      </c>
      <c r="H25" s="278" t="s">
        <v>1296</v>
      </c>
      <c r="I25" s="273">
        <v>1</v>
      </c>
      <c r="J25" s="273">
        <v>4581</v>
      </c>
      <c r="K25" s="273">
        <v>1</v>
      </c>
      <c r="L25" s="273"/>
      <c r="M25" s="273"/>
      <c r="N25" s="273"/>
      <c r="O25" s="273"/>
      <c r="P25" s="273"/>
      <c r="Q25" s="273"/>
      <c r="R25" s="273"/>
      <c r="S25" s="273">
        <v>737</v>
      </c>
      <c r="T25" s="273">
        <v>2312</v>
      </c>
      <c r="U25" s="275" t="s">
        <v>183</v>
      </c>
      <c r="V25" s="273" t="s">
        <v>1144</v>
      </c>
      <c r="W25" s="275" t="s">
        <v>183</v>
      </c>
      <c r="X25" s="273" t="s">
        <v>1144</v>
      </c>
      <c r="Y25" s="273" t="s">
        <v>1286</v>
      </c>
      <c r="Z25" s="302">
        <v>2000</v>
      </c>
      <c r="AA25" s="273">
        <v>2000</v>
      </c>
      <c r="AB25" s="301">
        <v>1600</v>
      </c>
      <c r="AC25" s="301">
        <v>400</v>
      </c>
      <c r="AD25" s="301"/>
      <c r="AE25" s="301"/>
      <c r="AF25" s="273"/>
      <c r="AG25" s="273"/>
      <c r="AH25" s="273"/>
      <c r="AI25" s="273"/>
      <c r="AJ25" s="273"/>
      <c r="AK25" s="273"/>
      <c r="AL25" s="273"/>
      <c r="AM25" s="282" t="s">
        <v>1145</v>
      </c>
      <c r="AN25" s="282" t="s">
        <v>1146</v>
      </c>
    </row>
    <row r="26" s="263" customFormat="1" ht="382" customHeight="1" spans="1:40">
      <c r="A26" s="273">
        <v>5</v>
      </c>
      <c r="B26" s="273" t="s">
        <v>1297</v>
      </c>
      <c r="C26" s="273">
        <v>2024</v>
      </c>
      <c r="D26" s="279" t="s">
        <v>1298</v>
      </c>
      <c r="E26" s="275" t="s">
        <v>178</v>
      </c>
      <c r="F26" s="279" t="s">
        <v>402</v>
      </c>
      <c r="G26" s="275" t="s">
        <v>198</v>
      </c>
      <c r="H26" s="280" t="s">
        <v>1299</v>
      </c>
      <c r="I26" s="273">
        <v>1</v>
      </c>
      <c r="J26" s="273">
        <v>415</v>
      </c>
      <c r="K26" s="273">
        <v>1</v>
      </c>
      <c r="L26" s="273"/>
      <c r="M26" s="273"/>
      <c r="N26" s="273"/>
      <c r="O26" s="273"/>
      <c r="P26" s="273"/>
      <c r="Q26" s="273"/>
      <c r="R26" s="273"/>
      <c r="S26" s="292">
        <v>11</v>
      </c>
      <c r="T26" s="292">
        <v>43</v>
      </c>
      <c r="U26" s="275" t="s">
        <v>192</v>
      </c>
      <c r="V26" s="273"/>
      <c r="W26" s="275" t="s">
        <v>183</v>
      </c>
      <c r="X26" s="273" t="s">
        <v>1144</v>
      </c>
      <c r="Y26" s="273" t="s">
        <v>1286</v>
      </c>
      <c r="Z26" s="275">
        <v>250</v>
      </c>
      <c r="AA26" s="273">
        <v>250</v>
      </c>
      <c r="AB26" s="301">
        <v>250</v>
      </c>
      <c r="AC26" s="301"/>
      <c r="AD26" s="301"/>
      <c r="AE26" s="301"/>
      <c r="AF26" s="273"/>
      <c r="AG26" s="273"/>
      <c r="AH26" s="273"/>
      <c r="AI26" s="273"/>
      <c r="AJ26" s="273"/>
      <c r="AK26" s="273"/>
      <c r="AL26" s="273"/>
      <c r="AM26" s="282" t="s">
        <v>1300</v>
      </c>
      <c r="AN26" s="282" t="s">
        <v>1301</v>
      </c>
    </row>
    <row r="27" s="264" customFormat="1" ht="221" customHeight="1" spans="1:40">
      <c r="A27" s="231">
        <v>6</v>
      </c>
      <c r="B27" s="231" t="s">
        <v>1216</v>
      </c>
      <c r="C27" s="231">
        <v>2024</v>
      </c>
      <c r="D27" s="276" t="s">
        <v>648</v>
      </c>
      <c r="E27" s="231" t="s">
        <v>178</v>
      </c>
      <c r="F27" s="281" t="s">
        <v>1011</v>
      </c>
      <c r="G27" s="231" t="s">
        <v>1059</v>
      </c>
      <c r="H27" s="276" t="s">
        <v>1060</v>
      </c>
      <c r="I27" s="231">
        <v>1</v>
      </c>
      <c r="J27" s="231">
        <v>38.6</v>
      </c>
      <c r="K27" s="231"/>
      <c r="L27" s="231"/>
      <c r="M27" s="231">
        <v>1</v>
      </c>
      <c r="N27" s="231"/>
      <c r="O27" s="231"/>
      <c r="P27" s="231"/>
      <c r="Q27" s="231"/>
      <c r="R27" s="231"/>
      <c r="S27" s="231">
        <v>2833</v>
      </c>
      <c r="T27" s="231">
        <v>9916</v>
      </c>
      <c r="U27" s="231" t="s">
        <v>183</v>
      </c>
      <c r="V27" s="231" t="s">
        <v>1144</v>
      </c>
      <c r="W27" s="231" t="s">
        <v>183</v>
      </c>
      <c r="X27" s="231" t="s">
        <v>811</v>
      </c>
      <c r="Y27" s="231" t="s">
        <v>1286</v>
      </c>
      <c r="Z27" s="231">
        <v>116</v>
      </c>
      <c r="AA27" s="231"/>
      <c r="AB27" s="231"/>
      <c r="AC27" s="231"/>
      <c r="AD27" s="231"/>
      <c r="AE27" s="231"/>
      <c r="AF27" s="231"/>
      <c r="AG27" s="231">
        <v>116</v>
      </c>
      <c r="AH27" s="231"/>
      <c r="AI27" s="231"/>
      <c r="AJ27" s="231"/>
      <c r="AK27" s="231"/>
      <c r="AL27" s="231"/>
      <c r="AM27" s="276" t="s">
        <v>1217</v>
      </c>
      <c r="AN27" s="276" t="s">
        <v>1218</v>
      </c>
    </row>
    <row r="28" s="263" customFormat="1" ht="189" customHeight="1" spans="1:40">
      <c r="A28" s="273">
        <v>7</v>
      </c>
      <c r="B28" s="273" t="s">
        <v>1302</v>
      </c>
      <c r="C28" s="273">
        <v>2024</v>
      </c>
      <c r="D28" s="273" t="s">
        <v>1303</v>
      </c>
      <c r="E28" s="273" t="s">
        <v>178</v>
      </c>
      <c r="F28" s="273" t="s">
        <v>984</v>
      </c>
      <c r="G28" s="273" t="s">
        <v>1304</v>
      </c>
      <c r="H28" s="282" t="s">
        <v>1305</v>
      </c>
      <c r="I28" s="289">
        <v>1</v>
      </c>
      <c r="J28" s="273">
        <v>290</v>
      </c>
      <c r="K28" s="273">
        <v>1</v>
      </c>
      <c r="L28" s="273"/>
      <c r="M28" s="273"/>
      <c r="N28" s="273"/>
      <c r="O28" s="273"/>
      <c r="P28" s="273"/>
      <c r="Q28" s="273"/>
      <c r="R28" s="273"/>
      <c r="S28" s="293">
        <v>472</v>
      </c>
      <c r="T28" s="293">
        <v>1694</v>
      </c>
      <c r="U28" s="273" t="s">
        <v>192</v>
      </c>
      <c r="V28" s="294" t="s">
        <v>810</v>
      </c>
      <c r="W28" s="273" t="s">
        <v>183</v>
      </c>
      <c r="X28" s="289" t="s">
        <v>1144</v>
      </c>
      <c r="Y28" s="273" t="s">
        <v>1286</v>
      </c>
      <c r="Z28" s="273">
        <v>100</v>
      </c>
      <c r="AA28" s="289">
        <v>100</v>
      </c>
      <c r="AB28" s="273">
        <v>100</v>
      </c>
      <c r="AC28" s="273"/>
      <c r="AD28" s="273"/>
      <c r="AE28" s="273"/>
      <c r="AF28" s="273"/>
      <c r="AG28" s="273"/>
      <c r="AH28" s="273"/>
      <c r="AI28" s="273"/>
      <c r="AJ28" s="273"/>
      <c r="AK28" s="273"/>
      <c r="AL28" s="273"/>
      <c r="AM28" s="47" t="s">
        <v>1306</v>
      </c>
      <c r="AN28" s="47" t="s">
        <v>1307</v>
      </c>
    </row>
    <row r="29" s="12" customFormat="1" ht="51" hidden="1" customHeight="1" spans="1:40">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row>
    <row r="30" s="12" customFormat="1" ht="30" hidden="1" customHeight="1" spans="1:40">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row>
    <row r="31" s="12" customFormat="1" ht="30" hidden="1" customHeight="1" spans="1:40">
      <c r="A31" s="183" t="s">
        <v>54</v>
      </c>
      <c r="B31" s="188" t="s">
        <v>71</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row>
    <row r="32" s="12" customFormat="1" ht="51" hidden="1" customHeight="1" spans="1:40">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row>
    <row r="33" s="12" customFormat="1" ht="30" hidden="1" customHeight="1" spans="1:40">
      <c r="A33" s="183" t="s">
        <v>52</v>
      </c>
      <c r="B33" s="188" t="s">
        <v>73</v>
      </c>
      <c r="C33" s="188"/>
      <c r="D33" s="188"/>
      <c r="E33" s="185"/>
      <c r="F33" s="185"/>
      <c r="G33" s="185"/>
      <c r="H33" s="185"/>
      <c r="I33" s="191">
        <f t="shared" ref="I33:AL33" si="8">I34+I35+I37+I39</f>
        <v>2</v>
      </c>
      <c r="J33" s="191">
        <f t="shared" si="8"/>
        <v>10701</v>
      </c>
      <c r="K33" s="191">
        <f t="shared" si="8"/>
        <v>2</v>
      </c>
      <c r="L33" s="191">
        <f t="shared" si="8"/>
        <v>0</v>
      </c>
      <c r="M33" s="191">
        <f t="shared" si="8"/>
        <v>0</v>
      </c>
      <c r="N33" s="191">
        <f t="shared" si="8"/>
        <v>0</v>
      </c>
      <c r="O33" s="191">
        <f t="shared" si="8"/>
        <v>0</v>
      </c>
      <c r="P33" s="191">
        <f t="shared" si="8"/>
        <v>0</v>
      </c>
      <c r="Q33" s="191">
        <f t="shared" si="8"/>
        <v>0</v>
      </c>
      <c r="R33" s="191">
        <f t="shared" si="8"/>
        <v>0</v>
      </c>
      <c r="S33" s="191">
        <f t="shared" si="8"/>
        <v>835</v>
      </c>
      <c r="T33" s="191">
        <f t="shared" si="8"/>
        <v>3285</v>
      </c>
      <c r="U33" s="191">
        <f t="shared" si="8"/>
        <v>0</v>
      </c>
      <c r="V33" s="191">
        <f t="shared" si="8"/>
        <v>0</v>
      </c>
      <c r="W33" s="191">
        <f t="shared" si="8"/>
        <v>0</v>
      </c>
      <c r="X33" s="191">
        <f t="shared" si="8"/>
        <v>0</v>
      </c>
      <c r="Y33" s="191">
        <f t="shared" si="8"/>
        <v>0</v>
      </c>
      <c r="Z33" s="191">
        <f t="shared" si="8"/>
        <v>1185</v>
      </c>
      <c r="AA33" s="191">
        <f t="shared" si="8"/>
        <v>0</v>
      </c>
      <c r="AB33" s="191">
        <f t="shared" si="8"/>
        <v>0</v>
      </c>
      <c r="AC33" s="191">
        <f t="shared" si="8"/>
        <v>0</v>
      </c>
      <c r="AD33" s="191">
        <f t="shared" si="8"/>
        <v>0</v>
      </c>
      <c r="AE33" s="191">
        <f t="shared" si="8"/>
        <v>0</v>
      </c>
      <c r="AF33" s="191">
        <f t="shared" si="8"/>
        <v>0</v>
      </c>
      <c r="AG33" s="191">
        <f t="shared" si="8"/>
        <v>1185</v>
      </c>
      <c r="AH33" s="191">
        <f t="shared" si="8"/>
        <v>0</v>
      </c>
      <c r="AI33" s="191">
        <f t="shared" si="8"/>
        <v>0</v>
      </c>
      <c r="AJ33" s="191">
        <f t="shared" si="8"/>
        <v>0</v>
      </c>
      <c r="AK33" s="191">
        <f t="shared" si="8"/>
        <v>0</v>
      </c>
      <c r="AL33" s="191">
        <f t="shared" si="8"/>
        <v>0</v>
      </c>
      <c r="AM33" s="196"/>
      <c r="AN33" s="196"/>
    </row>
    <row r="34" s="12" customFormat="1" ht="47" hidden="1" customHeight="1" spans="1:40">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row>
    <row r="35" s="12" customFormat="1" ht="30" hidden="1" customHeight="1" spans="1:40">
      <c r="A35" s="183" t="s">
        <v>54</v>
      </c>
      <c r="B35" s="188" t="s">
        <v>75</v>
      </c>
      <c r="C35" s="188"/>
      <c r="D35" s="188"/>
      <c r="E35" s="185"/>
      <c r="F35" s="185"/>
      <c r="G35" s="185"/>
      <c r="H35" s="185"/>
      <c r="I35" s="191">
        <f t="shared" ref="I35:AM35" si="9">SUM(I36)</f>
        <v>1</v>
      </c>
      <c r="J35" s="191">
        <f t="shared" si="9"/>
        <v>1</v>
      </c>
      <c r="K35" s="191">
        <f t="shared" si="9"/>
        <v>1</v>
      </c>
      <c r="L35" s="191">
        <f t="shared" si="9"/>
        <v>0</v>
      </c>
      <c r="M35" s="191">
        <f t="shared" si="9"/>
        <v>0</v>
      </c>
      <c r="N35" s="191">
        <f t="shared" si="9"/>
        <v>0</v>
      </c>
      <c r="O35" s="191">
        <f t="shared" si="9"/>
        <v>0</v>
      </c>
      <c r="P35" s="191">
        <f t="shared" si="9"/>
        <v>0</v>
      </c>
      <c r="Q35" s="191">
        <f t="shared" si="9"/>
        <v>0</v>
      </c>
      <c r="R35" s="191">
        <f t="shared" si="9"/>
        <v>0</v>
      </c>
      <c r="S35" s="191">
        <f t="shared" si="9"/>
        <v>523</v>
      </c>
      <c r="T35" s="191">
        <f t="shared" si="9"/>
        <v>2189</v>
      </c>
      <c r="U35" s="191">
        <f t="shared" si="9"/>
        <v>0</v>
      </c>
      <c r="V35" s="191">
        <f t="shared" si="9"/>
        <v>0</v>
      </c>
      <c r="W35" s="191">
        <f t="shared" si="9"/>
        <v>0</v>
      </c>
      <c r="X35" s="191">
        <f t="shared" si="9"/>
        <v>0</v>
      </c>
      <c r="Y35" s="191">
        <f t="shared" si="9"/>
        <v>0</v>
      </c>
      <c r="Z35" s="191">
        <f t="shared" si="9"/>
        <v>1000</v>
      </c>
      <c r="AA35" s="191">
        <f t="shared" si="9"/>
        <v>0</v>
      </c>
      <c r="AB35" s="191">
        <f t="shared" si="9"/>
        <v>0</v>
      </c>
      <c r="AC35" s="191">
        <f t="shared" si="9"/>
        <v>0</v>
      </c>
      <c r="AD35" s="191">
        <f t="shared" si="9"/>
        <v>0</v>
      </c>
      <c r="AE35" s="191">
        <f t="shared" si="9"/>
        <v>0</v>
      </c>
      <c r="AF35" s="191">
        <f t="shared" si="9"/>
        <v>0</v>
      </c>
      <c r="AG35" s="191">
        <f t="shared" si="9"/>
        <v>1000</v>
      </c>
      <c r="AH35" s="191">
        <f t="shared" si="9"/>
        <v>0</v>
      </c>
      <c r="AI35" s="191">
        <f t="shared" si="9"/>
        <v>0</v>
      </c>
      <c r="AJ35" s="191">
        <f t="shared" si="9"/>
        <v>0</v>
      </c>
      <c r="AK35" s="191">
        <f t="shared" si="9"/>
        <v>0</v>
      </c>
      <c r="AL35" s="191">
        <f t="shared" si="9"/>
        <v>0</v>
      </c>
      <c r="AM35" s="191">
        <f t="shared" si="9"/>
        <v>0</v>
      </c>
      <c r="AN35" s="196"/>
    </row>
    <row r="36" s="104" customFormat="1" ht="362" customHeight="1" spans="1:40">
      <c r="A36" s="231">
        <v>8</v>
      </c>
      <c r="B36" s="231" t="s">
        <v>1308</v>
      </c>
      <c r="C36" s="231">
        <v>2024</v>
      </c>
      <c r="D36" s="227" t="s">
        <v>1309</v>
      </c>
      <c r="E36" s="231" t="s">
        <v>178</v>
      </c>
      <c r="F36" s="231" t="s">
        <v>1289</v>
      </c>
      <c r="G36" s="231" t="s">
        <v>1310</v>
      </c>
      <c r="H36" s="283" t="s">
        <v>1311</v>
      </c>
      <c r="I36" s="231">
        <v>1</v>
      </c>
      <c r="J36" s="231">
        <v>1</v>
      </c>
      <c r="K36" s="231">
        <v>1</v>
      </c>
      <c r="L36" s="231"/>
      <c r="M36" s="231"/>
      <c r="N36" s="231"/>
      <c r="O36" s="231"/>
      <c r="P36" s="231"/>
      <c r="Q36" s="231"/>
      <c r="R36" s="231"/>
      <c r="S36" s="231">
        <v>523</v>
      </c>
      <c r="T36" s="231">
        <v>2189</v>
      </c>
      <c r="U36" s="231" t="s">
        <v>227</v>
      </c>
      <c r="V36" s="295" t="s">
        <v>656</v>
      </c>
      <c r="W36" s="231" t="s">
        <v>183</v>
      </c>
      <c r="X36" s="296" t="s">
        <v>1144</v>
      </c>
      <c r="Y36" s="303" t="s">
        <v>1286</v>
      </c>
      <c r="Z36" s="231">
        <v>1000</v>
      </c>
      <c r="AA36" s="296"/>
      <c r="AB36" s="304"/>
      <c r="AC36" s="304"/>
      <c r="AD36" s="304"/>
      <c r="AE36" s="304"/>
      <c r="AF36" s="304"/>
      <c r="AG36" s="304">
        <v>1000</v>
      </c>
      <c r="AH36" s="304"/>
      <c r="AI36" s="304"/>
      <c r="AJ36" s="304"/>
      <c r="AK36" s="304"/>
      <c r="AL36" s="304"/>
      <c r="AM36" s="304" t="s">
        <v>1312</v>
      </c>
      <c r="AN36" s="304" t="s">
        <v>1313</v>
      </c>
    </row>
    <row r="37" s="12" customFormat="1" ht="30" hidden="1" customHeight="1" spans="1:40">
      <c r="A37" s="183" t="s">
        <v>54</v>
      </c>
      <c r="B37" s="188" t="s">
        <v>76</v>
      </c>
      <c r="C37" s="188"/>
      <c r="D37" s="188"/>
      <c r="E37" s="185"/>
      <c r="F37" s="185"/>
      <c r="G37" s="185"/>
      <c r="H37" s="185"/>
      <c r="I37" s="191">
        <f t="shared" ref="I37:AL37" si="10">SUM(I38)</f>
        <v>1</v>
      </c>
      <c r="J37" s="191">
        <f t="shared" si="10"/>
        <v>10700</v>
      </c>
      <c r="K37" s="191">
        <f t="shared" si="10"/>
        <v>1</v>
      </c>
      <c r="L37" s="191">
        <f t="shared" si="10"/>
        <v>0</v>
      </c>
      <c r="M37" s="191">
        <f t="shared" si="10"/>
        <v>0</v>
      </c>
      <c r="N37" s="191">
        <f t="shared" si="10"/>
        <v>0</v>
      </c>
      <c r="O37" s="191">
        <f t="shared" si="10"/>
        <v>0</v>
      </c>
      <c r="P37" s="191">
        <f t="shared" si="10"/>
        <v>0</v>
      </c>
      <c r="Q37" s="191">
        <f t="shared" si="10"/>
        <v>0</v>
      </c>
      <c r="R37" s="191">
        <f t="shared" si="10"/>
        <v>0</v>
      </c>
      <c r="S37" s="191">
        <f t="shared" si="10"/>
        <v>312</v>
      </c>
      <c r="T37" s="191">
        <f t="shared" si="10"/>
        <v>1096</v>
      </c>
      <c r="U37" s="191">
        <f t="shared" si="10"/>
        <v>0</v>
      </c>
      <c r="V37" s="191">
        <f t="shared" si="10"/>
        <v>0</v>
      </c>
      <c r="W37" s="191">
        <f t="shared" si="10"/>
        <v>0</v>
      </c>
      <c r="X37" s="191">
        <f t="shared" si="10"/>
        <v>0</v>
      </c>
      <c r="Y37" s="191">
        <f t="shared" si="10"/>
        <v>0</v>
      </c>
      <c r="Z37" s="191">
        <f t="shared" si="10"/>
        <v>185</v>
      </c>
      <c r="AA37" s="191">
        <f t="shared" si="10"/>
        <v>0</v>
      </c>
      <c r="AB37" s="191">
        <f t="shared" si="10"/>
        <v>0</v>
      </c>
      <c r="AC37" s="191">
        <f t="shared" si="10"/>
        <v>0</v>
      </c>
      <c r="AD37" s="191">
        <f t="shared" si="10"/>
        <v>0</v>
      </c>
      <c r="AE37" s="191">
        <f t="shared" si="10"/>
        <v>0</v>
      </c>
      <c r="AF37" s="191">
        <f t="shared" si="10"/>
        <v>0</v>
      </c>
      <c r="AG37" s="191">
        <f t="shared" si="10"/>
        <v>185</v>
      </c>
      <c r="AH37" s="191">
        <f t="shared" si="10"/>
        <v>0</v>
      </c>
      <c r="AI37" s="191">
        <f t="shared" si="10"/>
        <v>0</v>
      </c>
      <c r="AJ37" s="191">
        <f t="shared" si="10"/>
        <v>0</v>
      </c>
      <c r="AK37" s="191">
        <f t="shared" si="10"/>
        <v>0</v>
      </c>
      <c r="AL37" s="191">
        <f t="shared" si="10"/>
        <v>0</v>
      </c>
      <c r="AM37" s="196"/>
      <c r="AN37" s="196"/>
    </row>
    <row r="38" s="263" customFormat="1" ht="189" customHeight="1" spans="1:40">
      <c r="A38" s="273">
        <v>9</v>
      </c>
      <c r="B38" s="273" t="s">
        <v>1314</v>
      </c>
      <c r="C38" s="273">
        <v>2024</v>
      </c>
      <c r="D38" s="273" t="s">
        <v>1315</v>
      </c>
      <c r="E38" s="273" t="s">
        <v>178</v>
      </c>
      <c r="F38" s="273" t="s">
        <v>1289</v>
      </c>
      <c r="G38" s="273" t="s">
        <v>204</v>
      </c>
      <c r="H38" s="282" t="s">
        <v>1316</v>
      </c>
      <c r="I38" s="273">
        <v>1</v>
      </c>
      <c r="J38" s="273">
        <v>10700</v>
      </c>
      <c r="K38" s="273">
        <v>1</v>
      </c>
      <c r="L38" s="273"/>
      <c r="M38" s="273"/>
      <c r="N38" s="273"/>
      <c r="O38" s="273"/>
      <c r="P38" s="273"/>
      <c r="Q38" s="273"/>
      <c r="R38" s="273"/>
      <c r="S38" s="293">
        <v>312</v>
      </c>
      <c r="T38" s="293">
        <v>1096</v>
      </c>
      <c r="U38" s="273" t="s">
        <v>206</v>
      </c>
      <c r="V38" s="273" t="s">
        <v>902</v>
      </c>
      <c r="W38" s="273" t="s">
        <v>183</v>
      </c>
      <c r="X38" s="289" t="s">
        <v>1144</v>
      </c>
      <c r="Y38" s="273" t="s">
        <v>1286</v>
      </c>
      <c r="Z38" s="273">
        <v>185</v>
      </c>
      <c r="AA38" s="305"/>
      <c r="AB38" s="292"/>
      <c r="AC38" s="292"/>
      <c r="AD38" s="292"/>
      <c r="AE38" s="292"/>
      <c r="AF38" s="292"/>
      <c r="AG38" s="292">
        <v>185</v>
      </c>
      <c r="AH38" s="292"/>
      <c r="AI38" s="292"/>
      <c r="AJ38" s="292"/>
      <c r="AK38" s="292"/>
      <c r="AL38" s="292"/>
      <c r="AM38" s="292" t="s">
        <v>1317</v>
      </c>
      <c r="AN38" s="308" t="s">
        <v>1318</v>
      </c>
    </row>
    <row r="39" s="12" customFormat="1" ht="30" hidden="1" customHeight="1" spans="1:40">
      <c r="A39" s="183" t="s">
        <v>54</v>
      </c>
      <c r="B39" s="188" t="s">
        <v>77</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row>
    <row r="40" s="12" customFormat="1" ht="30" hidden="1" customHeight="1" spans="1:40">
      <c r="A40" s="183" t="s">
        <v>52</v>
      </c>
      <c r="B40" s="188" t="s">
        <v>78</v>
      </c>
      <c r="C40" s="188"/>
      <c r="D40" s="188"/>
      <c r="E40" s="185"/>
      <c r="F40" s="185"/>
      <c r="G40" s="185"/>
      <c r="H40" s="185"/>
      <c r="I40" s="191">
        <f t="shared" ref="I40:AL40" si="11">I41+I50</f>
        <v>4</v>
      </c>
      <c r="J40" s="191">
        <f t="shared" si="11"/>
        <v>27.7</v>
      </c>
      <c r="K40" s="191">
        <f t="shared" si="11"/>
        <v>3</v>
      </c>
      <c r="L40" s="191">
        <f t="shared" si="11"/>
        <v>0</v>
      </c>
      <c r="M40" s="191">
        <f t="shared" si="11"/>
        <v>1</v>
      </c>
      <c r="N40" s="191">
        <f t="shared" si="11"/>
        <v>0</v>
      </c>
      <c r="O40" s="191">
        <f t="shared" si="11"/>
        <v>0</v>
      </c>
      <c r="P40" s="191">
        <f t="shared" si="11"/>
        <v>0</v>
      </c>
      <c r="Q40" s="191">
        <f t="shared" si="11"/>
        <v>0</v>
      </c>
      <c r="R40" s="191">
        <f t="shared" si="11"/>
        <v>0</v>
      </c>
      <c r="S40" s="191">
        <f t="shared" si="11"/>
        <v>3557</v>
      </c>
      <c r="T40" s="191">
        <f t="shared" si="11"/>
        <v>14114</v>
      </c>
      <c r="U40" s="191">
        <f t="shared" si="11"/>
        <v>0</v>
      </c>
      <c r="V40" s="191">
        <f t="shared" si="11"/>
        <v>0</v>
      </c>
      <c r="W40" s="191">
        <f t="shared" si="11"/>
        <v>0</v>
      </c>
      <c r="X40" s="191">
        <f t="shared" si="11"/>
        <v>0</v>
      </c>
      <c r="Y40" s="191">
        <f t="shared" si="11"/>
        <v>0</v>
      </c>
      <c r="Z40" s="191">
        <f t="shared" si="11"/>
        <v>4600</v>
      </c>
      <c r="AA40" s="191">
        <f t="shared" si="11"/>
        <v>2100</v>
      </c>
      <c r="AB40" s="191">
        <f t="shared" si="11"/>
        <v>0</v>
      </c>
      <c r="AC40" s="191">
        <f t="shared" si="11"/>
        <v>400</v>
      </c>
      <c r="AD40" s="191">
        <f t="shared" si="11"/>
        <v>1700</v>
      </c>
      <c r="AE40" s="191">
        <f t="shared" si="11"/>
        <v>0</v>
      </c>
      <c r="AF40" s="191">
        <f t="shared" si="11"/>
        <v>1250</v>
      </c>
      <c r="AG40" s="191">
        <f t="shared" si="11"/>
        <v>1250</v>
      </c>
      <c r="AH40" s="191">
        <f t="shared" si="11"/>
        <v>0</v>
      </c>
      <c r="AI40" s="191">
        <f t="shared" si="11"/>
        <v>0</v>
      </c>
      <c r="AJ40" s="191">
        <f t="shared" si="11"/>
        <v>0</v>
      </c>
      <c r="AK40" s="191">
        <f t="shared" si="11"/>
        <v>0</v>
      </c>
      <c r="AL40" s="191">
        <f t="shared" si="11"/>
        <v>0</v>
      </c>
      <c r="AM40" s="196"/>
      <c r="AN40" s="196"/>
    </row>
    <row r="41" s="12" customFormat="1" ht="30" hidden="1" customHeight="1" spans="1:40">
      <c r="A41" s="183" t="s">
        <v>54</v>
      </c>
      <c r="B41" s="188" t="s">
        <v>79</v>
      </c>
      <c r="C41" s="188"/>
      <c r="D41" s="188"/>
      <c r="E41" s="185"/>
      <c r="F41" s="185"/>
      <c r="G41" s="185"/>
      <c r="H41" s="185"/>
      <c r="I41" s="191">
        <f t="shared" ref="I41:AL41" si="12">I42+I43+I44+I45</f>
        <v>4</v>
      </c>
      <c r="J41" s="191">
        <f t="shared" si="12"/>
        <v>27.7</v>
      </c>
      <c r="K41" s="191">
        <f t="shared" si="12"/>
        <v>3</v>
      </c>
      <c r="L41" s="191">
        <f t="shared" si="12"/>
        <v>0</v>
      </c>
      <c r="M41" s="191">
        <f t="shared" si="12"/>
        <v>1</v>
      </c>
      <c r="N41" s="191">
        <f t="shared" si="12"/>
        <v>0</v>
      </c>
      <c r="O41" s="191">
        <f t="shared" si="12"/>
        <v>0</v>
      </c>
      <c r="P41" s="191">
        <f t="shared" si="12"/>
        <v>0</v>
      </c>
      <c r="Q41" s="191">
        <f t="shared" si="12"/>
        <v>0</v>
      </c>
      <c r="R41" s="191">
        <f t="shared" si="12"/>
        <v>0</v>
      </c>
      <c r="S41" s="191">
        <f t="shared" si="12"/>
        <v>3557</v>
      </c>
      <c r="T41" s="191">
        <f t="shared" si="12"/>
        <v>14114</v>
      </c>
      <c r="U41" s="191">
        <f t="shared" si="12"/>
        <v>0</v>
      </c>
      <c r="V41" s="191">
        <f t="shared" si="12"/>
        <v>0</v>
      </c>
      <c r="W41" s="191">
        <f t="shared" si="12"/>
        <v>0</v>
      </c>
      <c r="X41" s="191">
        <f t="shared" si="12"/>
        <v>0</v>
      </c>
      <c r="Y41" s="191">
        <f t="shared" si="12"/>
        <v>0</v>
      </c>
      <c r="Z41" s="191">
        <f t="shared" si="12"/>
        <v>4600</v>
      </c>
      <c r="AA41" s="191">
        <f t="shared" si="12"/>
        <v>2100</v>
      </c>
      <c r="AB41" s="191">
        <f t="shared" si="12"/>
        <v>0</v>
      </c>
      <c r="AC41" s="191">
        <f t="shared" si="12"/>
        <v>400</v>
      </c>
      <c r="AD41" s="191">
        <f t="shared" si="12"/>
        <v>1700</v>
      </c>
      <c r="AE41" s="191">
        <f t="shared" si="12"/>
        <v>0</v>
      </c>
      <c r="AF41" s="191">
        <f t="shared" si="12"/>
        <v>1250</v>
      </c>
      <c r="AG41" s="191">
        <f t="shared" si="12"/>
        <v>1250</v>
      </c>
      <c r="AH41" s="191">
        <f t="shared" si="12"/>
        <v>0</v>
      </c>
      <c r="AI41" s="191">
        <f t="shared" si="12"/>
        <v>0</v>
      </c>
      <c r="AJ41" s="191">
        <f t="shared" si="12"/>
        <v>0</v>
      </c>
      <c r="AK41" s="191">
        <f t="shared" si="12"/>
        <v>0</v>
      </c>
      <c r="AL41" s="191">
        <f t="shared" si="12"/>
        <v>0</v>
      </c>
      <c r="AM41" s="196"/>
      <c r="AN41" s="196"/>
    </row>
    <row r="42" s="12" customFormat="1" ht="30" hidden="1" customHeight="1" spans="1:40">
      <c r="A42" s="184" t="s">
        <v>56</v>
      </c>
      <c r="B42" s="188" t="s">
        <v>80</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row>
    <row r="43" s="12" customFormat="1" ht="30" hidden="1" customHeight="1" spans="1:40">
      <c r="A43" s="184" t="s">
        <v>56</v>
      </c>
      <c r="B43" s="188" t="s">
        <v>81</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row>
    <row r="44" s="12" customFormat="1" ht="30" hidden="1" customHeight="1" spans="1:40">
      <c r="A44" s="184" t="s">
        <v>56</v>
      </c>
      <c r="B44" s="188" t="s">
        <v>82</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row>
    <row r="45" s="12" customFormat="1" ht="50" hidden="1" customHeight="1" spans="1:40">
      <c r="A45" s="184" t="s">
        <v>56</v>
      </c>
      <c r="B45" s="188" t="s">
        <v>83</v>
      </c>
      <c r="C45" s="188"/>
      <c r="D45" s="188"/>
      <c r="E45" s="185"/>
      <c r="F45" s="185"/>
      <c r="G45" s="185"/>
      <c r="H45" s="185"/>
      <c r="I45" s="191">
        <f t="shared" ref="I45:AL45" si="13">SUM(I46:I49)</f>
        <v>4</v>
      </c>
      <c r="J45" s="191">
        <f t="shared" si="13"/>
        <v>27.7</v>
      </c>
      <c r="K45" s="191">
        <f t="shared" si="13"/>
        <v>3</v>
      </c>
      <c r="L45" s="191">
        <f t="shared" si="13"/>
        <v>0</v>
      </c>
      <c r="M45" s="191">
        <f t="shared" si="13"/>
        <v>1</v>
      </c>
      <c r="N45" s="191">
        <f t="shared" si="13"/>
        <v>0</v>
      </c>
      <c r="O45" s="191">
        <f t="shared" si="13"/>
        <v>0</v>
      </c>
      <c r="P45" s="191">
        <f t="shared" si="13"/>
        <v>0</v>
      </c>
      <c r="Q45" s="191">
        <f t="shared" si="13"/>
        <v>0</v>
      </c>
      <c r="R45" s="191">
        <f t="shared" si="13"/>
        <v>0</v>
      </c>
      <c r="S45" s="191">
        <f t="shared" si="13"/>
        <v>3557</v>
      </c>
      <c r="T45" s="191">
        <f t="shared" si="13"/>
        <v>14114</v>
      </c>
      <c r="U45" s="191">
        <f t="shared" si="13"/>
        <v>0</v>
      </c>
      <c r="V45" s="191">
        <f t="shared" si="13"/>
        <v>0</v>
      </c>
      <c r="W45" s="191">
        <f t="shared" si="13"/>
        <v>0</v>
      </c>
      <c r="X45" s="191">
        <f t="shared" si="13"/>
        <v>0</v>
      </c>
      <c r="Y45" s="191">
        <f t="shared" si="13"/>
        <v>0</v>
      </c>
      <c r="Z45" s="191">
        <f t="shared" si="13"/>
        <v>4600</v>
      </c>
      <c r="AA45" s="191">
        <f t="shared" si="13"/>
        <v>2100</v>
      </c>
      <c r="AB45" s="191">
        <f t="shared" si="13"/>
        <v>0</v>
      </c>
      <c r="AC45" s="191">
        <f t="shared" si="13"/>
        <v>400</v>
      </c>
      <c r="AD45" s="191">
        <f t="shared" si="13"/>
        <v>1700</v>
      </c>
      <c r="AE45" s="191">
        <f t="shared" si="13"/>
        <v>0</v>
      </c>
      <c r="AF45" s="191">
        <f t="shared" si="13"/>
        <v>1250</v>
      </c>
      <c r="AG45" s="191">
        <f t="shared" si="13"/>
        <v>1250</v>
      </c>
      <c r="AH45" s="191">
        <f t="shared" si="13"/>
        <v>0</v>
      </c>
      <c r="AI45" s="191">
        <f t="shared" si="13"/>
        <v>0</v>
      </c>
      <c r="AJ45" s="191">
        <f t="shared" si="13"/>
        <v>0</v>
      </c>
      <c r="AK45" s="191">
        <f t="shared" si="13"/>
        <v>0</v>
      </c>
      <c r="AL45" s="191">
        <f t="shared" si="13"/>
        <v>0</v>
      </c>
      <c r="AM45" s="196"/>
      <c r="AN45" s="196"/>
    </row>
    <row r="46" s="263" customFormat="1" ht="309" customHeight="1" spans="1:40">
      <c r="A46" s="273">
        <v>10</v>
      </c>
      <c r="B46" s="273" t="s">
        <v>1155</v>
      </c>
      <c r="C46" s="273">
        <v>2024</v>
      </c>
      <c r="D46" s="284" t="s">
        <v>203</v>
      </c>
      <c r="E46" s="275" t="s">
        <v>178</v>
      </c>
      <c r="F46" s="275" t="s">
        <v>990</v>
      </c>
      <c r="G46" s="275" t="s">
        <v>204</v>
      </c>
      <c r="H46" s="285" t="s">
        <v>1319</v>
      </c>
      <c r="I46" s="273">
        <v>1</v>
      </c>
      <c r="J46" s="273">
        <v>4</v>
      </c>
      <c r="K46" s="273">
        <v>1</v>
      </c>
      <c r="L46" s="273"/>
      <c r="M46" s="273"/>
      <c r="N46" s="273"/>
      <c r="O46" s="273"/>
      <c r="P46" s="273"/>
      <c r="Q46" s="273"/>
      <c r="R46" s="273"/>
      <c r="S46" s="297">
        <v>788</v>
      </c>
      <c r="T46" s="297">
        <v>2878</v>
      </c>
      <c r="U46" s="298" t="s">
        <v>206</v>
      </c>
      <c r="V46" s="273" t="s">
        <v>902</v>
      </c>
      <c r="W46" s="298" t="s">
        <v>207</v>
      </c>
      <c r="X46" s="273" t="s">
        <v>715</v>
      </c>
      <c r="Y46" s="273" t="s">
        <v>1286</v>
      </c>
      <c r="Z46" s="306">
        <v>2100</v>
      </c>
      <c r="AA46" s="273">
        <v>2100</v>
      </c>
      <c r="AB46" s="301"/>
      <c r="AC46" s="301">
        <v>400</v>
      </c>
      <c r="AD46" s="301">
        <v>1700</v>
      </c>
      <c r="AE46" s="301"/>
      <c r="AF46" s="273"/>
      <c r="AG46" s="273"/>
      <c r="AH46" s="273"/>
      <c r="AI46" s="273"/>
      <c r="AJ46" s="273"/>
      <c r="AK46" s="273"/>
      <c r="AL46" s="273"/>
      <c r="AM46" s="282" t="s">
        <v>1156</v>
      </c>
      <c r="AN46" s="282" t="s">
        <v>1157</v>
      </c>
    </row>
    <row r="47" s="265" customFormat="1" ht="320" customHeight="1" spans="1:40">
      <c r="A47" s="273">
        <v>11</v>
      </c>
      <c r="B47" s="273" t="s">
        <v>1189</v>
      </c>
      <c r="C47" s="273">
        <v>2024</v>
      </c>
      <c r="D47" s="273" t="s">
        <v>1190</v>
      </c>
      <c r="E47" s="273" t="s">
        <v>178</v>
      </c>
      <c r="F47" s="273" t="s">
        <v>990</v>
      </c>
      <c r="G47" s="273" t="s">
        <v>357</v>
      </c>
      <c r="H47" s="273" t="s">
        <v>1320</v>
      </c>
      <c r="I47" s="290">
        <v>1</v>
      </c>
      <c r="J47" s="291">
        <v>16</v>
      </c>
      <c r="K47" s="291">
        <v>1</v>
      </c>
      <c r="L47" s="291"/>
      <c r="M47" s="291"/>
      <c r="N47" s="291"/>
      <c r="O47" s="291"/>
      <c r="P47" s="291"/>
      <c r="Q47" s="291"/>
      <c r="R47" s="291"/>
      <c r="S47" s="291">
        <v>114</v>
      </c>
      <c r="T47" s="291">
        <v>456</v>
      </c>
      <c r="U47" s="291" t="s">
        <v>1016</v>
      </c>
      <c r="V47" s="273" t="s">
        <v>749</v>
      </c>
      <c r="W47" s="298" t="s">
        <v>207</v>
      </c>
      <c r="X47" s="273" t="s">
        <v>715</v>
      </c>
      <c r="Y47" s="273" t="s">
        <v>1286</v>
      </c>
      <c r="Z47" s="273">
        <v>1250</v>
      </c>
      <c r="AA47" s="291"/>
      <c r="AB47" s="291"/>
      <c r="AC47" s="291"/>
      <c r="AD47" s="291"/>
      <c r="AE47" s="291"/>
      <c r="AF47" s="291">
        <v>1250</v>
      </c>
      <c r="AG47" s="291"/>
      <c r="AH47" s="291"/>
      <c r="AI47" s="291"/>
      <c r="AJ47" s="291"/>
      <c r="AK47" s="291"/>
      <c r="AL47" s="291"/>
      <c r="AM47" s="309" t="s">
        <v>1192</v>
      </c>
      <c r="AN47" s="309" t="s">
        <v>1193</v>
      </c>
    </row>
    <row r="48" s="263" customFormat="1" ht="189" customHeight="1" spans="1:40">
      <c r="A48" s="273">
        <v>12</v>
      </c>
      <c r="B48" s="286" t="s">
        <v>1194</v>
      </c>
      <c r="C48" s="286">
        <v>2024</v>
      </c>
      <c r="D48" s="287" t="s">
        <v>208</v>
      </c>
      <c r="E48" s="288" t="s">
        <v>178</v>
      </c>
      <c r="F48" s="288" t="s">
        <v>990</v>
      </c>
      <c r="G48" s="288" t="s">
        <v>209</v>
      </c>
      <c r="H48" s="287" t="s">
        <v>1321</v>
      </c>
      <c r="I48" s="286">
        <v>1</v>
      </c>
      <c r="J48" s="286"/>
      <c r="K48" s="286"/>
      <c r="L48" s="286"/>
      <c r="M48" s="286">
        <v>1</v>
      </c>
      <c r="N48" s="286"/>
      <c r="O48" s="286"/>
      <c r="P48" s="286"/>
      <c r="Q48" s="286"/>
      <c r="R48" s="286"/>
      <c r="S48" s="286">
        <v>1867</v>
      </c>
      <c r="T48" s="286">
        <v>7902</v>
      </c>
      <c r="U48" s="299" t="s">
        <v>211</v>
      </c>
      <c r="V48" s="286" t="s">
        <v>715</v>
      </c>
      <c r="W48" s="300" t="s">
        <v>207</v>
      </c>
      <c r="X48" s="286" t="s">
        <v>715</v>
      </c>
      <c r="Y48" s="273" t="s">
        <v>1286</v>
      </c>
      <c r="Z48" s="286">
        <v>300</v>
      </c>
      <c r="AA48" s="286"/>
      <c r="AB48" s="307"/>
      <c r="AC48" s="307"/>
      <c r="AD48" s="307"/>
      <c r="AE48" s="307"/>
      <c r="AF48" s="286"/>
      <c r="AG48" s="286">
        <v>300</v>
      </c>
      <c r="AH48" s="286"/>
      <c r="AI48" s="286"/>
      <c r="AJ48" s="286"/>
      <c r="AK48" s="286"/>
      <c r="AL48" s="286"/>
      <c r="AM48" s="310" t="s">
        <v>1195</v>
      </c>
      <c r="AN48" s="310" t="s">
        <v>1196</v>
      </c>
    </row>
    <row r="49" s="266" customFormat="1" ht="111" customHeight="1" spans="1:40">
      <c r="A49" s="231">
        <v>13</v>
      </c>
      <c r="B49" s="231" t="s">
        <v>1322</v>
      </c>
      <c r="C49" s="276">
        <v>2024</v>
      </c>
      <c r="D49" s="276" t="s">
        <v>1323</v>
      </c>
      <c r="E49" s="276" t="s">
        <v>178</v>
      </c>
      <c r="F49" s="231" t="s">
        <v>1009</v>
      </c>
      <c r="G49" s="276" t="s">
        <v>1324</v>
      </c>
      <c r="H49" s="276" t="s">
        <v>1325</v>
      </c>
      <c r="I49" s="276">
        <v>1</v>
      </c>
      <c r="J49" s="276">
        <v>7.7</v>
      </c>
      <c r="K49" s="276">
        <v>1</v>
      </c>
      <c r="L49" s="276"/>
      <c r="M49" s="276"/>
      <c r="N49" s="276"/>
      <c r="O49" s="276"/>
      <c r="P49" s="276"/>
      <c r="Q49" s="276"/>
      <c r="R49" s="276"/>
      <c r="S49" s="235">
        <v>788</v>
      </c>
      <c r="T49" s="235">
        <v>2878</v>
      </c>
      <c r="U49" s="231" t="s">
        <v>206</v>
      </c>
      <c r="V49" s="276" t="s">
        <v>902</v>
      </c>
      <c r="W49" s="276" t="s">
        <v>207</v>
      </c>
      <c r="X49" s="231" t="s">
        <v>715</v>
      </c>
      <c r="Y49" s="276" t="s">
        <v>1286</v>
      </c>
      <c r="Z49" s="276">
        <v>950</v>
      </c>
      <c r="AA49" s="276"/>
      <c r="AB49" s="276"/>
      <c r="AC49" s="276"/>
      <c r="AD49" s="276"/>
      <c r="AE49" s="276"/>
      <c r="AF49" s="276"/>
      <c r="AG49" s="276">
        <v>950</v>
      </c>
      <c r="AH49" s="276"/>
      <c r="AI49" s="276"/>
      <c r="AJ49" s="276"/>
      <c r="AK49" s="276"/>
      <c r="AL49" s="276"/>
      <c r="AM49" s="276" t="s">
        <v>1326</v>
      </c>
      <c r="AN49" s="276" t="s">
        <v>913</v>
      </c>
    </row>
    <row r="50" s="12" customFormat="1" ht="30" hidden="1" customHeight="1" spans="1:40">
      <c r="A50" s="183" t="s">
        <v>54</v>
      </c>
      <c r="B50" s="188" t="s">
        <v>84</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row>
    <row r="51" s="12" customFormat="1" ht="30" hidden="1" customHeight="1" spans="1:40">
      <c r="A51" s="183" t="s">
        <v>52</v>
      </c>
      <c r="B51" s="188" t="s">
        <v>85</v>
      </c>
      <c r="C51" s="188"/>
      <c r="D51" s="188"/>
      <c r="E51" s="185"/>
      <c r="F51" s="185"/>
      <c r="G51" s="185"/>
      <c r="H51" s="185"/>
      <c r="I51" s="191">
        <f t="shared" ref="I51:AL51" si="14">I52+I54+I55+I56</f>
        <v>1</v>
      </c>
      <c r="J51" s="191">
        <f t="shared" si="14"/>
        <v>0</v>
      </c>
      <c r="K51" s="191">
        <f t="shared" si="14"/>
        <v>1</v>
      </c>
      <c r="L51" s="191">
        <f t="shared" si="14"/>
        <v>0</v>
      </c>
      <c r="M51" s="191">
        <f t="shared" si="14"/>
        <v>0</v>
      </c>
      <c r="N51" s="191">
        <f t="shared" si="14"/>
        <v>0</v>
      </c>
      <c r="O51" s="191">
        <f t="shared" si="14"/>
        <v>0</v>
      </c>
      <c r="P51" s="191">
        <f t="shared" si="14"/>
        <v>0</v>
      </c>
      <c r="Q51" s="191">
        <f t="shared" si="14"/>
        <v>0</v>
      </c>
      <c r="R51" s="191">
        <f t="shared" si="14"/>
        <v>0</v>
      </c>
      <c r="S51" s="191">
        <f t="shared" si="14"/>
        <v>26</v>
      </c>
      <c r="T51" s="191">
        <f t="shared" si="14"/>
        <v>83</v>
      </c>
      <c r="U51" s="191">
        <f t="shared" si="14"/>
        <v>0</v>
      </c>
      <c r="V51" s="191">
        <f t="shared" si="14"/>
        <v>0</v>
      </c>
      <c r="W51" s="191">
        <f t="shared" si="14"/>
        <v>0</v>
      </c>
      <c r="X51" s="191">
        <f t="shared" si="14"/>
        <v>0</v>
      </c>
      <c r="Y51" s="191">
        <f t="shared" si="14"/>
        <v>0</v>
      </c>
      <c r="Z51" s="191">
        <f t="shared" si="14"/>
        <v>60</v>
      </c>
      <c r="AA51" s="191">
        <f t="shared" si="14"/>
        <v>0</v>
      </c>
      <c r="AB51" s="191">
        <f t="shared" si="14"/>
        <v>0</v>
      </c>
      <c r="AC51" s="191">
        <f t="shared" si="14"/>
        <v>0</v>
      </c>
      <c r="AD51" s="191">
        <f t="shared" si="14"/>
        <v>0</v>
      </c>
      <c r="AE51" s="191">
        <f t="shared" si="14"/>
        <v>0</v>
      </c>
      <c r="AF51" s="191">
        <f t="shared" si="14"/>
        <v>0</v>
      </c>
      <c r="AG51" s="191">
        <f t="shared" si="14"/>
        <v>60</v>
      </c>
      <c r="AH51" s="191">
        <f t="shared" si="14"/>
        <v>0</v>
      </c>
      <c r="AI51" s="191">
        <f t="shared" si="14"/>
        <v>0</v>
      </c>
      <c r="AJ51" s="191">
        <f t="shared" si="14"/>
        <v>0</v>
      </c>
      <c r="AK51" s="191">
        <f t="shared" si="14"/>
        <v>0</v>
      </c>
      <c r="AL51" s="191">
        <f t="shared" si="14"/>
        <v>0</v>
      </c>
      <c r="AM51" s="196"/>
      <c r="AN51" s="196"/>
    </row>
    <row r="52" s="12" customFormat="1" ht="30" hidden="1" customHeight="1" spans="1:40">
      <c r="A52" s="183" t="s">
        <v>54</v>
      </c>
      <c r="B52" s="188" t="s">
        <v>86</v>
      </c>
      <c r="C52" s="188"/>
      <c r="D52" s="188"/>
      <c r="E52" s="185"/>
      <c r="F52" s="185"/>
      <c r="G52" s="185"/>
      <c r="H52" s="185"/>
      <c r="I52" s="191">
        <f t="shared" ref="I52:AL52" si="15">SUM(I53)</f>
        <v>1</v>
      </c>
      <c r="J52" s="191">
        <f t="shared" si="15"/>
        <v>0</v>
      </c>
      <c r="K52" s="191">
        <f t="shared" si="15"/>
        <v>1</v>
      </c>
      <c r="L52" s="191">
        <f t="shared" si="15"/>
        <v>0</v>
      </c>
      <c r="M52" s="191">
        <f t="shared" si="15"/>
        <v>0</v>
      </c>
      <c r="N52" s="191">
        <f t="shared" si="15"/>
        <v>0</v>
      </c>
      <c r="O52" s="191">
        <f t="shared" si="15"/>
        <v>0</v>
      </c>
      <c r="P52" s="191">
        <f t="shared" si="15"/>
        <v>0</v>
      </c>
      <c r="Q52" s="191">
        <f t="shared" si="15"/>
        <v>0</v>
      </c>
      <c r="R52" s="191">
        <f t="shared" si="15"/>
        <v>0</v>
      </c>
      <c r="S52" s="191">
        <f t="shared" si="15"/>
        <v>26</v>
      </c>
      <c r="T52" s="191">
        <f t="shared" si="15"/>
        <v>83</v>
      </c>
      <c r="U52" s="191">
        <f t="shared" si="15"/>
        <v>0</v>
      </c>
      <c r="V52" s="191">
        <f t="shared" si="15"/>
        <v>0</v>
      </c>
      <c r="W52" s="191">
        <f t="shared" si="15"/>
        <v>0</v>
      </c>
      <c r="X52" s="191">
        <f t="shared" si="15"/>
        <v>0</v>
      </c>
      <c r="Y52" s="191">
        <f t="shared" si="15"/>
        <v>0</v>
      </c>
      <c r="Z52" s="191">
        <f t="shared" si="15"/>
        <v>60</v>
      </c>
      <c r="AA52" s="191">
        <f t="shared" si="15"/>
        <v>0</v>
      </c>
      <c r="AB52" s="191">
        <f t="shared" si="15"/>
        <v>0</v>
      </c>
      <c r="AC52" s="191">
        <f t="shared" si="15"/>
        <v>0</v>
      </c>
      <c r="AD52" s="191">
        <f t="shared" si="15"/>
        <v>0</v>
      </c>
      <c r="AE52" s="191">
        <f t="shared" si="15"/>
        <v>0</v>
      </c>
      <c r="AF52" s="191">
        <f t="shared" si="15"/>
        <v>0</v>
      </c>
      <c r="AG52" s="191">
        <f t="shared" si="15"/>
        <v>60</v>
      </c>
      <c r="AH52" s="191">
        <f t="shared" si="15"/>
        <v>0</v>
      </c>
      <c r="AI52" s="191">
        <f t="shared" si="15"/>
        <v>0</v>
      </c>
      <c r="AJ52" s="191">
        <f t="shared" si="15"/>
        <v>0</v>
      </c>
      <c r="AK52" s="191">
        <f t="shared" si="15"/>
        <v>0</v>
      </c>
      <c r="AL52" s="191">
        <f t="shared" si="15"/>
        <v>0</v>
      </c>
      <c r="AM52" s="191"/>
      <c r="AN52" s="196"/>
    </row>
    <row r="53" s="267" customFormat="1" ht="408" customHeight="1" spans="1:40">
      <c r="A53" s="231">
        <v>14</v>
      </c>
      <c r="B53" s="231" t="s">
        <v>1327</v>
      </c>
      <c r="C53" s="276">
        <v>2024</v>
      </c>
      <c r="D53" s="276" t="s">
        <v>1328</v>
      </c>
      <c r="E53" s="276" t="s">
        <v>178</v>
      </c>
      <c r="F53" s="231" t="s">
        <v>1009</v>
      </c>
      <c r="G53" s="276" t="s">
        <v>548</v>
      </c>
      <c r="H53" s="276" t="s">
        <v>1329</v>
      </c>
      <c r="I53" s="276">
        <v>1</v>
      </c>
      <c r="J53" s="276" t="s">
        <v>1330</v>
      </c>
      <c r="K53" s="276">
        <v>1</v>
      </c>
      <c r="L53" s="276"/>
      <c r="M53" s="276"/>
      <c r="N53" s="276"/>
      <c r="O53" s="276"/>
      <c r="P53" s="276"/>
      <c r="Q53" s="276"/>
      <c r="R53" s="276"/>
      <c r="S53" s="276">
        <v>26</v>
      </c>
      <c r="T53" s="276">
        <v>83</v>
      </c>
      <c r="U53" s="276" t="s">
        <v>183</v>
      </c>
      <c r="V53" s="276" t="s">
        <v>1144</v>
      </c>
      <c r="W53" s="276" t="s">
        <v>183</v>
      </c>
      <c r="X53" s="276" t="s">
        <v>1144</v>
      </c>
      <c r="Y53" s="276" t="s">
        <v>1286</v>
      </c>
      <c r="Z53" s="276">
        <v>60</v>
      </c>
      <c r="AA53" s="276"/>
      <c r="AB53" s="276"/>
      <c r="AC53" s="276"/>
      <c r="AD53" s="276"/>
      <c r="AE53" s="276"/>
      <c r="AF53" s="276"/>
      <c r="AG53" s="276">
        <v>60</v>
      </c>
      <c r="AH53" s="276"/>
      <c r="AI53" s="276"/>
      <c r="AJ53" s="276"/>
      <c r="AK53" s="311"/>
      <c r="AL53" s="276"/>
      <c r="AM53" s="312" t="s">
        <v>1331</v>
      </c>
      <c r="AN53" s="276" t="s">
        <v>1332</v>
      </c>
    </row>
    <row r="54" s="12" customFormat="1" ht="30" hidden="1" customHeight="1" spans="1:40">
      <c r="A54" s="183" t="s">
        <v>54</v>
      </c>
      <c r="B54" s="188" t="s">
        <v>87</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row>
    <row r="55" s="12" customFormat="1" ht="30" hidden="1" customHeight="1" spans="1:40">
      <c r="A55" s="183" t="s">
        <v>54</v>
      </c>
      <c r="B55" s="188" t="s">
        <v>88</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row>
    <row r="56" s="12" customFormat="1" ht="30" hidden="1" customHeight="1" spans="1:40">
      <c r="A56" s="183" t="s">
        <v>54</v>
      </c>
      <c r="B56" s="188" t="s">
        <v>89</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row>
    <row r="57" s="12" customFormat="1" ht="30" hidden="1" customHeight="1" spans="1:40">
      <c r="A57" s="183" t="s">
        <v>52</v>
      </c>
      <c r="B57" s="188" t="s">
        <v>90</v>
      </c>
      <c r="C57" s="188"/>
      <c r="D57" s="188"/>
      <c r="E57" s="185"/>
      <c r="F57" s="185"/>
      <c r="G57" s="185"/>
      <c r="H57" s="185"/>
      <c r="I57" s="191">
        <f t="shared" ref="I57:AL57" si="16">I58+I60+I63+I61+I62+I64</f>
        <v>1</v>
      </c>
      <c r="J57" s="191">
        <f t="shared" si="16"/>
        <v>1200</v>
      </c>
      <c r="K57" s="191">
        <f t="shared" si="16"/>
        <v>1</v>
      </c>
      <c r="L57" s="191">
        <f t="shared" si="16"/>
        <v>0</v>
      </c>
      <c r="M57" s="191">
        <f t="shared" si="16"/>
        <v>0</v>
      </c>
      <c r="N57" s="191">
        <f t="shared" si="16"/>
        <v>0</v>
      </c>
      <c r="O57" s="191">
        <f t="shared" si="16"/>
        <v>0</v>
      </c>
      <c r="P57" s="191">
        <f t="shared" si="16"/>
        <v>0</v>
      </c>
      <c r="Q57" s="191">
        <f t="shared" si="16"/>
        <v>0</v>
      </c>
      <c r="R57" s="191">
        <f t="shared" si="16"/>
        <v>0</v>
      </c>
      <c r="S57" s="191">
        <f t="shared" si="16"/>
        <v>1200</v>
      </c>
      <c r="T57" s="191">
        <f t="shared" si="16"/>
        <v>1200</v>
      </c>
      <c r="U57" s="191">
        <f t="shared" si="16"/>
        <v>0</v>
      </c>
      <c r="V57" s="191">
        <f t="shared" si="16"/>
        <v>0</v>
      </c>
      <c r="W57" s="191">
        <f t="shared" si="16"/>
        <v>0</v>
      </c>
      <c r="X57" s="191">
        <f t="shared" si="16"/>
        <v>0</v>
      </c>
      <c r="Y57" s="191">
        <f t="shared" si="16"/>
        <v>0</v>
      </c>
      <c r="Z57" s="191">
        <f t="shared" si="16"/>
        <v>200</v>
      </c>
      <c r="AA57" s="191">
        <f t="shared" si="16"/>
        <v>0</v>
      </c>
      <c r="AB57" s="191">
        <f t="shared" si="16"/>
        <v>0</v>
      </c>
      <c r="AC57" s="191">
        <f t="shared" si="16"/>
        <v>0</v>
      </c>
      <c r="AD57" s="191">
        <f t="shared" si="16"/>
        <v>0</v>
      </c>
      <c r="AE57" s="191">
        <f t="shared" si="16"/>
        <v>0</v>
      </c>
      <c r="AF57" s="191">
        <f t="shared" si="16"/>
        <v>200</v>
      </c>
      <c r="AG57" s="191">
        <f t="shared" si="16"/>
        <v>0</v>
      </c>
      <c r="AH57" s="191">
        <f t="shared" si="16"/>
        <v>0</v>
      </c>
      <c r="AI57" s="191">
        <f t="shared" si="16"/>
        <v>0</v>
      </c>
      <c r="AJ57" s="191">
        <f t="shared" si="16"/>
        <v>0</v>
      </c>
      <c r="AK57" s="191">
        <f t="shared" si="16"/>
        <v>0</v>
      </c>
      <c r="AL57" s="191">
        <f t="shared" si="16"/>
        <v>0</v>
      </c>
      <c r="AM57" s="196"/>
      <c r="AN57" s="196"/>
    </row>
    <row r="58" s="12" customFormat="1" ht="30" hidden="1" customHeight="1" spans="1:40">
      <c r="A58" s="183" t="s">
        <v>54</v>
      </c>
      <c r="B58" s="188" t="s">
        <v>91</v>
      </c>
      <c r="C58" s="188"/>
      <c r="D58" s="188"/>
      <c r="E58" s="185"/>
      <c r="F58" s="185"/>
      <c r="G58" s="185"/>
      <c r="H58" s="185"/>
      <c r="I58" s="191">
        <f t="shared" ref="I58:AL58" si="17">SUM(I59)</f>
        <v>1</v>
      </c>
      <c r="J58" s="191">
        <f t="shared" si="17"/>
        <v>1200</v>
      </c>
      <c r="K58" s="191">
        <f t="shared" si="17"/>
        <v>1</v>
      </c>
      <c r="L58" s="191">
        <f t="shared" si="17"/>
        <v>0</v>
      </c>
      <c r="M58" s="191">
        <f t="shared" si="17"/>
        <v>0</v>
      </c>
      <c r="N58" s="191">
        <f t="shared" si="17"/>
        <v>0</v>
      </c>
      <c r="O58" s="191">
        <f t="shared" si="17"/>
        <v>0</v>
      </c>
      <c r="P58" s="191">
        <f t="shared" si="17"/>
        <v>0</v>
      </c>
      <c r="Q58" s="191">
        <f t="shared" si="17"/>
        <v>0</v>
      </c>
      <c r="R58" s="191">
        <f t="shared" si="17"/>
        <v>0</v>
      </c>
      <c r="S58" s="191">
        <f t="shared" si="17"/>
        <v>1200</v>
      </c>
      <c r="T58" s="191">
        <f t="shared" si="17"/>
        <v>1200</v>
      </c>
      <c r="U58" s="191">
        <f t="shared" si="17"/>
        <v>0</v>
      </c>
      <c r="V58" s="191">
        <f t="shared" si="17"/>
        <v>0</v>
      </c>
      <c r="W58" s="191">
        <f t="shared" si="17"/>
        <v>0</v>
      </c>
      <c r="X58" s="191">
        <f t="shared" si="17"/>
        <v>0</v>
      </c>
      <c r="Y58" s="191">
        <f t="shared" si="17"/>
        <v>0</v>
      </c>
      <c r="Z58" s="191">
        <f t="shared" si="17"/>
        <v>200</v>
      </c>
      <c r="AA58" s="191">
        <f t="shared" si="17"/>
        <v>0</v>
      </c>
      <c r="AB58" s="191">
        <f t="shared" si="17"/>
        <v>0</v>
      </c>
      <c r="AC58" s="191">
        <f t="shared" si="17"/>
        <v>0</v>
      </c>
      <c r="AD58" s="191">
        <f t="shared" si="17"/>
        <v>0</v>
      </c>
      <c r="AE58" s="191">
        <f t="shared" si="17"/>
        <v>0</v>
      </c>
      <c r="AF58" s="191">
        <f t="shared" si="17"/>
        <v>200</v>
      </c>
      <c r="AG58" s="191">
        <f t="shared" si="17"/>
        <v>0</v>
      </c>
      <c r="AH58" s="191">
        <f t="shared" si="17"/>
        <v>0</v>
      </c>
      <c r="AI58" s="191">
        <f t="shared" si="17"/>
        <v>0</v>
      </c>
      <c r="AJ58" s="191">
        <f t="shared" si="17"/>
        <v>0</v>
      </c>
      <c r="AK58" s="191">
        <f t="shared" si="17"/>
        <v>0</v>
      </c>
      <c r="AL58" s="191">
        <f t="shared" si="17"/>
        <v>0</v>
      </c>
      <c r="AM58" s="196"/>
      <c r="AN58" s="196"/>
    </row>
    <row r="59" s="263" customFormat="1" ht="178" customHeight="1" spans="1:40">
      <c r="A59" s="273">
        <v>15</v>
      </c>
      <c r="B59" s="273" t="s">
        <v>1180</v>
      </c>
      <c r="C59" s="273">
        <v>2024</v>
      </c>
      <c r="D59" s="282" t="s">
        <v>998</v>
      </c>
      <c r="E59" s="273" t="s">
        <v>178</v>
      </c>
      <c r="F59" s="273" t="s">
        <v>1175</v>
      </c>
      <c r="G59" s="273" t="s">
        <v>995</v>
      </c>
      <c r="H59" s="282" t="s">
        <v>999</v>
      </c>
      <c r="I59" s="273">
        <v>1</v>
      </c>
      <c r="J59" s="273">
        <v>1200</v>
      </c>
      <c r="K59" s="273">
        <v>1</v>
      </c>
      <c r="L59" s="273"/>
      <c r="M59" s="273"/>
      <c r="N59" s="273"/>
      <c r="O59" s="273"/>
      <c r="P59" s="273"/>
      <c r="Q59" s="273"/>
      <c r="R59" s="273"/>
      <c r="S59" s="273">
        <v>1200</v>
      </c>
      <c r="T59" s="273">
        <v>1200</v>
      </c>
      <c r="U59" s="291" t="s">
        <v>183</v>
      </c>
      <c r="V59" s="273" t="s">
        <v>1144</v>
      </c>
      <c r="W59" s="291" t="s">
        <v>183</v>
      </c>
      <c r="X59" s="273" t="s">
        <v>1144</v>
      </c>
      <c r="Y59" s="273" t="s">
        <v>1286</v>
      </c>
      <c r="Z59" s="273">
        <v>200</v>
      </c>
      <c r="AA59" s="273"/>
      <c r="AB59" s="301"/>
      <c r="AC59" s="301"/>
      <c r="AD59" s="301"/>
      <c r="AE59" s="301"/>
      <c r="AF59" s="273">
        <v>200</v>
      </c>
      <c r="AG59" s="273"/>
      <c r="AH59" s="273"/>
      <c r="AI59" s="273"/>
      <c r="AJ59" s="273"/>
      <c r="AK59" s="273"/>
      <c r="AL59" s="273"/>
      <c r="AM59" s="282" t="s">
        <v>1181</v>
      </c>
      <c r="AN59" s="282" t="s">
        <v>1182</v>
      </c>
    </row>
    <row r="60" s="12" customFormat="1" ht="30" hidden="1" customHeight="1" spans="1:40">
      <c r="A60" s="183" t="s">
        <v>54</v>
      </c>
      <c r="B60" s="188" t="s">
        <v>92</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row>
    <row r="61" s="12" customFormat="1" ht="30" hidden="1" customHeight="1" spans="1:40">
      <c r="A61" s="183" t="s">
        <v>54</v>
      </c>
      <c r="B61" s="188" t="s">
        <v>93</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row>
    <row r="62" s="12" customFormat="1" ht="30" hidden="1" customHeight="1" spans="1:40">
      <c r="A62" s="183" t="s">
        <v>54</v>
      </c>
      <c r="B62" s="188" t="s">
        <v>94</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row>
    <row r="63" s="12" customFormat="1" ht="30" hidden="1" customHeight="1" spans="1:40">
      <c r="A63" s="183" t="s">
        <v>54</v>
      </c>
      <c r="B63" s="188" t="s">
        <v>95</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row>
    <row r="64" s="12" customFormat="1" ht="30" hidden="1" customHeight="1" spans="1:40">
      <c r="A64" s="183" t="s">
        <v>54</v>
      </c>
      <c r="B64" s="188" t="s">
        <v>96</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row>
    <row r="65" s="12" customFormat="1" ht="30" hidden="1" customHeight="1" spans="1:40">
      <c r="A65" s="180" t="s">
        <v>50</v>
      </c>
      <c r="B65" s="188" t="s">
        <v>97</v>
      </c>
      <c r="C65" s="188"/>
      <c r="D65" s="188"/>
      <c r="E65" s="185"/>
      <c r="F65" s="185"/>
      <c r="G65" s="185"/>
      <c r="H65" s="185"/>
      <c r="I65" s="192">
        <f t="shared" ref="I65:AL65" si="18">I66+I70+I73+I76+I80</f>
        <v>1</v>
      </c>
      <c r="J65" s="192">
        <f t="shared" si="18"/>
        <v>0</v>
      </c>
      <c r="K65" s="192">
        <f t="shared" si="18"/>
        <v>0</v>
      </c>
      <c r="L65" s="192">
        <f t="shared" si="18"/>
        <v>1</v>
      </c>
      <c r="M65" s="192">
        <f t="shared" si="18"/>
        <v>0</v>
      </c>
      <c r="N65" s="192">
        <f t="shared" si="18"/>
        <v>0</v>
      </c>
      <c r="O65" s="192">
        <f t="shared" si="18"/>
        <v>0</v>
      </c>
      <c r="P65" s="192">
        <f t="shared" si="18"/>
        <v>0</v>
      </c>
      <c r="Q65" s="192">
        <f t="shared" si="18"/>
        <v>0</v>
      </c>
      <c r="R65" s="192">
        <f t="shared" si="18"/>
        <v>0</v>
      </c>
      <c r="S65" s="192">
        <f t="shared" si="18"/>
        <v>0</v>
      </c>
      <c r="T65" s="192">
        <f t="shared" si="18"/>
        <v>0</v>
      </c>
      <c r="U65" s="192">
        <f t="shared" si="18"/>
        <v>0</v>
      </c>
      <c r="V65" s="192">
        <f t="shared" si="18"/>
        <v>0</v>
      </c>
      <c r="W65" s="192">
        <f t="shared" si="18"/>
        <v>0</v>
      </c>
      <c r="X65" s="192">
        <f t="shared" si="18"/>
        <v>0</v>
      </c>
      <c r="Y65" s="192">
        <f t="shared" si="18"/>
        <v>0</v>
      </c>
      <c r="Z65" s="192">
        <f t="shared" si="18"/>
        <v>10</v>
      </c>
      <c r="AA65" s="192">
        <f t="shared" si="18"/>
        <v>0</v>
      </c>
      <c r="AB65" s="192">
        <f t="shared" si="18"/>
        <v>0</v>
      </c>
      <c r="AC65" s="192">
        <f t="shared" si="18"/>
        <v>0</v>
      </c>
      <c r="AD65" s="192">
        <f t="shared" si="18"/>
        <v>0</v>
      </c>
      <c r="AE65" s="192">
        <f t="shared" si="18"/>
        <v>0</v>
      </c>
      <c r="AF65" s="192">
        <f t="shared" si="18"/>
        <v>10</v>
      </c>
      <c r="AG65" s="192">
        <f t="shared" si="18"/>
        <v>0</v>
      </c>
      <c r="AH65" s="192">
        <f t="shared" si="18"/>
        <v>0</v>
      </c>
      <c r="AI65" s="192">
        <f t="shared" si="18"/>
        <v>0</v>
      </c>
      <c r="AJ65" s="192">
        <f t="shared" si="18"/>
        <v>0</v>
      </c>
      <c r="AK65" s="192">
        <f t="shared" si="18"/>
        <v>0</v>
      </c>
      <c r="AL65" s="192">
        <f t="shared" si="18"/>
        <v>0</v>
      </c>
      <c r="AM65" s="196"/>
      <c r="AN65" s="196"/>
    </row>
    <row r="66" s="12" customFormat="1" ht="30" hidden="1" customHeight="1" spans="1:40">
      <c r="A66" s="180" t="s">
        <v>52</v>
      </c>
      <c r="B66" s="188" t="s">
        <v>98</v>
      </c>
      <c r="C66" s="188"/>
      <c r="D66" s="188"/>
      <c r="E66" s="185"/>
      <c r="F66" s="185"/>
      <c r="G66" s="185"/>
      <c r="H66" s="185"/>
      <c r="I66" s="191">
        <f t="shared" ref="I66:AL66" si="19">I67+I69</f>
        <v>1</v>
      </c>
      <c r="J66" s="191">
        <f t="shared" si="19"/>
        <v>0</v>
      </c>
      <c r="K66" s="191">
        <f t="shared" si="19"/>
        <v>0</v>
      </c>
      <c r="L66" s="191">
        <f t="shared" si="19"/>
        <v>1</v>
      </c>
      <c r="M66" s="191">
        <f t="shared" si="19"/>
        <v>0</v>
      </c>
      <c r="N66" s="191">
        <f t="shared" si="19"/>
        <v>0</v>
      </c>
      <c r="O66" s="191">
        <f t="shared" si="19"/>
        <v>0</v>
      </c>
      <c r="P66" s="191">
        <f t="shared" si="19"/>
        <v>0</v>
      </c>
      <c r="Q66" s="191">
        <f t="shared" si="19"/>
        <v>0</v>
      </c>
      <c r="R66" s="191">
        <f t="shared" si="19"/>
        <v>0</v>
      </c>
      <c r="S66" s="191">
        <f t="shared" si="19"/>
        <v>0</v>
      </c>
      <c r="T66" s="191">
        <f t="shared" si="19"/>
        <v>0</v>
      </c>
      <c r="U66" s="191">
        <f t="shared" si="19"/>
        <v>0</v>
      </c>
      <c r="V66" s="191">
        <f t="shared" si="19"/>
        <v>0</v>
      </c>
      <c r="W66" s="191">
        <f t="shared" si="19"/>
        <v>0</v>
      </c>
      <c r="X66" s="191">
        <f t="shared" si="19"/>
        <v>0</v>
      </c>
      <c r="Y66" s="191">
        <f t="shared" si="19"/>
        <v>0</v>
      </c>
      <c r="Z66" s="191">
        <f t="shared" si="19"/>
        <v>10</v>
      </c>
      <c r="AA66" s="191">
        <f t="shared" si="19"/>
        <v>0</v>
      </c>
      <c r="AB66" s="191">
        <f t="shared" si="19"/>
        <v>0</v>
      </c>
      <c r="AC66" s="191">
        <f t="shared" si="19"/>
        <v>0</v>
      </c>
      <c r="AD66" s="191">
        <f t="shared" si="19"/>
        <v>0</v>
      </c>
      <c r="AE66" s="191">
        <f t="shared" si="19"/>
        <v>0</v>
      </c>
      <c r="AF66" s="191">
        <f t="shared" si="19"/>
        <v>10</v>
      </c>
      <c r="AG66" s="191">
        <f t="shared" si="19"/>
        <v>0</v>
      </c>
      <c r="AH66" s="191">
        <f t="shared" si="19"/>
        <v>0</v>
      </c>
      <c r="AI66" s="191">
        <f t="shared" si="19"/>
        <v>0</v>
      </c>
      <c r="AJ66" s="191">
        <f t="shared" si="19"/>
        <v>0</v>
      </c>
      <c r="AK66" s="191">
        <f t="shared" si="19"/>
        <v>0</v>
      </c>
      <c r="AL66" s="191">
        <f t="shared" si="19"/>
        <v>0</v>
      </c>
      <c r="AM66" s="196"/>
      <c r="AN66" s="196"/>
    </row>
    <row r="67" s="12" customFormat="1" ht="30" hidden="1" customHeight="1" spans="1:40">
      <c r="A67" s="183" t="s">
        <v>54</v>
      </c>
      <c r="B67" s="188" t="s">
        <v>99</v>
      </c>
      <c r="C67" s="188"/>
      <c r="D67" s="188"/>
      <c r="E67" s="185"/>
      <c r="F67" s="185"/>
      <c r="G67" s="185"/>
      <c r="H67" s="185"/>
      <c r="I67" s="191">
        <f t="shared" ref="I67:AL67" si="20">SUM(I68)</f>
        <v>1</v>
      </c>
      <c r="J67" s="191">
        <f t="shared" si="20"/>
        <v>0</v>
      </c>
      <c r="K67" s="191">
        <f t="shared" si="20"/>
        <v>0</v>
      </c>
      <c r="L67" s="191">
        <f t="shared" si="20"/>
        <v>1</v>
      </c>
      <c r="M67" s="191">
        <f t="shared" si="20"/>
        <v>0</v>
      </c>
      <c r="N67" s="191">
        <f t="shared" si="20"/>
        <v>0</v>
      </c>
      <c r="O67" s="191">
        <f t="shared" si="20"/>
        <v>0</v>
      </c>
      <c r="P67" s="191">
        <f t="shared" si="20"/>
        <v>0</v>
      </c>
      <c r="Q67" s="191">
        <f t="shared" si="20"/>
        <v>0</v>
      </c>
      <c r="R67" s="191">
        <f t="shared" si="20"/>
        <v>0</v>
      </c>
      <c r="S67" s="191">
        <f t="shared" si="20"/>
        <v>0</v>
      </c>
      <c r="T67" s="191">
        <f t="shared" si="20"/>
        <v>0</v>
      </c>
      <c r="U67" s="191">
        <f t="shared" si="20"/>
        <v>0</v>
      </c>
      <c r="V67" s="191">
        <f t="shared" si="20"/>
        <v>0</v>
      </c>
      <c r="W67" s="191">
        <f t="shared" si="20"/>
        <v>0</v>
      </c>
      <c r="X67" s="191">
        <f t="shared" si="20"/>
        <v>0</v>
      </c>
      <c r="Y67" s="191">
        <f t="shared" si="20"/>
        <v>0</v>
      </c>
      <c r="Z67" s="191">
        <f t="shared" si="20"/>
        <v>10</v>
      </c>
      <c r="AA67" s="191">
        <f t="shared" si="20"/>
        <v>0</v>
      </c>
      <c r="AB67" s="191">
        <f t="shared" si="20"/>
        <v>0</v>
      </c>
      <c r="AC67" s="191">
        <f t="shared" si="20"/>
        <v>0</v>
      </c>
      <c r="AD67" s="191">
        <f t="shared" si="20"/>
        <v>0</v>
      </c>
      <c r="AE67" s="191">
        <f t="shared" si="20"/>
        <v>0</v>
      </c>
      <c r="AF67" s="191">
        <f t="shared" si="20"/>
        <v>10</v>
      </c>
      <c r="AG67" s="191">
        <f t="shared" si="20"/>
        <v>0</v>
      </c>
      <c r="AH67" s="191">
        <f t="shared" si="20"/>
        <v>0</v>
      </c>
      <c r="AI67" s="191">
        <f t="shared" si="20"/>
        <v>0</v>
      </c>
      <c r="AJ67" s="191">
        <f t="shared" si="20"/>
        <v>0</v>
      </c>
      <c r="AK67" s="191">
        <f t="shared" si="20"/>
        <v>0</v>
      </c>
      <c r="AL67" s="191">
        <f t="shared" si="20"/>
        <v>0</v>
      </c>
      <c r="AM67" s="196"/>
      <c r="AN67" s="196"/>
    </row>
    <row r="68" s="263" customFormat="1" ht="189" customHeight="1" spans="1:40">
      <c r="A68" s="273">
        <v>16</v>
      </c>
      <c r="B68" s="286" t="s">
        <v>1219</v>
      </c>
      <c r="C68" s="286">
        <v>2024</v>
      </c>
      <c r="D68" s="310" t="s">
        <v>1333</v>
      </c>
      <c r="E68" s="286" t="s">
        <v>178</v>
      </c>
      <c r="F68" s="286" t="s">
        <v>1175</v>
      </c>
      <c r="G68" s="286" t="s">
        <v>995</v>
      </c>
      <c r="H68" s="310" t="s">
        <v>1114</v>
      </c>
      <c r="I68" s="273">
        <v>1</v>
      </c>
      <c r="J68" s="273"/>
      <c r="K68" s="273"/>
      <c r="L68" s="273">
        <v>1</v>
      </c>
      <c r="M68" s="273"/>
      <c r="N68" s="273"/>
      <c r="O68" s="273"/>
      <c r="P68" s="273"/>
      <c r="Q68" s="273"/>
      <c r="R68" s="273"/>
      <c r="S68" s="273"/>
      <c r="T68" s="273"/>
      <c r="U68" s="299" t="s">
        <v>1003</v>
      </c>
      <c r="V68" s="273" t="s">
        <v>810</v>
      </c>
      <c r="W68" s="299" t="s">
        <v>1003</v>
      </c>
      <c r="X68" s="273" t="s">
        <v>810</v>
      </c>
      <c r="Y68" s="273" t="s">
        <v>1220</v>
      </c>
      <c r="Z68" s="286">
        <v>10</v>
      </c>
      <c r="AA68" s="273"/>
      <c r="AB68" s="301"/>
      <c r="AC68" s="301"/>
      <c r="AD68" s="301"/>
      <c r="AE68" s="301"/>
      <c r="AF68" s="273">
        <v>10</v>
      </c>
      <c r="AG68" s="273"/>
      <c r="AH68" s="273"/>
      <c r="AI68" s="273"/>
      <c r="AJ68" s="273"/>
      <c r="AK68" s="273"/>
      <c r="AL68" s="273"/>
      <c r="AM68" s="282" t="s">
        <v>1221</v>
      </c>
      <c r="AN68" s="282" t="s">
        <v>1334</v>
      </c>
    </row>
    <row r="69" s="12" customFormat="1" ht="30" hidden="1" customHeight="1" spans="1:40">
      <c r="A69" s="183" t="s">
        <v>54</v>
      </c>
      <c r="B69" s="188" t="s">
        <v>100</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row>
    <row r="70" s="12" customFormat="1" ht="30" hidden="1" customHeight="1" spans="1:40">
      <c r="A70" s="183" t="s">
        <v>52</v>
      </c>
      <c r="B70" s="188" t="s">
        <v>101</v>
      </c>
      <c r="C70" s="188"/>
      <c r="D70" s="188"/>
      <c r="E70" s="185"/>
      <c r="F70" s="185"/>
      <c r="G70" s="185"/>
      <c r="H70" s="185"/>
      <c r="I70" s="191">
        <f t="shared" ref="I70:AL70" si="21">I71+I72</f>
        <v>0</v>
      </c>
      <c r="J70" s="191">
        <f t="shared" si="21"/>
        <v>0</v>
      </c>
      <c r="K70" s="191">
        <f t="shared" si="21"/>
        <v>0</v>
      </c>
      <c r="L70" s="191">
        <f t="shared" si="21"/>
        <v>0</v>
      </c>
      <c r="M70" s="191">
        <f t="shared" si="21"/>
        <v>0</v>
      </c>
      <c r="N70" s="191">
        <f t="shared" si="21"/>
        <v>0</v>
      </c>
      <c r="O70" s="191">
        <f t="shared" si="21"/>
        <v>0</v>
      </c>
      <c r="P70" s="191">
        <f t="shared" si="21"/>
        <v>0</v>
      </c>
      <c r="Q70" s="191">
        <f t="shared" si="21"/>
        <v>0</v>
      </c>
      <c r="R70" s="191">
        <f t="shared" si="21"/>
        <v>0</v>
      </c>
      <c r="S70" s="191">
        <f t="shared" si="21"/>
        <v>0</v>
      </c>
      <c r="T70" s="191">
        <f t="shared" si="21"/>
        <v>0</v>
      </c>
      <c r="U70" s="191">
        <f t="shared" si="21"/>
        <v>0</v>
      </c>
      <c r="V70" s="191">
        <f t="shared" si="21"/>
        <v>0</v>
      </c>
      <c r="W70" s="191">
        <f t="shared" si="21"/>
        <v>0</v>
      </c>
      <c r="X70" s="191">
        <f t="shared" si="21"/>
        <v>0</v>
      </c>
      <c r="Y70" s="191">
        <f t="shared" si="21"/>
        <v>0</v>
      </c>
      <c r="Z70" s="191">
        <f t="shared" si="21"/>
        <v>0</v>
      </c>
      <c r="AA70" s="191">
        <f t="shared" si="21"/>
        <v>0</v>
      </c>
      <c r="AB70" s="191">
        <f t="shared" si="21"/>
        <v>0</v>
      </c>
      <c r="AC70" s="191">
        <f t="shared" si="21"/>
        <v>0</v>
      </c>
      <c r="AD70" s="191">
        <f t="shared" si="21"/>
        <v>0</v>
      </c>
      <c r="AE70" s="191">
        <f t="shared" si="21"/>
        <v>0</v>
      </c>
      <c r="AF70" s="191">
        <f t="shared" si="21"/>
        <v>0</v>
      </c>
      <c r="AG70" s="191">
        <f t="shared" si="21"/>
        <v>0</v>
      </c>
      <c r="AH70" s="191">
        <f t="shared" si="21"/>
        <v>0</v>
      </c>
      <c r="AI70" s="191">
        <f t="shared" si="21"/>
        <v>0</v>
      </c>
      <c r="AJ70" s="191">
        <f t="shared" si="21"/>
        <v>0</v>
      </c>
      <c r="AK70" s="191">
        <f t="shared" si="21"/>
        <v>0</v>
      </c>
      <c r="AL70" s="191">
        <f t="shared" si="21"/>
        <v>0</v>
      </c>
      <c r="AM70" s="196"/>
      <c r="AN70" s="196"/>
    </row>
    <row r="71" s="12" customFormat="1" ht="30" hidden="1" customHeight="1" spans="1:40">
      <c r="A71" s="183" t="s">
        <v>54</v>
      </c>
      <c r="B71" s="188" t="s">
        <v>102</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row>
    <row r="72" s="12" customFormat="1" ht="30" hidden="1" customHeight="1" spans="1:40">
      <c r="A72" s="183" t="s">
        <v>54</v>
      </c>
      <c r="B72" s="188" t="s">
        <v>103</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row>
    <row r="73" s="12" customFormat="1" ht="30" hidden="1" customHeight="1" spans="1:40">
      <c r="A73" s="183" t="s">
        <v>52</v>
      </c>
      <c r="B73" s="188" t="s">
        <v>104</v>
      </c>
      <c r="C73" s="188"/>
      <c r="D73" s="188"/>
      <c r="E73" s="185"/>
      <c r="F73" s="185"/>
      <c r="G73" s="185"/>
      <c r="H73" s="185"/>
      <c r="I73" s="191">
        <f t="shared" ref="I73:AL73" si="22">I74+I75</f>
        <v>0</v>
      </c>
      <c r="J73" s="191">
        <f t="shared" si="22"/>
        <v>0</v>
      </c>
      <c r="K73" s="191">
        <f t="shared" si="22"/>
        <v>0</v>
      </c>
      <c r="L73" s="191">
        <f t="shared" si="22"/>
        <v>0</v>
      </c>
      <c r="M73" s="191">
        <f t="shared" si="22"/>
        <v>0</v>
      </c>
      <c r="N73" s="191">
        <f t="shared" si="22"/>
        <v>0</v>
      </c>
      <c r="O73" s="191">
        <f t="shared" si="22"/>
        <v>0</v>
      </c>
      <c r="P73" s="191">
        <f t="shared" si="22"/>
        <v>0</v>
      </c>
      <c r="Q73" s="191">
        <f t="shared" si="22"/>
        <v>0</v>
      </c>
      <c r="R73" s="191">
        <f t="shared" si="22"/>
        <v>0</v>
      </c>
      <c r="S73" s="191">
        <f t="shared" si="22"/>
        <v>0</v>
      </c>
      <c r="T73" s="191">
        <f t="shared" si="22"/>
        <v>0</v>
      </c>
      <c r="U73" s="191">
        <f t="shared" si="22"/>
        <v>0</v>
      </c>
      <c r="V73" s="191">
        <f t="shared" si="22"/>
        <v>0</v>
      </c>
      <c r="W73" s="191">
        <f t="shared" si="22"/>
        <v>0</v>
      </c>
      <c r="X73" s="191">
        <f t="shared" si="22"/>
        <v>0</v>
      </c>
      <c r="Y73" s="191">
        <f t="shared" si="22"/>
        <v>0</v>
      </c>
      <c r="Z73" s="191">
        <f t="shared" si="22"/>
        <v>0</v>
      </c>
      <c r="AA73" s="191">
        <f t="shared" si="22"/>
        <v>0</v>
      </c>
      <c r="AB73" s="191">
        <f t="shared" si="22"/>
        <v>0</v>
      </c>
      <c r="AC73" s="191">
        <f t="shared" si="22"/>
        <v>0</v>
      </c>
      <c r="AD73" s="191">
        <f t="shared" si="22"/>
        <v>0</v>
      </c>
      <c r="AE73" s="191">
        <f t="shared" si="22"/>
        <v>0</v>
      </c>
      <c r="AF73" s="191">
        <f t="shared" si="22"/>
        <v>0</v>
      </c>
      <c r="AG73" s="191">
        <f t="shared" si="22"/>
        <v>0</v>
      </c>
      <c r="AH73" s="191">
        <f t="shared" si="22"/>
        <v>0</v>
      </c>
      <c r="AI73" s="191">
        <f t="shared" si="22"/>
        <v>0</v>
      </c>
      <c r="AJ73" s="191">
        <f t="shared" si="22"/>
        <v>0</v>
      </c>
      <c r="AK73" s="191">
        <f t="shared" si="22"/>
        <v>0</v>
      </c>
      <c r="AL73" s="191">
        <f t="shared" si="22"/>
        <v>0</v>
      </c>
      <c r="AM73" s="196"/>
      <c r="AN73" s="196"/>
    </row>
    <row r="74" s="12" customFormat="1" ht="30" hidden="1" customHeight="1" spans="1:40">
      <c r="A74" s="183" t="s">
        <v>54</v>
      </c>
      <c r="B74" s="188" t="s">
        <v>105</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row>
    <row r="75" s="12" customFormat="1" ht="30" hidden="1" customHeight="1" spans="1:40">
      <c r="A75" s="183" t="s">
        <v>54</v>
      </c>
      <c r="B75" s="188" t="s">
        <v>106</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row>
    <row r="76" s="12" customFormat="1" ht="30" hidden="1" customHeight="1" spans="1:40">
      <c r="A76" s="183" t="s">
        <v>52</v>
      </c>
      <c r="B76" s="188" t="s">
        <v>107</v>
      </c>
      <c r="C76" s="188"/>
      <c r="D76" s="188"/>
      <c r="E76" s="185"/>
      <c r="F76" s="185"/>
      <c r="G76" s="185"/>
      <c r="H76" s="185"/>
      <c r="I76" s="191">
        <f t="shared" ref="I76:AL76" si="23">I77+I79+I78</f>
        <v>0</v>
      </c>
      <c r="J76" s="191">
        <f t="shared" si="23"/>
        <v>0</v>
      </c>
      <c r="K76" s="191">
        <f t="shared" si="23"/>
        <v>0</v>
      </c>
      <c r="L76" s="191">
        <f t="shared" si="23"/>
        <v>0</v>
      </c>
      <c r="M76" s="191">
        <f t="shared" si="23"/>
        <v>0</v>
      </c>
      <c r="N76" s="191">
        <f t="shared" si="23"/>
        <v>0</v>
      </c>
      <c r="O76" s="191">
        <f t="shared" si="23"/>
        <v>0</v>
      </c>
      <c r="P76" s="191">
        <f t="shared" si="23"/>
        <v>0</v>
      </c>
      <c r="Q76" s="191">
        <f t="shared" si="23"/>
        <v>0</v>
      </c>
      <c r="R76" s="191">
        <f t="shared" si="23"/>
        <v>0</v>
      </c>
      <c r="S76" s="191">
        <f t="shared" si="23"/>
        <v>0</v>
      </c>
      <c r="T76" s="191">
        <f t="shared" si="23"/>
        <v>0</v>
      </c>
      <c r="U76" s="191">
        <f t="shared" si="23"/>
        <v>0</v>
      </c>
      <c r="V76" s="191">
        <f t="shared" si="23"/>
        <v>0</v>
      </c>
      <c r="W76" s="191">
        <f t="shared" si="23"/>
        <v>0</v>
      </c>
      <c r="X76" s="191">
        <f t="shared" si="23"/>
        <v>0</v>
      </c>
      <c r="Y76" s="191">
        <f t="shared" si="23"/>
        <v>0</v>
      </c>
      <c r="Z76" s="191">
        <f t="shared" si="23"/>
        <v>0</v>
      </c>
      <c r="AA76" s="191">
        <f t="shared" si="23"/>
        <v>0</v>
      </c>
      <c r="AB76" s="191">
        <f t="shared" si="23"/>
        <v>0</v>
      </c>
      <c r="AC76" s="191">
        <f t="shared" si="23"/>
        <v>0</v>
      </c>
      <c r="AD76" s="191">
        <f t="shared" si="23"/>
        <v>0</v>
      </c>
      <c r="AE76" s="191">
        <f t="shared" si="23"/>
        <v>0</v>
      </c>
      <c r="AF76" s="191">
        <f t="shared" si="23"/>
        <v>0</v>
      </c>
      <c r="AG76" s="191">
        <f t="shared" si="23"/>
        <v>0</v>
      </c>
      <c r="AH76" s="191">
        <f t="shared" si="23"/>
        <v>0</v>
      </c>
      <c r="AI76" s="191">
        <f t="shared" si="23"/>
        <v>0</v>
      </c>
      <c r="AJ76" s="191">
        <f t="shared" si="23"/>
        <v>0</v>
      </c>
      <c r="AK76" s="191">
        <f t="shared" si="23"/>
        <v>0</v>
      </c>
      <c r="AL76" s="191">
        <f t="shared" si="23"/>
        <v>0</v>
      </c>
      <c r="AM76" s="196"/>
      <c r="AN76" s="196"/>
    </row>
    <row r="77" s="12" customFormat="1" ht="30" hidden="1" customHeight="1" spans="1:40">
      <c r="A77" s="183" t="s">
        <v>54</v>
      </c>
      <c r="B77" s="188" t="s">
        <v>108</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row>
    <row r="78" s="12" customFormat="1" ht="30" hidden="1" customHeight="1" spans="1:40">
      <c r="A78" s="183" t="s">
        <v>54</v>
      </c>
      <c r="B78" s="188" t="s">
        <v>109</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row>
    <row r="79" s="12" customFormat="1" ht="30" hidden="1" customHeight="1" spans="1:40">
      <c r="A79" s="183" t="s">
        <v>54</v>
      </c>
      <c r="B79" s="188" t="s">
        <v>110</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row>
    <row r="80" s="12" customFormat="1" ht="30" hidden="1" customHeight="1" spans="1:40">
      <c r="A80" s="183" t="s">
        <v>52</v>
      </c>
      <c r="B80" s="188" t="s">
        <v>111</v>
      </c>
      <c r="C80" s="188"/>
      <c r="D80" s="188"/>
      <c r="E80" s="185"/>
      <c r="F80" s="185"/>
      <c r="G80" s="185"/>
      <c r="H80" s="185"/>
      <c r="I80" s="191">
        <f t="shared" ref="I80:AL80" si="24">I81</f>
        <v>0</v>
      </c>
      <c r="J80" s="191">
        <f t="shared" si="24"/>
        <v>0</v>
      </c>
      <c r="K80" s="191">
        <f t="shared" si="24"/>
        <v>0</v>
      </c>
      <c r="L80" s="191">
        <f t="shared" si="24"/>
        <v>0</v>
      </c>
      <c r="M80" s="191">
        <f t="shared" si="24"/>
        <v>0</v>
      </c>
      <c r="N80" s="191">
        <f t="shared" si="24"/>
        <v>0</v>
      </c>
      <c r="O80" s="191">
        <f t="shared" si="24"/>
        <v>0</v>
      </c>
      <c r="P80" s="191">
        <f t="shared" si="24"/>
        <v>0</v>
      </c>
      <c r="Q80" s="191">
        <f t="shared" si="24"/>
        <v>0</v>
      </c>
      <c r="R80" s="191">
        <f t="shared" si="24"/>
        <v>0</v>
      </c>
      <c r="S80" s="191">
        <f t="shared" si="24"/>
        <v>0</v>
      </c>
      <c r="T80" s="191">
        <f t="shared" si="24"/>
        <v>0</v>
      </c>
      <c r="U80" s="191">
        <f t="shared" si="24"/>
        <v>0</v>
      </c>
      <c r="V80" s="191">
        <f t="shared" si="24"/>
        <v>0</v>
      </c>
      <c r="W80" s="191">
        <f t="shared" si="24"/>
        <v>0</v>
      </c>
      <c r="X80" s="191">
        <f t="shared" si="24"/>
        <v>0</v>
      </c>
      <c r="Y80" s="191">
        <f t="shared" si="24"/>
        <v>0</v>
      </c>
      <c r="Z80" s="191">
        <f t="shared" si="24"/>
        <v>0</v>
      </c>
      <c r="AA80" s="191">
        <f t="shared" si="24"/>
        <v>0</v>
      </c>
      <c r="AB80" s="191">
        <f t="shared" si="24"/>
        <v>0</v>
      </c>
      <c r="AC80" s="191">
        <f t="shared" si="24"/>
        <v>0</v>
      </c>
      <c r="AD80" s="191">
        <f t="shared" si="24"/>
        <v>0</v>
      </c>
      <c r="AE80" s="191">
        <f t="shared" si="24"/>
        <v>0</v>
      </c>
      <c r="AF80" s="191">
        <f t="shared" si="24"/>
        <v>0</v>
      </c>
      <c r="AG80" s="191">
        <f t="shared" si="24"/>
        <v>0</v>
      </c>
      <c r="AH80" s="191">
        <f t="shared" si="24"/>
        <v>0</v>
      </c>
      <c r="AI80" s="191">
        <f t="shared" si="24"/>
        <v>0</v>
      </c>
      <c r="AJ80" s="191">
        <f t="shared" si="24"/>
        <v>0</v>
      </c>
      <c r="AK80" s="191">
        <f t="shared" si="24"/>
        <v>0</v>
      </c>
      <c r="AL80" s="191">
        <f t="shared" si="24"/>
        <v>0</v>
      </c>
      <c r="AM80" s="196"/>
      <c r="AN80" s="196"/>
    </row>
    <row r="81" s="12" customFormat="1" ht="30" hidden="1" customHeight="1" spans="1:40">
      <c r="A81" s="183" t="s">
        <v>54</v>
      </c>
      <c r="B81" s="188" t="s">
        <v>111</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row>
    <row r="82" s="12" customFormat="1" ht="30" hidden="1" customHeight="1" spans="1:40">
      <c r="A82" s="180" t="s">
        <v>50</v>
      </c>
      <c r="B82" s="188" t="s">
        <v>112</v>
      </c>
      <c r="C82" s="188"/>
      <c r="D82" s="188"/>
      <c r="E82" s="185"/>
      <c r="F82" s="185"/>
      <c r="G82" s="185"/>
      <c r="H82" s="185"/>
      <c r="I82" s="192">
        <f t="shared" ref="I82:AL82" si="25">I83+I99+I106</f>
        <v>8</v>
      </c>
      <c r="J82" s="192">
        <f t="shared" si="25"/>
        <v>160.8</v>
      </c>
      <c r="K82" s="192">
        <f t="shared" si="25"/>
        <v>0</v>
      </c>
      <c r="L82" s="192">
        <f t="shared" si="25"/>
        <v>0</v>
      </c>
      <c r="M82" s="192">
        <f t="shared" si="25"/>
        <v>8</v>
      </c>
      <c r="N82" s="192">
        <f t="shared" si="25"/>
        <v>0</v>
      </c>
      <c r="O82" s="192">
        <f t="shared" si="25"/>
        <v>0</v>
      </c>
      <c r="P82" s="192">
        <f t="shared" si="25"/>
        <v>0</v>
      </c>
      <c r="Q82" s="192">
        <f t="shared" si="25"/>
        <v>0</v>
      </c>
      <c r="R82" s="192">
        <f t="shared" si="25"/>
        <v>0</v>
      </c>
      <c r="S82" s="192">
        <f t="shared" si="25"/>
        <v>5119</v>
      </c>
      <c r="T82" s="192">
        <f t="shared" si="25"/>
        <v>20587</v>
      </c>
      <c r="U82" s="192">
        <f t="shared" si="25"/>
        <v>0</v>
      </c>
      <c r="V82" s="192">
        <f t="shared" si="25"/>
        <v>0</v>
      </c>
      <c r="W82" s="192">
        <f t="shared" si="25"/>
        <v>0</v>
      </c>
      <c r="X82" s="192">
        <f t="shared" si="25"/>
        <v>0</v>
      </c>
      <c r="Y82" s="192">
        <f t="shared" si="25"/>
        <v>0</v>
      </c>
      <c r="Z82" s="192">
        <f t="shared" si="25"/>
        <v>7510</v>
      </c>
      <c r="AA82" s="192">
        <f t="shared" si="25"/>
        <v>4780</v>
      </c>
      <c r="AB82" s="192">
        <f t="shared" si="25"/>
        <v>4780</v>
      </c>
      <c r="AC82" s="192">
        <f t="shared" si="25"/>
        <v>0</v>
      </c>
      <c r="AD82" s="192">
        <f t="shared" si="25"/>
        <v>0</v>
      </c>
      <c r="AE82" s="192">
        <f t="shared" si="25"/>
        <v>0</v>
      </c>
      <c r="AF82" s="192">
        <f t="shared" si="25"/>
        <v>0</v>
      </c>
      <c r="AG82" s="192">
        <f t="shared" si="25"/>
        <v>730</v>
      </c>
      <c r="AH82" s="192">
        <f t="shared" si="25"/>
        <v>2000</v>
      </c>
      <c r="AI82" s="192">
        <f t="shared" si="25"/>
        <v>0</v>
      </c>
      <c r="AJ82" s="192">
        <f t="shared" si="25"/>
        <v>0</v>
      </c>
      <c r="AK82" s="192">
        <f t="shared" si="25"/>
        <v>0</v>
      </c>
      <c r="AL82" s="192">
        <f t="shared" si="25"/>
        <v>0</v>
      </c>
      <c r="AM82" s="196"/>
      <c r="AN82" s="196"/>
    </row>
    <row r="83" s="12" customFormat="1" ht="30" hidden="1" customHeight="1" spans="1:40">
      <c r="A83" s="180" t="s">
        <v>52</v>
      </c>
      <c r="B83" s="188" t="s">
        <v>113</v>
      </c>
      <c r="C83" s="188"/>
      <c r="D83" s="188"/>
      <c r="E83" s="185"/>
      <c r="F83" s="185"/>
      <c r="G83" s="185"/>
      <c r="H83" s="185"/>
      <c r="I83" s="191">
        <f t="shared" ref="I83:AL83" si="26">I84+I85+I86+I88+I94+I95+I96+I97+I98</f>
        <v>6</v>
      </c>
      <c r="J83" s="191">
        <f t="shared" si="26"/>
        <v>158.8</v>
      </c>
      <c r="K83" s="191">
        <f t="shared" si="26"/>
        <v>0</v>
      </c>
      <c r="L83" s="191">
        <f t="shared" si="26"/>
        <v>0</v>
      </c>
      <c r="M83" s="191">
        <f t="shared" si="26"/>
        <v>6</v>
      </c>
      <c r="N83" s="191">
        <f t="shared" si="26"/>
        <v>0</v>
      </c>
      <c r="O83" s="191">
        <f t="shared" si="26"/>
        <v>0</v>
      </c>
      <c r="P83" s="191">
        <f t="shared" si="26"/>
        <v>0</v>
      </c>
      <c r="Q83" s="191">
        <f t="shared" si="26"/>
        <v>0</v>
      </c>
      <c r="R83" s="191">
        <f t="shared" si="26"/>
        <v>0</v>
      </c>
      <c r="S83" s="191">
        <f t="shared" si="26"/>
        <v>4290</v>
      </c>
      <c r="T83" s="191">
        <f t="shared" si="26"/>
        <v>17333</v>
      </c>
      <c r="U83" s="191">
        <f t="shared" si="26"/>
        <v>0</v>
      </c>
      <c r="V83" s="191">
        <f t="shared" si="26"/>
        <v>0</v>
      </c>
      <c r="W83" s="191">
        <f t="shared" si="26"/>
        <v>0</v>
      </c>
      <c r="X83" s="191">
        <f t="shared" si="26"/>
        <v>0</v>
      </c>
      <c r="Y83" s="191">
        <f t="shared" si="26"/>
        <v>0</v>
      </c>
      <c r="Z83" s="191">
        <f t="shared" si="26"/>
        <v>6780</v>
      </c>
      <c r="AA83" s="191">
        <f t="shared" si="26"/>
        <v>4780</v>
      </c>
      <c r="AB83" s="191">
        <f t="shared" si="26"/>
        <v>4780</v>
      </c>
      <c r="AC83" s="191">
        <f t="shared" si="26"/>
        <v>0</v>
      </c>
      <c r="AD83" s="191">
        <f t="shared" si="26"/>
        <v>0</v>
      </c>
      <c r="AE83" s="191">
        <f t="shared" si="26"/>
        <v>0</v>
      </c>
      <c r="AF83" s="191">
        <f t="shared" si="26"/>
        <v>0</v>
      </c>
      <c r="AG83" s="191">
        <f t="shared" si="26"/>
        <v>0</v>
      </c>
      <c r="AH83" s="191">
        <f t="shared" si="26"/>
        <v>2000</v>
      </c>
      <c r="AI83" s="191">
        <f t="shared" si="26"/>
        <v>0</v>
      </c>
      <c r="AJ83" s="191">
        <f t="shared" si="26"/>
        <v>0</v>
      </c>
      <c r="AK83" s="191">
        <f t="shared" si="26"/>
        <v>0</v>
      </c>
      <c r="AL83" s="191">
        <f t="shared" si="26"/>
        <v>0</v>
      </c>
      <c r="AM83" s="196"/>
      <c r="AN83" s="196"/>
    </row>
    <row r="84" s="12" customFormat="1" ht="43" hidden="1" customHeight="1" spans="1:40">
      <c r="A84" s="183" t="s">
        <v>54</v>
      </c>
      <c r="B84" s="188" t="s">
        <v>114</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row>
    <row r="85" s="12" customFormat="1" ht="43" hidden="1" customHeight="1" spans="1:40">
      <c r="A85" s="183" t="s">
        <v>54</v>
      </c>
      <c r="B85" s="188" t="s">
        <v>115</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row>
    <row r="86" s="12" customFormat="1" ht="43" hidden="1" customHeight="1" spans="1:40">
      <c r="A86" s="183" t="s">
        <v>54</v>
      </c>
      <c r="B86" s="188" t="s">
        <v>116</v>
      </c>
      <c r="C86" s="188"/>
      <c r="D86" s="188"/>
      <c r="E86" s="185"/>
      <c r="F86" s="185"/>
      <c r="G86" s="185"/>
      <c r="H86" s="185"/>
      <c r="I86" s="191">
        <f t="shared" ref="I86:AL86" si="27">SUM(I87)</f>
        <v>1</v>
      </c>
      <c r="J86" s="191">
        <f t="shared" si="27"/>
        <v>30</v>
      </c>
      <c r="K86" s="191">
        <f t="shared" si="27"/>
        <v>0</v>
      </c>
      <c r="L86" s="191">
        <f t="shared" si="27"/>
        <v>0</v>
      </c>
      <c r="M86" s="191">
        <f t="shared" si="27"/>
        <v>1</v>
      </c>
      <c r="N86" s="191">
        <f t="shared" si="27"/>
        <v>0</v>
      </c>
      <c r="O86" s="191">
        <f t="shared" si="27"/>
        <v>0</v>
      </c>
      <c r="P86" s="191">
        <f t="shared" si="27"/>
        <v>0</v>
      </c>
      <c r="Q86" s="191">
        <f t="shared" si="27"/>
        <v>0</v>
      </c>
      <c r="R86" s="191">
        <f t="shared" si="27"/>
        <v>0</v>
      </c>
      <c r="S86" s="191">
        <f t="shared" si="27"/>
        <v>431</v>
      </c>
      <c r="T86" s="191">
        <f t="shared" si="27"/>
        <v>1548</v>
      </c>
      <c r="U86" s="191">
        <f t="shared" si="27"/>
        <v>0</v>
      </c>
      <c r="V86" s="191">
        <f t="shared" si="27"/>
        <v>0</v>
      </c>
      <c r="W86" s="191">
        <f t="shared" si="27"/>
        <v>0</v>
      </c>
      <c r="X86" s="191">
        <f t="shared" si="27"/>
        <v>0</v>
      </c>
      <c r="Y86" s="191">
        <f t="shared" si="27"/>
        <v>0</v>
      </c>
      <c r="Z86" s="191">
        <f t="shared" si="27"/>
        <v>1400</v>
      </c>
      <c r="AA86" s="191">
        <f t="shared" si="27"/>
        <v>1400</v>
      </c>
      <c r="AB86" s="191">
        <f t="shared" si="27"/>
        <v>1400</v>
      </c>
      <c r="AC86" s="191">
        <f t="shared" si="27"/>
        <v>0</v>
      </c>
      <c r="AD86" s="191">
        <f t="shared" si="27"/>
        <v>0</v>
      </c>
      <c r="AE86" s="191">
        <f t="shared" si="27"/>
        <v>0</v>
      </c>
      <c r="AF86" s="191">
        <f t="shared" si="27"/>
        <v>0</v>
      </c>
      <c r="AG86" s="191">
        <f t="shared" si="27"/>
        <v>0</v>
      </c>
      <c r="AH86" s="191">
        <f t="shared" si="27"/>
        <v>0</v>
      </c>
      <c r="AI86" s="191">
        <f t="shared" si="27"/>
        <v>0</v>
      </c>
      <c r="AJ86" s="191">
        <f t="shared" si="27"/>
        <v>0</v>
      </c>
      <c r="AK86" s="191">
        <f t="shared" si="27"/>
        <v>0</v>
      </c>
      <c r="AL86" s="191">
        <f t="shared" si="27"/>
        <v>0</v>
      </c>
      <c r="AM86" s="196"/>
      <c r="AN86" s="196"/>
    </row>
    <row r="87" s="268" customFormat="1" ht="189" customHeight="1" spans="1:40">
      <c r="A87" s="273">
        <v>17</v>
      </c>
      <c r="B87" s="273" t="s">
        <v>1335</v>
      </c>
      <c r="C87" s="273">
        <v>2024</v>
      </c>
      <c r="D87" s="309" t="s">
        <v>1336</v>
      </c>
      <c r="E87" s="275" t="s">
        <v>178</v>
      </c>
      <c r="F87" s="275" t="s">
        <v>1337</v>
      </c>
      <c r="G87" s="275" t="s">
        <v>1304</v>
      </c>
      <c r="H87" s="309" t="s">
        <v>1338</v>
      </c>
      <c r="I87" s="273">
        <v>1</v>
      </c>
      <c r="J87" s="273">
        <v>30</v>
      </c>
      <c r="K87" s="273"/>
      <c r="L87" s="273"/>
      <c r="M87" s="273">
        <v>1</v>
      </c>
      <c r="N87" s="273"/>
      <c r="O87" s="273"/>
      <c r="P87" s="273"/>
      <c r="Q87" s="273"/>
      <c r="R87" s="273"/>
      <c r="S87" s="273">
        <v>431</v>
      </c>
      <c r="T87" s="273">
        <v>1548</v>
      </c>
      <c r="U87" s="291" t="s">
        <v>215</v>
      </c>
      <c r="V87" s="273" t="s">
        <v>853</v>
      </c>
      <c r="W87" s="291" t="s">
        <v>215</v>
      </c>
      <c r="X87" s="273" t="s">
        <v>853</v>
      </c>
      <c r="Y87" s="273" t="s">
        <v>1286</v>
      </c>
      <c r="Z87" s="273">
        <v>1400</v>
      </c>
      <c r="AA87" s="273">
        <v>1400</v>
      </c>
      <c r="AB87" s="301">
        <v>1400</v>
      </c>
      <c r="AC87" s="301"/>
      <c r="AD87" s="301"/>
      <c r="AE87" s="301"/>
      <c r="AF87" s="273"/>
      <c r="AG87" s="273"/>
      <c r="AH87" s="273"/>
      <c r="AI87" s="273"/>
      <c r="AJ87" s="273"/>
      <c r="AK87" s="273"/>
      <c r="AL87" s="273"/>
      <c r="AM87" s="282" t="s">
        <v>1339</v>
      </c>
      <c r="AN87" s="282" t="s">
        <v>1340</v>
      </c>
    </row>
    <row r="88" s="12" customFormat="1" ht="30" hidden="1" customHeight="1" spans="1:40">
      <c r="A88" s="183" t="s">
        <v>54</v>
      </c>
      <c r="B88" s="188" t="s">
        <v>117</v>
      </c>
      <c r="C88" s="188"/>
      <c r="D88" s="188"/>
      <c r="E88" s="185"/>
      <c r="F88" s="185"/>
      <c r="G88" s="185"/>
      <c r="H88" s="185"/>
      <c r="I88" s="191">
        <f t="shared" ref="I88:AL88" si="28">SUM(I89:I93)</f>
        <v>5</v>
      </c>
      <c r="J88" s="191">
        <f t="shared" si="28"/>
        <v>128.8</v>
      </c>
      <c r="K88" s="191">
        <f t="shared" si="28"/>
        <v>0</v>
      </c>
      <c r="L88" s="191">
        <f t="shared" si="28"/>
        <v>0</v>
      </c>
      <c r="M88" s="191">
        <f t="shared" si="28"/>
        <v>5</v>
      </c>
      <c r="N88" s="191">
        <f t="shared" si="28"/>
        <v>0</v>
      </c>
      <c r="O88" s="191">
        <f t="shared" si="28"/>
        <v>0</v>
      </c>
      <c r="P88" s="191">
        <f t="shared" si="28"/>
        <v>0</v>
      </c>
      <c r="Q88" s="191">
        <f t="shared" si="28"/>
        <v>0</v>
      </c>
      <c r="R88" s="191">
        <f t="shared" si="28"/>
        <v>0</v>
      </c>
      <c r="S88" s="191">
        <f t="shared" si="28"/>
        <v>3859</v>
      </c>
      <c r="T88" s="191">
        <f t="shared" si="28"/>
        <v>15785</v>
      </c>
      <c r="U88" s="191">
        <f t="shared" si="28"/>
        <v>0</v>
      </c>
      <c r="V88" s="191">
        <f t="shared" si="28"/>
        <v>0</v>
      </c>
      <c r="W88" s="191">
        <f t="shared" si="28"/>
        <v>0</v>
      </c>
      <c r="X88" s="191">
        <f t="shared" si="28"/>
        <v>0</v>
      </c>
      <c r="Y88" s="191">
        <f t="shared" si="28"/>
        <v>0</v>
      </c>
      <c r="Z88" s="191">
        <f t="shared" si="28"/>
        <v>5380</v>
      </c>
      <c r="AA88" s="191">
        <f t="shared" si="28"/>
        <v>3380</v>
      </c>
      <c r="AB88" s="191">
        <f t="shared" si="28"/>
        <v>3380</v>
      </c>
      <c r="AC88" s="191">
        <f t="shared" si="28"/>
        <v>0</v>
      </c>
      <c r="AD88" s="191">
        <f t="shared" si="28"/>
        <v>0</v>
      </c>
      <c r="AE88" s="191">
        <f t="shared" si="28"/>
        <v>0</v>
      </c>
      <c r="AF88" s="191">
        <f t="shared" si="28"/>
        <v>0</v>
      </c>
      <c r="AG88" s="191">
        <f t="shared" si="28"/>
        <v>0</v>
      </c>
      <c r="AH88" s="191">
        <f t="shared" si="28"/>
        <v>2000</v>
      </c>
      <c r="AI88" s="191">
        <f t="shared" si="28"/>
        <v>0</v>
      </c>
      <c r="AJ88" s="191">
        <f t="shared" si="28"/>
        <v>0</v>
      </c>
      <c r="AK88" s="191">
        <f t="shared" si="28"/>
        <v>0</v>
      </c>
      <c r="AL88" s="191">
        <f t="shared" si="28"/>
        <v>0</v>
      </c>
      <c r="AM88" s="196"/>
      <c r="AN88" s="196"/>
    </row>
    <row r="89" s="263" customFormat="1" ht="348" customHeight="1" spans="1:40">
      <c r="A89" s="273">
        <v>18</v>
      </c>
      <c r="B89" s="273" t="s">
        <v>1164</v>
      </c>
      <c r="C89" s="273">
        <v>2024</v>
      </c>
      <c r="D89" s="284" t="s">
        <v>220</v>
      </c>
      <c r="E89" s="273" t="s">
        <v>178</v>
      </c>
      <c r="F89" s="275" t="s">
        <v>990</v>
      </c>
      <c r="G89" s="273" t="s">
        <v>221</v>
      </c>
      <c r="H89" s="284" t="s">
        <v>1098</v>
      </c>
      <c r="I89" s="273">
        <v>1</v>
      </c>
      <c r="J89" s="273">
        <v>3</v>
      </c>
      <c r="K89" s="273"/>
      <c r="L89" s="273"/>
      <c r="M89" s="273">
        <v>1</v>
      </c>
      <c r="N89" s="273"/>
      <c r="O89" s="273"/>
      <c r="P89" s="273"/>
      <c r="Q89" s="273"/>
      <c r="R89" s="273"/>
      <c r="S89" s="273">
        <v>2245</v>
      </c>
      <c r="T89" s="273">
        <v>10000</v>
      </c>
      <c r="U89" s="291" t="s">
        <v>211</v>
      </c>
      <c r="V89" s="273" t="s">
        <v>715</v>
      </c>
      <c r="W89" s="273" t="s">
        <v>207</v>
      </c>
      <c r="X89" s="273" t="s">
        <v>715</v>
      </c>
      <c r="Y89" s="273" t="s">
        <v>1286</v>
      </c>
      <c r="Z89" s="273">
        <v>3000</v>
      </c>
      <c r="AA89" s="273">
        <v>1000</v>
      </c>
      <c r="AB89" s="301">
        <v>1000</v>
      </c>
      <c r="AC89" s="301"/>
      <c r="AD89" s="301"/>
      <c r="AE89" s="301"/>
      <c r="AF89" s="273"/>
      <c r="AG89" s="273"/>
      <c r="AH89" s="273">
        <v>2000</v>
      </c>
      <c r="AI89" s="273"/>
      <c r="AJ89" s="273"/>
      <c r="AK89" s="273"/>
      <c r="AL89" s="273"/>
      <c r="AM89" s="282" t="s">
        <v>1165</v>
      </c>
      <c r="AN89" s="282" t="s">
        <v>1166</v>
      </c>
    </row>
    <row r="90" s="265" customFormat="1" ht="409" customHeight="1" spans="1:40">
      <c r="A90" s="273">
        <v>19</v>
      </c>
      <c r="B90" s="273" t="s">
        <v>1170</v>
      </c>
      <c r="C90" s="273">
        <v>2024</v>
      </c>
      <c r="D90" s="309" t="s">
        <v>327</v>
      </c>
      <c r="E90" s="291" t="s">
        <v>178</v>
      </c>
      <c r="F90" s="291" t="s">
        <v>984</v>
      </c>
      <c r="G90" s="291" t="s">
        <v>209</v>
      </c>
      <c r="H90" s="309" t="s">
        <v>1081</v>
      </c>
      <c r="I90" s="291">
        <v>1</v>
      </c>
      <c r="J90" s="291">
        <v>1</v>
      </c>
      <c r="K90" s="291"/>
      <c r="L90" s="291"/>
      <c r="M90" s="291">
        <v>1</v>
      </c>
      <c r="N90" s="291"/>
      <c r="O90" s="291"/>
      <c r="P90" s="291"/>
      <c r="Q90" s="291"/>
      <c r="R90" s="291"/>
      <c r="S90" s="291">
        <v>560</v>
      </c>
      <c r="T90" s="291">
        <v>1650</v>
      </c>
      <c r="U90" s="291" t="s">
        <v>305</v>
      </c>
      <c r="V90" s="291" t="s">
        <v>1171</v>
      </c>
      <c r="W90" s="291" t="s">
        <v>207</v>
      </c>
      <c r="X90" s="291" t="s">
        <v>715</v>
      </c>
      <c r="Y90" s="291" t="s">
        <v>1286</v>
      </c>
      <c r="Z90" s="291">
        <v>800</v>
      </c>
      <c r="AA90" s="291">
        <v>800</v>
      </c>
      <c r="AB90" s="291">
        <v>800</v>
      </c>
      <c r="AC90" s="291"/>
      <c r="AD90" s="291"/>
      <c r="AE90" s="291"/>
      <c r="AF90" s="291"/>
      <c r="AG90" s="291"/>
      <c r="AH90" s="291"/>
      <c r="AI90" s="291"/>
      <c r="AJ90" s="291"/>
      <c r="AK90" s="291"/>
      <c r="AL90" s="291"/>
      <c r="AM90" s="309" t="s">
        <v>1172</v>
      </c>
      <c r="AN90" s="309" t="s">
        <v>1173</v>
      </c>
    </row>
    <row r="91" s="269" customFormat="1" ht="409" customHeight="1" spans="1:40">
      <c r="A91" s="273">
        <v>20</v>
      </c>
      <c r="B91" s="273" t="s">
        <v>1201</v>
      </c>
      <c r="C91" s="273">
        <v>2024</v>
      </c>
      <c r="D91" s="282" t="s">
        <v>1341</v>
      </c>
      <c r="E91" s="273" t="s">
        <v>178</v>
      </c>
      <c r="F91" s="275" t="s">
        <v>1013</v>
      </c>
      <c r="G91" s="273" t="s">
        <v>1342</v>
      </c>
      <c r="H91" s="282" t="s">
        <v>1343</v>
      </c>
      <c r="I91" s="273">
        <v>1</v>
      </c>
      <c r="J91" s="306">
        <v>109.8</v>
      </c>
      <c r="K91" s="306"/>
      <c r="L91" s="306"/>
      <c r="M91" s="306">
        <v>1</v>
      </c>
      <c r="N91" s="306"/>
      <c r="O91" s="306"/>
      <c r="P91" s="306"/>
      <c r="Q91" s="306"/>
      <c r="R91" s="306"/>
      <c r="S91" s="306">
        <v>794</v>
      </c>
      <c r="T91" s="306">
        <v>3208</v>
      </c>
      <c r="U91" s="273" t="s">
        <v>207</v>
      </c>
      <c r="V91" s="273" t="s">
        <v>715</v>
      </c>
      <c r="W91" s="273" t="s">
        <v>207</v>
      </c>
      <c r="X91" s="273" t="s">
        <v>715</v>
      </c>
      <c r="Y91" s="273" t="s">
        <v>1286</v>
      </c>
      <c r="Z91" s="306">
        <v>1000</v>
      </c>
      <c r="AA91" s="306">
        <v>1000</v>
      </c>
      <c r="AB91" s="306">
        <v>1000</v>
      </c>
      <c r="AC91" s="306"/>
      <c r="AD91" s="306"/>
      <c r="AE91" s="306"/>
      <c r="AF91" s="306"/>
      <c r="AG91" s="306"/>
      <c r="AH91" s="306"/>
      <c r="AI91" s="306"/>
      <c r="AJ91" s="306"/>
      <c r="AK91" s="306"/>
      <c r="AL91" s="306"/>
      <c r="AM91" s="315" t="s">
        <v>1202</v>
      </c>
      <c r="AN91" s="315" t="s">
        <v>1203</v>
      </c>
    </row>
    <row r="92" s="264" customFormat="1" ht="201" customHeight="1" spans="1:40">
      <c r="A92" s="231">
        <v>21</v>
      </c>
      <c r="B92" s="231" t="s">
        <v>1213</v>
      </c>
      <c r="C92" s="281">
        <v>2024</v>
      </c>
      <c r="D92" s="313" t="s">
        <v>592</v>
      </c>
      <c r="E92" s="281" t="s">
        <v>178</v>
      </c>
      <c r="F92" s="281" t="s">
        <v>1022</v>
      </c>
      <c r="G92" s="281" t="s">
        <v>593</v>
      </c>
      <c r="H92" s="313" t="s">
        <v>594</v>
      </c>
      <c r="I92" s="314">
        <v>1</v>
      </c>
      <c r="J92" s="281">
        <v>11</v>
      </c>
      <c r="K92" s="314"/>
      <c r="L92" s="314"/>
      <c r="M92" s="281">
        <v>1</v>
      </c>
      <c r="N92" s="314"/>
      <c r="O92" s="314"/>
      <c r="P92" s="314"/>
      <c r="Q92" s="314"/>
      <c r="R92" s="314"/>
      <c r="S92" s="281">
        <v>50</v>
      </c>
      <c r="T92" s="314">
        <v>218</v>
      </c>
      <c r="U92" s="281" t="s">
        <v>985</v>
      </c>
      <c r="V92" s="281" t="s">
        <v>944</v>
      </c>
      <c r="W92" s="281" t="s">
        <v>207</v>
      </c>
      <c r="X92" s="281" t="s">
        <v>715</v>
      </c>
      <c r="Y92" s="231" t="s">
        <v>1286</v>
      </c>
      <c r="Z92" s="281">
        <v>370</v>
      </c>
      <c r="AA92" s="281">
        <v>370</v>
      </c>
      <c r="AB92" s="281">
        <v>370</v>
      </c>
      <c r="AC92" s="281"/>
      <c r="AD92" s="281"/>
      <c r="AE92" s="281"/>
      <c r="AF92" s="281"/>
      <c r="AG92" s="281"/>
      <c r="AH92" s="281"/>
      <c r="AI92" s="281"/>
      <c r="AJ92" s="281"/>
      <c r="AK92" s="231"/>
      <c r="AL92" s="231"/>
      <c r="AM92" s="276" t="s">
        <v>1214</v>
      </c>
      <c r="AN92" s="276" t="s">
        <v>1215</v>
      </c>
    </row>
    <row r="93" s="270" customFormat="1" ht="258" customHeight="1" spans="1:40">
      <c r="A93" s="231">
        <v>22</v>
      </c>
      <c r="B93" s="231" t="s">
        <v>1232</v>
      </c>
      <c r="C93" s="231">
        <v>2024</v>
      </c>
      <c r="D93" s="276" t="s">
        <v>565</v>
      </c>
      <c r="E93" s="231" t="s">
        <v>302</v>
      </c>
      <c r="F93" s="231" t="s">
        <v>1009</v>
      </c>
      <c r="G93" s="231" t="s">
        <v>535</v>
      </c>
      <c r="H93" s="276" t="s">
        <v>566</v>
      </c>
      <c r="I93" s="231">
        <v>1</v>
      </c>
      <c r="J93" s="231">
        <v>4</v>
      </c>
      <c r="K93" s="231"/>
      <c r="L93" s="231"/>
      <c r="M93" s="231">
        <v>1</v>
      </c>
      <c r="N93" s="231"/>
      <c r="O93" s="231"/>
      <c r="P93" s="231"/>
      <c r="Q93" s="231"/>
      <c r="R93" s="231"/>
      <c r="S93" s="231">
        <v>210</v>
      </c>
      <c r="T93" s="231">
        <v>709</v>
      </c>
      <c r="U93" s="231" t="s">
        <v>206</v>
      </c>
      <c r="V93" s="231" t="s">
        <v>902</v>
      </c>
      <c r="W93" s="231" t="s">
        <v>207</v>
      </c>
      <c r="X93" s="231" t="s">
        <v>715</v>
      </c>
      <c r="Y93" s="231" t="s">
        <v>1286</v>
      </c>
      <c r="Z93" s="231">
        <v>210</v>
      </c>
      <c r="AA93" s="231">
        <v>210</v>
      </c>
      <c r="AB93" s="234">
        <v>210</v>
      </c>
      <c r="AC93" s="234"/>
      <c r="AD93" s="234"/>
      <c r="AE93" s="234"/>
      <c r="AF93" s="231"/>
      <c r="AG93" s="231"/>
      <c r="AH93" s="231"/>
      <c r="AI93" s="231"/>
      <c r="AJ93" s="231"/>
      <c r="AK93" s="231"/>
      <c r="AL93" s="231"/>
      <c r="AM93" s="276" t="s">
        <v>1233</v>
      </c>
      <c r="AN93" s="276" t="s">
        <v>1234</v>
      </c>
    </row>
    <row r="94" s="12" customFormat="1" ht="70" hidden="1" customHeight="1" spans="1:40">
      <c r="A94" s="183" t="s">
        <v>54</v>
      </c>
      <c r="B94" s="188" t="s">
        <v>118</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row>
    <row r="95" s="12" customFormat="1" ht="77" hidden="1" customHeight="1" spans="1:40">
      <c r="A95" s="183" t="s">
        <v>54</v>
      </c>
      <c r="B95" s="188" t="s">
        <v>119</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row>
    <row r="96" s="12" customFormat="1" ht="77" hidden="1" customHeight="1" spans="1:40">
      <c r="A96" s="183" t="s">
        <v>54</v>
      </c>
      <c r="B96" s="188" t="s">
        <v>120</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row>
    <row r="97" s="12" customFormat="1" ht="50" hidden="1" customHeight="1" spans="1:40">
      <c r="A97" s="183" t="s">
        <v>54</v>
      </c>
      <c r="B97" s="188" t="s">
        <v>121</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row>
    <row r="98" s="12" customFormat="1" ht="30" hidden="1" customHeight="1" spans="1:40">
      <c r="A98" s="183" t="s">
        <v>54</v>
      </c>
      <c r="B98" s="188" t="s">
        <v>96</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row>
    <row r="99" s="12" customFormat="1" ht="30" hidden="1" customHeight="1" spans="1:40">
      <c r="A99" s="203" t="s">
        <v>52</v>
      </c>
      <c r="B99" s="188" t="s">
        <v>122</v>
      </c>
      <c r="C99" s="188"/>
      <c r="D99" s="188"/>
      <c r="E99" s="185"/>
      <c r="F99" s="185"/>
      <c r="G99" s="185"/>
      <c r="H99" s="185"/>
      <c r="I99" s="191">
        <f t="shared" ref="I99:AL99" si="29">I100+I101+I103+I105</f>
        <v>2</v>
      </c>
      <c r="J99" s="191">
        <f t="shared" si="29"/>
        <v>2</v>
      </c>
      <c r="K99" s="191">
        <f t="shared" si="29"/>
        <v>0</v>
      </c>
      <c r="L99" s="191">
        <f t="shared" si="29"/>
        <v>0</v>
      </c>
      <c r="M99" s="191">
        <f t="shared" si="29"/>
        <v>2</v>
      </c>
      <c r="N99" s="191">
        <f t="shared" si="29"/>
        <v>0</v>
      </c>
      <c r="O99" s="191">
        <f t="shared" si="29"/>
        <v>0</v>
      </c>
      <c r="P99" s="191">
        <f t="shared" si="29"/>
        <v>0</v>
      </c>
      <c r="Q99" s="191">
        <f t="shared" si="29"/>
        <v>0</v>
      </c>
      <c r="R99" s="191">
        <f t="shared" si="29"/>
        <v>0</v>
      </c>
      <c r="S99" s="191">
        <f t="shared" si="29"/>
        <v>829</v>
      </c>
      <c r="T99" s="191">
        <f t="shared" si="29"/>
        <v>3254</v>
      </c>
      <c r="U99" s="191">
        <f t="shared" si="29"/>
        <v>0</v>
      </c>
      <c r="V99" s="191">
        <f t="shared" si="29"/>
        <v>0</v>
      </c>
      <c r="W99" s="191">
        <f t="shared" si="29"/>
        <v>0</v>
      </c>
      <c r="X99" s="191">
        <f t="shared" si="29"/>
        <v>0</v>
      </c>
      <c r="Y99" s="191">
        <f t="shared" si="29"/>
        <v>0</v>
      </c>
      <c r="Z99" s="191">
        <f t="shared" si="29"/>
        <v>730</v>
      </c>
      <c r="AA99" s="191">
        <f t="shared" si="29"/>
        <v>0</v>
      </c>
      <c r="AB99" s="191">
        <f t="shared" si="29"/>
        <v>0</v>
      </c>
      <c r="AC99" s="191">
        <f t="shared" si="29"/>
        <v>0</v>
      </c>
      <c r="AD99" s="191">
        <f t="shared" si="29"/>
        <v>0</v>
      </c>
      <c r="AE99" s="191">
        <f t="shared" si="29"/>
        <v>0</v>
      </c>
      <c r="AF99" s="191">
        <f t="shared" si="29"/>
        <v>0</v>
      </c>
      <c r="AG99" s="191">
        <f t="shared" si="29"/>
        <v>730</v>
      </c>
      <c r="AH99" s="191">
        <f t="shared" si="29"/>
        <v>0</v>
      </c>
      <c r="AI99" s="191">
        <f t="shared" si="29"/>
        <v>0</v>
      </c>
      <c r="AJ99" s="191">
        <f t="shared" si="29"/>
        <v>0</v>
      </c>
      <c r="AK99" s="191">
        <f t="shared" si="29"/>
        <v>0</v>
      </c>
      <c r="AL99" s="191">
        <f t="shared" si="29"/>
        <v>0</v>
      </c>
      <c r="AM99" s="196"/>
      <c r="AN99" s="196"/>
    </row>
    <row r="100" s="12" customFormat="1" ht="30" hidden="1" customHeight="1" spans="1:40">
      <c r="A100" s="183" t="s">
        <v>54</v>
      </c>
      <c r="B100" s="188" t="s">
        <v>123</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row>
    <row r="101" s="12" customFormat="1" ht="30" hidden="1" customHeight="1" spans="1:40">
      <c r="A101" s="183" t="s">
        <v>54</v>
      </c>
      <c r="B101" s="188" t="s">
        <v>124</v>
      </c>
      <c r="C101" s="188"/>
      <c r="D101" s="188"/>
      <c r="E101" s="185"/>
      <c r="F101" s="185"/>
      <c r="G101" s="185"/>
      <c r="H101" s="185"/>
      <c r="I101" s="191">
        <f t="shared" ref="I101:AL101" si="30">SUM(I102:I102)</f>
        <v>1</v>
      </c>
      <c r="J101" s="191">
        <f t="shared" si="30"/>
        <v>1</v>
      </c>
      <c r="K101" s="191">
        <f t="shared" si="30"/>
        <v>0</v>
      </c>
      <c r="L101" s="191">
        <f t="shared" si="30"/>
        <v>0</v>
      </c>
      <c r="M101" s="191">
        <f t="shared" si="30"/>
        <v>1</v>
      </c>
      <c r="N101" s="191">
        <f t="shared" si="30"/>
        <v>0</v>
      </c>
      <c r="O101" s="191">
        <f t="shared" si="30"/>
        <v>0</v>
      </c>
      <c r="P101" s="191">
        <f t="shared" si="30"/>
        <v>0</v>
      </c>
      <c r="Q101" s="191">
        <f t="shared" si="30"/>
        <v>0</v>
      </c>
      <c r="R101" s="191">
        <f t="shared" si="30"/>
        <v>0</v>
      </c>
      <c r="S101" s="191">
        <f t="shared" si="30"/>
        <v>367</v>
      </c>
      <c r="T101" s="191">
        <f t="shared" si="30"/>
        <v>1386</v>
      </c>
      <c r="U101" s="191">
        <f t="shared" si="30"/>
        <v>0</v>
      </c>
      <c r="V101" s="191">
        <f t="shared" si="30"/>
        <v>0</v>
      </c>
      <c r="W101" s="191">
        <f t="shared" si="30"/>
        <v>0</v>
      </c>
      <c r="X101" s="191">
        <f t="shared" si="30"/>
        <v>0</v>
      </c>
      <c r="Y101" s="191">
        <f t="shared" si="30"/>
        <v>0</v>
      </c>
      <c r="Z101" s="191">
        <f t="shared" si="30"/>
        <v>650</v>
      </c>
      <c r="AA101" s="191">
        <f t="shared" si="30"/>
        <v>0</v>
      </c>
      <c r="AB101" s="191">
        <f t="shared" si="30"/>
        <v>0</v>
      </c>
      <c r="AC101" s="191">
        <f t="shared" si="30"/>
        <v>0</v>
      </c>
      <c r="AD101" s="191">
        <f t="shared" si="30"/>
        <v>0</v>
      </c>
      <c r="AE101" s="191">
        <f t="shared" si="30"/>
        <v>0</v>
      </c>
      <c r="AF101" s="191">
        <f t="shared" si="30"/>
        <v>0</v>
      </c>
      <c r="AG101" s="191">
        <f t="shared" si="30"/>
        <v>650</v>
      </c>
      <c r="AH101" s="191">
        <f t="shared" si="30"/>
        <v>0</v>
      </c>
      <c r="AI101" s="191">
        <f t="shared" si="30"/>
        <v>0</v>
      </c>
      <c r="AJ101" s="191">
        <f t="shared" si="30"/>
        <v>0</v>
      </c>
      <c r="AK101" s="191">
        <f t="shared" si="30"/>
        <v>0</v>
      </c>
      <c r="AL101" s="191">
        <f t="shared" si="30"/>
        <v>0</v>
      </c>
      <c r="AM101" s="196"/>
      <c r="AN101" s="196"/>
    </row>
    <row r="102" s="271" customFormat="1" ht="279" customHeight="1" spans="1:40">
      <c r="A102" s="231">
        <v>23</v>
      </c>
      <c r="B102" s="231" t="s">
        <v>1198</v>
      </c>
      <c r="C102" s="231">
        <v>2024</v>
      </c>
      <c r="D102" s="276" t="s">
        <v>282</v>
      </c>
      <c r="E102" s="231" t="s">
        <v>178</v>
      </c>
      <c r="F102" s="281" t="s">
        <v>1013</v>
      </c>
      <c r="G102" s="231" t="s">
        <v>252</v>
      </c>
      <c r="H102" s="276" t="s">
        <v>1058</v>
      </c>
      <c r="I102" s="231">
        <v>1</v>
      </c>
      <c r="J102" s="235">
        <v>1</v>
      </c>
      <c r="K102" s="235"/>
      <c r="L102" s="235"/>
      <c r="M102" s="235">
        <v>1</v>
      </c>
      <c r="N102" s="235"/>
      <c r="O102" s="235"/>
      <c r="P102" s="235"/>
      <c r="Q102" s="235"/>
      <c r="R102" s="235"/>
      <c r="S102" s="235">
        <v>367</v>
      </c>
      <c r="T102" s="235">
        <v>1386</v>
      </c>
      <c r="U102" s="231" t="s">
        <v>227</v>
      </c>
      <c r="V102" s="231" t="s">
        <v>656</v>
      </c>
      <c r="W102" s="231" t="s">
        <v>183</v>
      </c>
      <c r="X102" s="231" t="s">
        <v>811</v>
      </c>
      <c r="Y102" s="231" t="s">
        <v>1286</v>
      </c>
      <c r="Z102" s="235">
        <v>650</v>
      </c>
      <c r="AA102" s="235"/>
      <c r="AB102" s="235"/>
      <c r="AC102" s="235"/>
      <c r="AD102" s="235"/>
      <c r="AE102" s="235"/>
      <c r="AF102" s="235"/>
      <c r="AG102" s="235">
        <v>650</v>
      </c>
      <c r="AH102" s="235"/>
      <c r="AI102" s="235"/>
      <c r="AJ102" s="235"/>
      <c r="AK102" s="235"/>
      <c r="AL102" s="235"/>
      <c r="AM102" s="316" t="s">
        <v>1199</v>
      </c>
      <c r="AN102" s="316" t="s">
        <v>1200</v>
      </c>
    </row>
    <row r="103" s="12" customFormat="1" ht="30" hidden="1" customHeight="1" spans="1:40">
      <c r="A103" s="183" t="s">
        <v>54</v>
      </c>
      <c r="B103" s="188" t="s">
        <v>125</v>
      </c>
      <c r="C103" s="188"/>
      <c r="D103" s="188"/>
      <c r="E103" s="185"/>
      <c r="F103" s="185"/>
      <c r="G103" s="185"/>
      <c r="H103" s="185"/>
      <c r="I103" s="191">
        <f t="shared" ref="I103:AL103" si="31">SUM(I104)</f>
        <v>1</v>
      </c>
      <c r="J103" s="191">
        <f t="shared" si="31"/>
        <v>1</v>
      </c>
      <c r="K103" s="191">
        <f t="shared" si="31"/>
        <v>0</v>
      </c>
      <c r="L103" s="191">
        <f t="shared" si="31"/>
        <v>0</v>
      </c>
      <c r="M103" s="191">
        <f t="shared" si="31"/>
        <v>1</v>
      </c>
      <c r="N103" s="191">
        <f t="shared" si="31"/>
        <v>0</v>
      </c>
      <c r="O103" s="191">
        <f t="shared" si="31"/>
        <v>0</v>
      </c>
      <c r="P103" s="191">
        <f t="shared" si="31"/>
        <v>0</v>
      </c>
      <c r="Q103" s="191">
        <f t="shared" si="31"/>
        <v>0</v>
      </c>
      <c r="R103" s="191">
        <f t="shared" si="31"/>
        <v>0</v>
      </c>
      <c r="S103" s="191">
        <f t="shared" si="31"/>
        <v>462</v>
      </c>
      <c r="T103" s="191">
        <f t="shared" si="31"/>
        <v>1868</v>
      </c>
      <c r="U103" s="191">
        <f t="shared" si="31"/>
        <v>0</v>
      </c>
      <c r="V103" s="191">
        <f t="shared" si="31"/>
        <v>0</v>
      </c>
      <c r="W103" s="191">
        <f t="shared" si="31"/>
        <v>0</v>
      </c>
      <c r="X103" s="191">
        <f t="shared" si="31"/>
        <v>0</v>
      </c>
      <c r="Y103" s="191">
        <f t="shared" si="31"/>
        <v>0</v>
      </c>
      <c r="Z103" s="191">
        <f t="shared" si="31"/>
        <v>80</v>
      </c>
      <c r="AA103" s="191">
        <f t="shared" si="31"/>
        <v>0</v>
      </c>
      <c r="AB103" s="191">
        <f t="shared" si="31"/>
        <v>0</v>
      </c>
      <c r="AC103" s="191">
        <f t="shared" si="31"/>
        <v>0</v>
      </c>
      <c r="AD103" s="191">
        <f t="shared" si="31"/>
        <v>0</v>
      </c>
      <c r="AE103" s="191">
        <f t="shared" si="31"/>
        <v>0</v>
      </c>
      <c r="AF103" s="191">
        <f t="shared" si="31"/>
        <v>0</v>
      </c>
      <c r="AG103" s="191">
        <f t="shared" si="31"/>
        <v>80</v>
      </c>
      <c r="AH103" s="191">
        <f t="shared" si="31"/>
        <v>0</v>
      </c>
      <c r="AI103" s="191">
        <f t="shared" si="31"/>
        <v>0</v>
      </c>
      <c r="AJ103" s="191">
        <f t="shared" si="31"/>
        <v>0</v>
      </c>
      <c r="AK103" s="191">
        <f t="shared" si="31"/>
        <v>0</v>
      </c>
      <c r="AL103" s="191">
        <f t="shared" si="31"/>
        <v>0</v>
      </c>
      <c r="AM103" s="196"/>
      <c r="AN103" s="196"/>
    </row>
    <row r="104" s="271" customFormat="1" ht="305" customHeight="1" spans="1:40">
      <c r="A104" s="231">
        <v>24</v>
      </c>
      <c r="B104" s="231" t="s">
        <v>1223</v>
      </c>
      <c r="C104" s="231">
        <v>2024</v>
      </c>
      <c r="D104" s="276" t="s">
        <v>285</v>
      </c>
      <c r="E104" s="231" t="s">
        <v>178</v>
      </c>
      <c r="F104" s="281" t="s">
        <v>1013</v>
      </c>
      <c r="G104" s="231" t="s">
        <v>252</v>
      </c>
      <c r="H104" s="276" t="s">
        <v>1116</v>
      </c>
      <c r="I104" s="231">
        <v>1</v>
      </c>
      <c r="J104" s="235">
        <v>1</v>
      </c>
      <c r="K104" s="235"/>
      <c r="L104" s="235"/>
      <c r="M104" s="235">
        <v>1</v>
      </c>
      <c r="N104" s="235"/>
      <c r="O104" s="235"/>
      <c r="P104" s="235"/>
      <c r="Q104" s="235"/>
      <c r="R104" s="235"/>
      <c r="S104" s="235">
        <v>462</v>
      </c>
      <c r="T104" s="235">
        <v>1868</v>
      </c>
      <c r="U104" s="231" t="s">
        <v>227</v>
      </c>
      <c r="V104" s="231" t="s">
        <v>656</v>
      </c>
      <c r="W104" s="231" t="s">
        <v>183</v>
      </c>
      <c r="X104" s="231" t="s">
        <v>811</v>
      </c>
      <c r="Y104" s="231" t="s">
        <v>1286</v>
      </c>
      <c r="Z104" s="235">
        <v>80</v>
      </c>
      <c r="AA104" s="235"/>
      <c r="AB104" s="235"/>
      <c r="AC104" s="235"/>
      <c r="AD104" s="235"/>
      <c r="AE104" s="235"/>
      <c r="AF104" s="235"/>
      <c r="AG104" s="235">
        <v>80</v>
      </c>
      <c r="AH104" s="235"/>
      <c r="AI104" s="235"/>
      <c r="AJ104" s="235"/>
      <c r="AK104" s="235"/>
      <c r="AL104" s="235"/>
      <c r="AM104" s="316" t="s">
        <v>1224</v>
      </c>
      <c r="AN104" s="316" t="s">
        <v>1225</v>
      </c>
    </row>
    <row r="105" s="12" customFormat="1" ht="30" hidden="1" customHeight="1" spans="1:40">
      <c r="A105" s="183" t="s">
        <v>54</v>
      </c>
      <c r="B105" s="188" t="s">
        <v>126</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row>
    <row r="106" s="12" customFormat="1" ht="30" hidden="1" customHeight="1" spans="1:40">
      <c r="A106" s="203" t="s">
        <v>52</v>
      </c>
      <c r="B106" s="188" t="s">
        <v>127</v>
      </c>
      <c r="C106" s="188"/>
      <c r="D106" s="188"/>
      <c r="E106" s="185"/>
      <c r="F106" s="185"/>
      <c r="G106" s="185"/>
      <c r="H106" s="185"/>
      <c r="I106" s="191">
        <f t="shared" ref="I106:AL106" si="32">I107+I108+I109+I110+I111+I112</f>
        <v>0</v>
      </c>
      <c r="J106" s="191">
        <f t="shared" si="32"/>
        <v>0</v>
      </c>
      <c r="K106" s="191">
        <f t="shared" si="32"/>
        <v>0</v>
      </c>
      <c r="L106" s="191">
        <f t="shared" si="32"/>
        <v>0</v>
      </c>
      <c r="M106" s="191">
        <f t="shared" si="32"/>
        <v>0</v>
      </c>
      <c r="N106" s="191">
        <f t="shared" si="32"/>
        <v>0</v>
      </c>
      <c r="O106" s="191">
        <f t="shared" si="32"/>
        <v>0</v>
      </c>
      <c r="P106" s="191">
        <f t="shared" si="32"/>
        <v>0</v>
      </c>
      <c r="Q106" s="191">
        <f t="shared" si="32"/>
        <v>0</v>
      </c>
      <c r="R106" s="191">
        <f t="shared" si="32"/>
        <v>0</v>
      </c>
      <c r="S106" s="191">
        <f t="shared" si="32"/>
        <v>0</v>
      </c>
      <c r="T106" s="191">
        <f t="shared" si="32"/>
        <v>0</v>
      </c>
      <c r="U106" s="191">
        <f t="shared" si="32"/>
        <v>0</v>
      </c>
      <c r="V106" s="191">
        <f t="shared" si="32"/>
        <v>0</v>
      </c>
      <c r="W106" s="191">
        <f t="shared" si="32"/>
        <v>0</v>
      </c>
      <c r="X106" s="191">
        <f t="shared" si="32"/>
        <v>0</v>
      </c>
      <c r="Y106" s="191">
        <f t="shared" si="32"/>
        <v>0</v>
      </c>
      <c r="Z106" s="191">
        <f t="shared" si="32"/>
        <v>0</v>
      </c>
      <c r="AA106" s="191">
        <f t="shared" si="32"/>
        <v>0</v>
      </c>
      <c r="AB106" s="191">
        <f t="shared" si="32"/>
        <v>0</v>
      </c>
      <c r="AC106" s="191">
        <f t="shared" si="32"/>
        <v>0</v>
      </c>
      <c r="AD106" s="191">
        <f t="shared" si="32"/>
        <v>0</v>
      </c>
      <c r="AE106" s="191">
        <f t="shared" si="32"/>
        <v>0</v>
      </c>
      <c r="AF106" s="191">
        <f t="shared" si="32"/>
        <v>0</v>
      </c>
      <c r="AG106" s="191">
        <f t="shared" si="32"/>
        <v>0</v>
      </c>
      <c r="AH106" s="191">
        <f t="shared" si="32"/>
        <v>0</v>
      </c>
      <c r="AI106" s="191">
        <f t="shared" si="32"/>
        <v>0</v>
      </c>
      <c r="AJ106" s="191">
        <f t="shared" si="32"/>
        <v>0</v>
      </c>
      <c r="AK106" s="191">
        <f t="shared" si="32"/>
        <v>0</v>
      </c>
      <c r="AL106" s="191">
        <f t="shared" si="32"/>
        <v>0</v>
      </c>
      <c r="AM106" s="196"/>
      <c r="AN106" s="196"/>
    </row>
    <row r="107" s="12" customFormat="1" ht="30" hidden="1" customHeight="1" spans="1:40">
      <c r="A107" s="183" t="s">
        <v>54</v>
      </c>
      <c r="B107" s="188" t="s">
        <v>128</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row>
    <row r="108" s="12" customFormat="1" ht="58" hidden="1" customHeight="1" spans="1:40">
      <c r="A108" s="183" t="s">
        <v>54</v>
      </c>
      <c r="B108" s="188" t="s">
        <v>129</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row>
    <row r="109" s="12" customFormat="1" ht="68" hidden="1" customHeight="1" spans="1:40">
      <c r="A109" s="183" t="s">
        <v>54</v>
      </c>
      <c r="B109" s="188" t="s">
        <v>130</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row>
    <row r="110" s="12" customFormat="1" ht="30" hidden="1" customHeight="1" spans="1:40">
      <c r="A110" s="183" t="s">
        <v>54</v>
      </c>
      <c r="B110" s="188" t="s">
        <v>131</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row>
    <row r="111" s="12" customFormat="1" ht="30" hidden="1" customHeight="1" spans="1:40">
      <c r="A111" s="183" t="s">
        <v>54</v>
      </c>
      <c r="B111" s="188" t="s">
        <v>132</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row>
    <row r="112" s="12" customFormat="1" ht="30" hidden="1" customHeight="1" spans="1:40">
      <c r="A112" s="183" t="s">
        <v>54</v>
      </c>
      <c r="B112" s="188" t="s">
        <v>133</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row>
    <row r="113" s="12" customFormat="1" ht="30" hidden="1" customHeight="1" spans="1:40">
      <c r="A113" s="180" t="s">
        <v>50</v>
      </c>
      <c r="B113" s="188" t="s">
        <v>134</v>
      </c>
      <c r="C113" s="188"/>
      <c r="D113" s="188"/>
      <c r="E113" s="185"/>
      <c r="F113" s="185"/>
      <c r="G113" s="185"/>
      <c r="H113" s="185"/>
      <c r="I113" s="192">
        <f t="shared" ref="I113:AL113" si="33">I114</f>
        <v>0</v>
      </c>
      <c r="J113" s="192">
        <f t="shared" si="33"/>
        <v>0</v>
      </c>
      <c r="K113" s="192">
        <f t="shared" si="33"/>
        <v>0</v>
      </c>
      <c r="L113" s="192">
        <f t="shared" si="33"/>
        <v>0</v>
      </c>
      <c r="M113" s="192">
        <f t="shared" si="33"/>
        <v>0</v>
      </c>
      <c r="N113" s="192">
        <f t="shared" si="33"/>
        <v>0</v>
      </c>
      <c r="O113" s="192">
        <f t="shared" si="33"/>
        <v>0</v>
      </c>
      <c r="P113" s="192">
        <f t="shared" si="33"/>
        <v>0</v>
      </c>
      <c r="Q113" s="192">
        <f t="shared" si="33"/>
        <v>0</v>
      </c>
      <c r="R113" s="192">
        <f t="shared" si="33"/>
        <v>0</v>
      </c>
      <c r="S113" s="192">
        <f t="shared" si="33"/>
        <v>0</v>
      </c>
      <c r="T113" s="192">
        <f t="shared" si="33"/>
        <v>0</v>
      </c>
      <c r="U113" s="192">
        <f t="shared" si="33"/>
        <v>0</v>
      </c>
      <c r="V113" s="192">
        <f t="shared" si="33"/>
        <v>0</v>
      </c>
      <c r="W113" s="192">
        <f t="shared" si="33"/>
        <v>0</v>
      </c>
      <c r="X113" s="192">
        <f t="shared" si="33"/>
        <v>0</v>
      </c>
      <c r="Y113" s="192">
        <f t="shared" si="33"/>
        <v>0</v>
      </c>
      <c r="Z113" s="192">
        <f t="shared" si="33"/>
        <v>0</v>
      </c>
      <c r="AA113" s="192">
        <f t="shared" si="33"/>
        <v>0</v>
      </c>
      <c r="AB113" s="192">
        <f t="shared" si="33"/>
        <v>0</v>
      </c>
      <c r="AC113" s="192">
        <f t="shared" si="33"/>
        <v>0</v>
      </c>
      <c r="AD113" s="192">
        <f t="shared" si="33"/>
        <v>0</v>
      </c>
      <c r="AE113" s="192">
        <f t="shared" si="33"/>
        <v>0</v>
      </c>
      <c r="AF113" s="192">
        <f t="shared" si="33"/>
        <v>0</v>
      </c>
      <c r="AG113" s="192">
        <f t="shared" si="33"/>
        <v>0</v>
      </c>
      <c r="AH113" s="192">
        <f t="shared" si="33"/>
        <v>0</v>
      </c>
      <c r="AI113" s="192">
        <f t="shared" si="33"/>
        <v>0</v>
      </c>
      <c r="AJ113" s="192">
        <f t="shared" si="33"/>
        <v>0</v>
      </c>
      <c r="AK113" s="192">
        <f t="shared" si="33"/>
        <v>0</v>
      </c>
      <c r="AL113" s="192">
        <f t="shared" si="33"/>
        <v>0</v>
      </c>
      <c r="AM113" s="196"/>
      <c r="AN113" s="196"/>
    </row>
    <row r="114" s="12" customFormat="1" ht="30" hidden="1" customHeight="1" spans="1:40">
      <c r="A114" s="180" t="s">
        <v>52</v>
      </c>
      <c r="B114" s="188" t="s">
        <v>134</v>
      </c>
      <c r="C114" s="188"/>
      <c r="D114" s="188"/>
      <c r="E114" s="185"/>
      <c r="F114" s="185"/>
      <c r="G114" s="185"/>
      <c r="H114" s="185"/>
      <c r="I114" s="191">
        <f t="shared" ref="I114:AL114" si="34">I115+I116+I117</f>
        <v>0</v>
      </c>
      <c r="J114" s="191">
        <f t="shared" si="34"/>
        <v>0</v>
      </c>
      <c r="K114" s="191">
        <f t="shared" si="34"/>
        <v>0</v>
      </c>
      <c r="L114" s="191">
        <f t="shared" si="34"/>
        <v>0</v>
      </c>
      <c r="M114" s="191">
        <f t="shared" si="34"/>
        <v>0</v>
      </c>
      <c r="N114" s="191">
        <f t="shared" si="34"/>
        <v>0</v>
      </c>
      <c r="O114" s="191">
        <f t="shared" si="34"/>
        <v>0</v>
      </c>
      <c r="P114" s="191">
        <f t="shared" si="34"/>
        <v>0</v>
      </c>
      <c r="Q114" s="191">
        <f t="shared" si="34"/>
        <v>0</v>
      </c>
      <c r="R114" s="191">
        <f t="shared" si="34"/>
        <v>0</v>
      </c>
      <c r="S114" s="191">
        <f t="shared" si="34"/>
        <v>0</v>
      </c>
      <c r="T114" s="191">
        <f t="shared" si="34"/>
        <v>0</v>
      </c>
      <c r="U114" s="191">
        <f t="shared" si="34"/>
        <v>0</v>
      </c>
      <c r="V114" s="191">
        <f t="shared" si="34"/>
        <v>0</v>
      </c>
      <c r="W114" s="191">
        <f t="shared" si="34"/>
        <v>0</v>
      </c>
      <c r="X114" s="191">
        <f t="shared" si="34"/>
        <v>0</v>
      </c>
      <c r="Y114" s="191">
        <f t="shared" si="34"/>
        <v>0</v>
      </c>
      <c r="Z114" s="191">
        <f t="shared" si="34"/>
        <v>0</v>
      </c>
      <c r="AA114" s="191">
        <f t="shared" si="34"/>
        <v>0</v>
      </c>
      <c r="AB114" s="191">
        <f t="shared" si="34"/>
        <v>0</v>
      </c>
      <c r="AC114" s="191">
        <f t="shared" si="34"/>
        <v>0</v>
      </c>
      <c r="AD114" s="191">
        <f t="shared" si="34"/>
        <v>0</v>
      </c>
      <c r="AE114" s="191">
        <f t="shared" si="34"/>
        <v>0</v>
      </c>
      <c r="AF114" s="191">
        <f t="shared" si="34"/>
        <v>0</v>
      </c>
      <c r="AG114" s="191">
        <f t="shared" si="34"/>
        <v>0</v>
      </c>
      <c r="AH114" s="191">
        <f t="shared" si="34"/>
        <v>0</v>
      </c>
      <c r="AI114" s="191">
        <f t="shared" si="34"/>
        <v>0</v>
      </c>
      <c r="AJ114" s="191">
        <f t="shared" si="34"/>
        <v>0</v>
      </c>
      <c r="AK114" s="191">
        <f t="shared" si="34"/>
        <v>0</v>
      </c>
      <c r="AL114" s="191">
        <f t="shared" si="34"/>
        <v>0</v>
      </c>
      <c r="AM114" s="196"/>
      <c r="AN114" s="196"/>
    </row>
    <row r="115" s="12" customFormat="1" ht="30" hidden="1" customHeight="1" spans="1:40">
      <c r="A115" s="183" t="s">
        <v>54</v>
      </c>
      <c r="B115" s="188" t="s">
        <v>135</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row>
    <row r="116" s="12" customFormat="1" ht="30" hidden="1" customHeight="1" spans="1:40">
      <c r="A116" s="183" t="s">
        <v>54</v>
      </c>
      <c r="B116" s="188" t="s">
        <v>136</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row>
    <row r="117" s="12" customFormat="1" ht="30" hidden="1" customHeight="1" spans="1:40">
      <c r="A117" s="183" t="s">
        <v>54</v>
      </c>
      <c r="B117" s="188" t="s">
        <v>137</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row>
    <row r="118" s="12" customFormat="1" ht="30" hidden="1" customHeight="1" spans="1:40">
      <c r="A118" s="180" t="s">
        <v>50</v>
      </c>
      <c r="B118" s="188" t="s">
        <v>138</v>
      </c>
      <c r="C118" s="188"/>
      <c r="D118" s="188"/>
      <c r="E118" s="185"/>
      <c r="F118" s="185"/>
      <c r="G118" s="185"/>
      <c r="H118" s="185"/>
      <c r="I118" s="192">
        <f t="shared" ref="I118:AL118" si="35">I119+I121+I126+I133</f>
        <v>1</v>
      </c>
      <c r="J118" s="192">
        <f t="shared" si="35"/>
        <v>800</v>
      </c>
      <c r="K118" s="192">
        <f t="shared" si="35"/>
        <v>0</v>
      </c>
      <c r="L118" s="192">
        <f t="shared" si="35"/>
        <v>0</v>
      </c>
      <c r="M118" s="192">
        <f t="shared" si="35"/>
        <v>0</v>
      </c>
      <c r="N118" s="192">
        <f t="shared" si="35"/>
        <v>0</v>
      </c>
      <c r="O118" s="192">
        <f t="shared" si="35"/>
        <v>1</v>
      </c>
      <c r="P118" s="192">
        <f t="shared" si="35"/>
        <v>0</v>
      </c>
      <c r="Q118" s="192">
        <f t="shared" si="35"/>
        <v>0</v>
      </c>
      <c r="R118" s="192">
        <f t="shared" si="35"/>
        <v>0</v>
      </c>
      <c r="S118" s="192">
        <f t="shared" si="35"/>
        <v>800</v>
      </c>
      <c r="T118" s="192">
        <f t="shared" si="35"/>
        <v>800</v>
      </c>
      <c r="U118" s="192">
        <f t="shared" si="35"/>
        <v>0</v>
      </c>
      <c r="V118" s="192">
        <f t="shared" si="35"/>
        <v>0</v>
      </c>
      <c r="W118" s="192">
        <f t="shared" si="35"/>
        <v>0</v>
      </c>
      <c r="X118" s="192">
        <f t="shared" si="35"/>
        <v>0</v>
      </c>
      <c r="Y118" s="192">
        <f t="shared" si="35"/>
        <v>0</v>
      </c>
      <c r="Z118" s="192">
        <f t="shared" si="35"/>
        <v>240</v>
      </c>
      <c r="AA118" s="192">
        <f t="shared" si="35"/>
        <v>240</v>
      </c>
      <c r="AB118" s="192">
        <f t="shared" si="35"/>
        <v>240</v>
      </c>
      <c r="AC118" s="192">
        <f t="shared" si="35"/>
        <v>0</v>
      </c>
      <c r="AD118" s="192">
        <f t="shared" si="35"/>
        <v>0</v>
      </c>
      <c r="AE118" s="192">
        <f t="shared" si="35"/>
        <v>0</v>
      </c>
      <c r="AF118" s="192">
        <f t="shared" si="35"/>
        <v>0</v>
      </c>
      <c r="AG118" s="192">
        <f t="shared" si="35"/>
        <v>0</v>
      </c>
      <c r="AH118" s="192">
        <f t="shared" si="35"/>
        <v>0</v>
      </c>
      <c r="AI118" s="192">
        <f t="shared" si="35"/>
        <v>0</v>
      </c>
      <c r="AJ118" s="192">
        <f t="shared" si="35"/>
        <v>0</v>
      </c>
      <c r="AK118" s="192">
        <f t="shared" si="35"/>
        <v>0</v>
      </c>
      <c r="AL118" s="192">
        <f t="shared" si="35"/>
        <v>0</v>
      </c>
      <c r="AM118" s="196"/>
      <c r="AN118" s="196"/>
    </row>
    <row r="119" s="12" customFormat="1" ht="30" hidden="1" customHeight="1" spans="1:40">
      <c r="A119" s="203" t="s">
        <v>52</v>
      </c>
      <c r="B119" s="188" t="s">
        <v>139</v>
      </c>
      <c r="C119" s="188"/>
      <c r="D119" s="188"/>
      <c r="E119" s="185"/>
      <c r="F119" s="185"/>
      <c r="G119" s="185"/>
      <c r="H119" s="185"/>
      <c r="I119" s="191">
        <f t="shared" ref="I119:AL119" si="36">I120</f>
        <v>0</v>
      </c>
      <c r="J119" s="191">
        <f t="shared" si="36"/>
        <v>0</v>
      </c>
      <c r="K119" s="191">
        <f t="shared" si="36"/>
        <v>0</v>
      </c>
      <c r="L119" s="191">
        <f t="shared" si="36"/>
        <v>0</v>
      </c>
      <c r="M119" s="191">
        <f t="shared" si="36"/>
        <v>0</v>
      </c>
      <c r="N119" s="191">
        <f t="shared" si="36"/>
        <v>0</v>
      </c>
      <c r="O119" s="191">
        <f t="shared" si="36"/>
        <v>0</v>
      </c>
      <c r="P119" s="191">
        <f t="shared" si="36"/>
        <v>0</v>
      </c>
      <c r="Q119" s="191">
        <f t="shared" si="36"/>
        <v>0</v>
      </c>
      <c r="R119" s="191">
        <f t="shared" si="36"/>
        <v>0</v>
      </c>
      <c r="S119" s="191">
        <f t="shared" si="36"/>
        <v>0</v>
      </c>
      <c r="T119" s="191">
        <f t="shared" si="36"/>
        <v>0</v>
      </c>
      <c r="U119" s="191">
        <f t="shared" si="36"/>
        <v>0</v>
      </c>
      <c r="V119" s="191">
        <f t="shared" si="36"/>
        <v>0</v>
      </c>
      <c r="W119" s="191">
        <f t="shared" si="36"/>
        <v>0</v>
      </c>
      <c r="X119" s="191">
        <f t="shared" si="36"/>
        <v>0</v>
      </c>
      <c r="Y119" s="191">
        <f t="shared" si="36"/>
        <v>0</v>
      </c>
      <c r="Z119" s="191">
        <f t="shared" si="36"/>
        <v>0</v>
      </c>
      <c r="AA119" s="191">
        <f t="shared" si="36"/>
        <v>0</v>
      </c>
      <c r="AB119" s="191">
        <f t="shared" si="36"/>
        <v>0</v>
      </c>
      <c r="AC119" s="191">
        <f t="shared" si="36"/>
        <v>0</v>
      </c>
      <c r="AD119" s="191">
        <f t="shared" si="36"/>
        <v>0</v>
      </c>
      <c r="AE119" s="191">
        <f t="shared" si="36"/>
        <v>0</v>
      </c>
      <c r="AF119" s="191">
        <f t="shared" si="36"/>
        <v>0</v>
      </c>
      <c r="AG119" s="191">
        <f t="shared" si="36"/>
        <v>0</v>
      </c>
      <c r="AH119" s="191">
        <f t="shared" si="36"/>
        <v>0</v>
      </c>
      <c r="AI119" s="191">
        <f t="shared" si="36"/>
        <v>0</v>
      </c>
      <c r="AJ119" s="191">
        <f t="shared" si="36"/>
        <v>0</v>
      </c>
      <c r="AK119" s="191">
        <f t="shared" si="36"/>
        <v>0</v>
      </c>
      <c r="AL119" s="191">
        <f t="shared" si="36"/>
        <v>0</v>
      </c>
      <c r="AM119" s="196"/>
      <c r="AN119" s="196"/>
    </row>
    <row r="120" s="12" customFormat="1" ht="30" hidden="1" customHeight="1" spans="1:40">
      <c r="A120" s="183" t="s">
        <v>54</v>
      </c>
      <c r="B120" s="188" t="s">
        <v>140</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row>
    <row r="121" s="12" customFormat="1" ht="30" hidden="1" customHeight="1" spans="1:40">
      <c r="A121" s="203" t="s">
        <v>52</v>
      </c>
      <c r="B121" s="188" t="s">
        <v>141</v>
      </c>
      <c r="C121" s="188"/>
      <c r="D121" s="188"/>
      <c r="E121" s="185"/>
      <c r="F121" s="185"/>
      <c r="G121" s="185"/>
      <c r="H121" s="185"/>
      <c r="I121" s="191">
        <f t="shared" ref="I121:AL121" si="37">I122+I124+I125</f>
        <v>1</v>
      </c>
      <c r="J121" s="191">
        <f t="shared" si="37"/>
        <v>800</v>
      </c>
      <c r="K121" s="191">
        <f t="shared" si="37"/>
        <v>0</v>
      </c>
      <c r="L121" s="191">
        <f t="shared" si="37"/>
        <v>0</v>
      </c>
      <c r="M121" s="191">
        <f t="shared" si="37"/>
        <v>0</v>
      </c>
      <c r="N121" s="191">
        <f t="shared" si="37"/>
        <v>0</v>
      </c>
      <c r="O121" s="191">
        <f t="shared" si="37"/>
        <v>1</v>
      </c>
      <c r="P121" s="191">
        <f t="shared" si="37"/>
        <v>0</v>
      </c>
      <c r="Q121" s="191">
        <f t="shared" si="37"/>
        <v>0</v>
      </c>
      <c r="R121" s="191">
        <f t="shared" si="37"/>
        <v>0</v>
      </c>
      <c r="S121" s="191">
        <f t="shared" si="37"/>
        <v>800</v>
      </c>
      <c r="T121" s="191">
        <f t="shared" si="37"/>
        <v>800</v>
      </c>
      <c r="U121" s="191">
        <f t="shared" si="37"/>
        <v>0</v>
      </c>
      <c r="V121" s="191">
        <f t="shared" si="37"/>
        <v>0</v>
      </c>
      <c r="W121" s="191">
        <f t="shared" si="37"/>
        <v>0</v>
      </c>
      <c r="X121" s="191">
        <f t="shared" si="37"/>
        <v>0</v>
      </c>
      <c r="Y121" s="191">
        <f t="shared" si="37"/>
        <v>0</v>
      </c>
      <c r="Z121" s="191">
        <f t="shared" si="37"/>
        <v>240</v>
      </c>
      <c r="AA121" s="191">
        <f t="shared" si="37"/>
        <v>240</v>
      </c>
      <c r="AB121" s="191">
        <f t="shared" si="37"/>
        <v>240</v>
      </c>
      <c r="AC121" s="191">
        <f t="shared" si="37"/>
        <v>0</v>
      </c>
      <c r="AD121" s="191">
        <f t="shared" si="37"/>
        <v>0</v>
      </c>
      <c r="AE121" s="191">
        <f t="shared" si="37"/>
        <v>0</v>
      </c>
      <c r="AF121" s="191">
        <f t="shared" si="37"/>
        <v>0</v>
      </c>
      <c r="AG121" s="191">
        <f t="shared" si="37"/>
        <v>0</v>
      </c>
      <c r="AH121" s="191">
        <f t="shared" si="37"/>
        <v>0</v>
      </c>
      <c r="AI121" s="191">
        <f t="shared" si="37"/>
        <v>0</v>
      </c>
      <c r="AJ121" s="191">
        <f t="shared" si="37"/>
        <v>0</v>
      </c>
      <c r="AK121" s="191">
        <f t="shared" si="37"/>
        <v>0</v>
      </c>
      <c r="AL121" s="191">
        <f t="shared" si="37"/>
        <v>0</v>
      </c>
      <c r="AM121" s="196"/>
      <c r="AN121" s="196"/>
    </row>
    <row r="122" s="12" customFormat="1" ht="30" hidden="1" customHeight="1" spans="1:40">
      <c r="A122" s="183" t="s">
        <v>54</v>
      </c>
      <c r="B122" s="188" t="s">
        <v>142</v>
      </c>
      <c r="C122" s="188"/>
      <c r="D122" s="188"/>
      <c r="E122" s="185"/>
      <c r="F122" s="185"/>
      <c r="G122" s="185"/>
      <c r="H122" s="185"/>
      <c r="I122" s="191">
        <f t="shared" ref="I122:AL122" si="38">SUM(I123)</f>
        <v>1</v>
      </c>
      <c r="J122" s="191">
        <f t="shared" si="38"/>
        <v>800</v>
      </c>
      <c r="K122" s="191">
        <f t="shared" si="38"/>
        <v>0</v>
      </c>
      <c r="L122" s="191">
        <f t="shared" si="38"/>
        <v>0</v>
      </c>
      <c r="M122" s="191">
        <f t="shared" si="38"/>
        <v>0</v>
      </c>
      <c r="N122" s="191">
        <f t="shared" si="38"/>
        <v>0</v>
      </c>
      <c r="O122" s="191">
        <f t="shared" si="38"/>
        <v>1</v>
      </c>
      <c r="P122" s="191">
        <f t="shared" si="38"/>
        <v>0</v>
      </c>
      <c r="Q122" s="191">
        <f t="shared" si="38"/>
        <v>0</v>
      </c>
      <c r="R122" s="191">
        <f t="shared" si="38"/>
        <v>0</v>
      </c>
      <c r="S122" s="191">
        <f t="shared" si="38"/>
        <v>800</v>
      </c>
      <c r="T122" s="191">
        <f t="shared" si="38"/>
        <v>800</v>
      </c>
      <c r="U122" s="191">
        <f t="shared" si="38"/>
        <v>0</v>
      </c>
      <c r="V122" s="191">
        <f t="shared" si="38"/>
        <v>0</v>
      </c>
      <c r="W122" s="191">
        <f t="shared" si="38"/>
        <v>0</v>
      </c>
      <c r="X122" s="191">
        <f t="shared" si="38"/>
        <v>0</v>
      </c>
      <c r="Y122" s="191">
        <f t="shared" si="38"/>
        <v>0</v>
      </c>
      <c r="Z122" s="191">
        <f t="shared" si="38"/>
        <v>240</v>
      </c>
      <c r="AA122" s="191">
        <f t="shared" si="38"/>
        <v>240</v>
      </c>
      <c r="AB122" s="191">
        <f t="shared" si="38"/>
        <v>240</v>
      </c>
      <c r="AC122" s="191">
        <f t="shared" si="38"/>
        <v>0</v>
      </c>
      <c r="AD122" s="191">
        <f t="shared" si="38"/>
        <v>0</v>
      </c>
      <c r="AE122" s="191">
        <f t="shared" si="38"/>
        <v>0</v>
      </c>
      <c r="AF122" s="191">
        <f t="shared" si="38"/>
        <v>0</v>
      </c>
      <c r="AG122" s="191">
        <f t="shared" si="38"/>
        <v>0</v>
      </c>
      <c r="AH122" s="191">
        <f t="shared" si="38"/>
        <v>0</v>
      </c>
      <c r="AI122" s="191">
        <f t="shared" si="38"/>
        <v>0</v>
      </c>
      <c r="AJ122" s="191">
        <f t="shared" si="38"/>
        <v>0</v>
      </c>
      <c r="AK122" s="191">
        <f t="shared" si="38"/>
        <v>0</v>
      </c>
      <c r="AL122" s="191">
        <f t="shared" si="38"/>
        <v>0</v>
      </c>
      <c r="AM122" s="196"/>
      <c r="AN122" s="196"/>
    </row>
    <row r="123" s="263" customFormat="1" ht="198" customHeight="1" spans="1:40">
      <c r="A123" s="273">
        <v>25</v>
      </c>
      <c r="B123" s="273" t="s">
        <v>1174</v>
      </c>
      <c r="C123" s="273">
        <v>2024</v>
      </c>
      <c r="D123" s="282" t="s">
        <v>993</v>
      </c>
      <c r="E123" s="273" t="s">
        <v>178</v>
      </c>
      <c r="F123" s="273" t="s">
        <v>1175</v>
      </c>
      <c r="G123" s="273" t="s">
        <v>995</v>
      </c>
      <c r="H123" s="282" t="s">
        <v>1103</v>
      </c>
      <c r="I123" s="273">
        <v>1</v>
      </c>
      <c r="J123" s="273">
        <v>800</v>
      </c>
      <c r="K123" s="273"/>
      <c r="L123" s="273"/>
      <c r="M123" s="273"/>
      <c r="N123" s="273"/>
      <c r="O123" s="273">
        <v>1</v>
      </c>
      <c r="P123" s="273"/>
      <c r="Q123" s="273"/>
      <c r="R123" s="273"/>
      <c r="S123" s="273">
        <v>800</v>
      </c>
      <c r="T123" s="273">
        <v>800</v>
      </c>
      <c r="U123" s="291" t="s">
        <v>997</v>
      </c>
      <c r="V123" s="273" t="s">
        <v>1176</v>
      </c>
      <c r="W123" s="273" t="s">
        <v>997</v>
      </c>
      <c r="X123" s="273" t="s">
        <v>1176</v>
      </c>
      <c r="Y123" s="273" t="s">
        <v>1177</v>
      </c>
      <c r="Z123" s="273">
        <v>240</v>
      </c>
      <c r="AA123" s="273">
        <v>240</v>
      </c>
      <c r="AB123" s="301">
        <v>240</v>
      </c>
      <c r="AC123" s="301"/>
      <c r="AD123" s="301"/>
      <c r="AE123" s="301"/>
      <c r="AF123" s="273"/>
      <c r="AG123" s="273"/>
      <c r="AH123" s="273"/>
      <c r="AI123" s="273"/>
      <c r="AJ123" s="273"/>
      <c r="AK123" s="273"/>
      <c r="AL123" s="273"/>
      <c r="AM123" s="282" t="s">
        <v>1178</v>
      </c>
      <c r="AN123" s="282" t="s">
        <v>1179</v>
      </c>
    </row>
    <row r="124" s="12" customFormat="1" ht="30" hidden="1" customHeight="1" spans="1:40">
      <c r="A124" s="183" t="s">
        <v>54</v>
      </c>
      <c r="B124" s="188" t="s">
        <v>143</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row>
    <row r="125" s="12" customFormat="1" ht="30" hidden="1" customHeight="1" spans="1:40">
      <c r="A125" s="183" t="s">
        <v>54</v>
      </c>
      <c r="B125" s="188" t="s">
        <v>144</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row>
    <row r="126" s="12" customFormat="1" ht="30" hidden="1" customHeight="1" spans="1:40">
      <c r="A126" s="203" t="s">
        <v>52</v>
      </c>
      <c r="B126" s="188" t="s">
        <v>145</v>
      </c>
      <c r="C126" s="188"/>
      <c r="D126" s="188"/>
      <c r="E126" s="185"/>
      <c r="F126" s="185"/>
      <c r="G126" s="185"/>
      <c r="H126" s="185"/>
      <c r="I126" s="191">
        <f t="shared" ref="I126:AL126" si="39">I127+I128+I129+I130+I131+I132</f>
        <v>0</v>
      </c>
      <c r="J126" s="191">
        <f t="shared" si="39"/>
        <v>0</v>
      </c>
      <c r="K126" s="191">
        <f t="shared" si="39"/>
        <v>0</v>
      </c>
      <c r="L126" s="191">
        <f t="shared" si="39"/>
        <v>0</v>
      </c>
      <c r="M126" s="191">
        <f t="shared" si="39"/>
        <v>0</v>
      </c>
      <c r="N126" s="191">
        <f t="shared" si="39"/>
        <v>0</v>
      </c>
      <c r="O126" s="191">
        <f t="shared" si="39"/>
        <v>0</v>
      </c>
      <c r="P126" s="191">
        <f t="shared" si="39"/>
        <v>0</v>
      </c>
      <c r="Q126" s="191">
        <f t="shared" si="39"/>
        <v>0</v>
      </c>
      <c r="R126" s="191">
        <f t="shared" si="39"/>
        <v>0</v>
      </c>
      <c r="S126" s="191">
        <f t="shared" si="39"/>
        <v>0</v>
      </c>
      <c r="T126" s="191">
        <f t="shared" si="39"/>
        <v>0</v>
      </c>
      <c r="U126" s="191">
        <f t="shared" si="39"/>
        <v>0</v>
      </c>
      <c r="V126" s="191">
        <f t="shared" si="39"/>
        <v>0</v>
      </c>
      <c r="W126" s="191">
        <f t="shared" si="39"/>
        <v>0</v>
      </c>
      <c r="X126" s="191">
        <f t="shared" si="39"/>
        <v>0</v>
      </c>
      <c r="Y126" s="191">
        <f t="shared" si="39"/>
        <v>0</v>
      </c>
      <c r="Z126" s="191">
        <f t="shared" si="39"/>
        <v>0</v>
      </c>
      <c r="AA126" s="191">
        <f t="shared" si="39"/>
        <v>0</v>
      </c>
      <c r="AB126" s="191">
        <f t="shared" si="39"/>
        <v>0</v>
      </c>
      <c r="AC126" s="191">
        <f t="shared" si="39"/>
        <v>0</v>
      </c>
      <c r="AD126" s="191">
        <f t="shared" si="39"/>
        <v>0</v>
      </c>
      <c r="AE126" s="191">
        <f t="shared" si="39"/>
        <v>0</v>
      </c>
      <c r="AF126" s="191">
        <f t="shared" si="39"/>
        <v>0</v>
      </c>
      <c r="AG126" s="191">
        <f t="shared" si="39"/>
        <v>0</v>
      </c>
      <c r="AH126" s="191">
        <f t="shared" si="39"/>
        <v>0</v>
      </c>
      <c r="AI126" s="191">
        <f t="shared" si="39"/>
        <v>0</v>
      </c>
      <c r="AJ126" s="191">
        <f t="shared" si="39"/>
        <v>0</v>
      </c>
      <c r="AK126" s="191">
        <f t="shared" si="39"/>
        <v>0</v>
      </c>
      <c r="AL126" s="191">
        <f t="shared" si="39"/>
        <v>0</v>
      </c>
      <c r="AM126" s="196"/>
      <c r="AN126" s="196"/>
    </row>
    <row r="127" s="12" customFormat="1" ht="30" hidden="1" customHeight="1" spans="1:40">
      <c r="A127" s="183" t="s">
        <v>54</v>
      </c>
      <c r="B127" s="188" t="s">
        <v>146</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row>
    <row r="128" s="12" customFormat="1" ht="30" hidden="1" customHeight="1" spans="1:40">
      <c r="A128" s="183" t="s">
        <v>54</v>
      </c>
      <c r="B128" s="188" t="s">
        <v>147</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row>
    <row r="129" s="12" customFormat="1" ht="30" hidden="1" customHeight="1" spans="1:40">
      <c r="A129" s="183" t="s">
        <v>54</v>
      </c>
      <c r="B129" s="188" t="s">
        <v>148</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row>
    <row r="130" s="12" customFormat="1" ht="30" hidden="1" customHeight="1" spans="1:40">
      <c r="A130" s="183" t="s">
        <v>54</v>
      </c>
      <c r="B130" s="188" t="s">
        <v>149</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row>
    <row r="131" s="12" customFormat="1" ht="30" hidden="1" customHeight="1" spans="1:40">
      <c r="A131" s="183" t="s">
        <v>54</v>
      </c>
      <c r="B131" s="188" t="s">
        <v>150</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row>
    <row r="132" s="12" customFormat="1" ht="30" hidden="1" customHeight="1" spans="1:40">
      <c r="A132" s="183" t="s">
        <v>54</v>
      </c>
      <c r="B132" s="188" t="s">
        <v>151</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row>
    <row r="133" s="12" customFormat="1" ht="30" hidden="1" customHeight="1" spans="1:40">
      <c r="A133" s="203" t="s">
        <v>52</v>
      </c>
      <c r="B133" s="188" t="s">
        <v>152</v>
      </c>
      <c r="C133" s="188"/>
      <c r="D133" s="188"/>
      <c r="E133" s="185"/>
      <c r="F133" s="185"/>
      <c r="G133" s="185"/>
      <c r="H133" s="185"/>
      <c r="I133" s="191">
        <f t="shared" ref="I133:AL133" si="40">I134+I135+I136+I137+I138</f>
        <v>0</v>
      </c>
      <c r="J133" s="191">
        <f t="shared" si="40"/>
        <v>0</v>
      </c>
      <c r="K133" s="191">
        <f t="shared" si="40"/>
        <v>0</v>
      </c>
      <c r="L133" s="191">
        <f t="shared" si="40"/>
        <v>0</v>
      </c>
      <c r="M133" s="191">
        <f t="shared" si="40"/>
        <v>0</v>
      </c>
      <c r="N133" s="191">
        <f t="shared" si="40"/>
        <v>0</v>
      </c>
      <c r="O133" s="191">
        <f t="shared" si="40"/>
        <v>0</v>
      </c>
      <c r="P133" s="191">
        <f t="shared" si="40"/>
        <v>0</v>
      </c>
      <c r="Q133" s="191">
        <f t="shared" si="40"/>
        <v>0</v>
      </c>
      <c r="R133" s="191">
        <f t="shared" si="40"/>
        <v>0</v>
      </c>
      <c r="S133" s="191">
        <f t="shared" si="40"/>
        <v>0</v>
      </c>
      <c r="T133" s="191">
        <f t="shared" si="40"/>
        <v>0</v>
      </c>
      <c r="U133" s="191">
        <f t="shared" si="40"/>
        <v>0</v>
      </c>
      <c r="V133" s="191">
        <f t="shared" si="40"/>
        <v>0</v>
      </c>
      <c r="W133" s="191">
        <f t="shared" si="40"/>
        <v>0</v>
      </c>
      <c r="X133" s="191">
        <f t="shared" si="40"/>
        <v>0</v>
      </c>
      <c r="Y133" s="191">
        <f t="shared" si="40"/>
        <v>0</v>
      </c>
      <c r="Z133" s="191">
        <f t="shared" si="40"/>
        <v>0</v>
      </c>
      <c r="AA133" s="191">
        <f t="shared" si="40"/>
        <v>0</v>
      </c>
      <c r="AB133" s="191">
        <f t="shared" si="40"/>
        <v>0</v>
      </c>
      <c r="AC133" s="191">
        <f t="shared" si="40"/>
        <v>0</v>
      </c>
      <c r="AD133" s="191">
        <f t="shared" si="40"/>
        <v>0</v>
      </c>
      <c r="AE133" s="191">
        <f t="shared" si="40"/>
        <v>0</v>
      </c>
      <c r="AF133" s="191">
        <f t="shared" si="40"/>
        <v>0</v>
      </c>
      <c r="AG133" s="191">
        <f t="shared" si="40"/>
        <v>0</v>
      </c>
      <c r="AH133" s="191">
        <f t="shared" si="40"/>
        <v>0</v>
      </c>
      <c r="AI133" s="191">
        <f t="shared" si="40"/>
        <v>0</v>
      </c>
      <c r="AJ133" s="191">
        <f t="shared" si="40"/>
        <v>0</v>
      </c>
      <c r="AK133" s="191">
        <f t="shared" si="40"/>
        <v>0</v>
      </c>
      <c r="AL133" s="191">
        <f t="shared" si="40"/>
        <v>0</v>
      </c>
      <c r="AM133" s="196"/>
      <c r="AN133" s="196"/>
    </row>
    <row r="134" s="12" customFormat="1" ht="30" hidden="1" customHeight="1" spans="1:40">
      <c r="A134" s="183" t="s">
        <v>54</v>
      </c>
      <c r="B134" s="188" t="s">
        <v>153</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row>
    <row r="135" s="12" customFormat="1" ht="30" hidden="1" customHeight="1" spans="1:40">
      <c r="A135" s="183" t="s">
        <v>54</v>
      </c>
      <c r="B135" s="188" t="s">
        <v>154</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row>
    <row r="136" s="12" customFormat="1" ht="30" hidden="1" customHeight="1" spans="1:40">
      <c r="A136" s="183" t="s">
        <v>54</v>
      </c>
      <c r="B136" s="188" t="s">
        <v>155</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row>
    <row r="137" s="12" customFormat="1" ht="30" hidden="1" customHeight="1" spans="1:40">
      <c r="A137" s="183" t="s">
        <v>54</v>
      </c>
      <c r="B137" s="188" t="s">
        <v>156</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row>
    <row r="138" s="12" customFormat="1" ht="30" hidden="1" customHeight="1" spans="1:40">
      <c r="A138" s="183" t="s">
        <v>54</v>
      </c>
      <c r="B138" s="188" t="s">
        <v>157</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row>
    <row r="139" s="12" customFormat="1" ht="30" hidden="1" customHeight="1" spans="1:40">
      <c r="A139" s="180" t="s">
        <v>50</v>
      </c>
      <c r="B139" s="188" t="s">
        <v>158</v>
      </c>
      <c r="C139" s="188"/>
      <c r="D139" s="188"/>
      <c r="E139" s="185"/>
      <c r="F139" s="185"/>
      <c r="G139" s="185"/>
      <c r="H139" s="185"/>
      <c r="I139" s="192">
        <f t="shared" ref="I139:AL139" si="41">I140+I143</f>
        <v>0</v>
      </c>
      <c r="J139" s="192">
        <f t="shared" si="41"/>
        <v>0</v>
      </c>
      <c r="K139" s="192">
        <f t="shared" si="41"/>
        <v>0</v>
      </c>
      <c r="L139" s="192">
        <f t="shared" si="41"/>
        <v>0</v>
      </c>
      <c r="M139" s="192">
        <f t="shared" si="41"/>
        <v>0</v>
      </c>
      <c r="N139" s="192">
        <f t="shared" si="41"/>
        <v>0</v>
      </c>
      <c r="O139" s="192">
        <f t="shared" si="41"/>
        <v>0</v>
      </c>
      <c r="P139" s="192">
        <f t="shared" si="41"/>
        <v>0</v>
      </c>
      <c r="Q139" s="192">
        <f t="shared" si="41"/>
        <v>0</v>
      </c>
      <c r="R139" s="192">
        <f t="shared" si="41"/>
        <v>0</v>
      </c>
      <c r="S139" s="192">
        <f t="shared" si="41"/>
        <v>0</v>
      </c>
      <c r="T139" s="192">
        <f t="shared" si="41"/>
        <v>0</v>
      </c>
      <c r="U139" s="192">
        <f t="shared" si="41"/>
        <v>0</v>
      </c>
      <c r="V139" s="192">
        <f t="shared" si="41"/>
        <v>0</v>
      </c>
      <c r="W139" s="192">
        <f t="shared" si="41"/>
        <v>0</v>
      </c>
      <c r="X139" s="192">
        <f t="shared" si="41"/>
        <v>0</v>
      </c>
      <c r="Y139" s="192">
        <f t="shared" si="41"/>
        <v>0</v>
      </c>
      <c r="Z139" s="192">
        <f t="shared" si="41"/>
        <v>0</v>
      </c>
      <c r="AA139" s="192">
        <f t="shared" si="41"/>
        <v>0</v>
      </c>
      <c r="AB139" s="192">
        <f t="shared" si="41"/>
        <v>0</v>
      </c>
      <c r="AC139" s="192">
        <f t="shared" si="41"/>
        <v>0</v>
      </c>
      <c r="AD139" s="192">
        <f t="shared" si="41"/>
        <v>0</v>
      </c>
      <c r="AE139" s="192">
        <f t="shared" si="41"/>
        <v>0</v>
      </c>
      <c r="AF139" s="192">
        <f t="shared" si="41"/>
        <v>0</v>
      </c>
      <c r="AG139" s="192">
        <f t="shared" si="41"/>
        <v>0</v>
      </c>
      <c r="AH139" s="192">
        <f t="shared" si="41"/>
        <v>0</v>
      </c>
      <c r="AI139" s="192">
        <f t="shared" si="41"/>
        <v>0</v>
      </c>
      <c r="AJ139" s="192">
        <f t="shared" si="41"/>
        <v>0</v>
      </c>
      <c r="AK139" s="192">
        <f t="shared" si="41"/>
        <v>0</v>
      </c>
      <c r="AL139" s="192">
        <f t="shared" si="41"/>
        <v>0</v>
      </c>
      <c r="AM139" s="196"/>
      <c r="AN139" s="196"/>
    </row>
    <row r="140" s="12" customFormat="1" ht="30" hidden="1" customHeight="1" spans="1:40">
      <c r="A140" s="203" t="s">
        <v>52</v>
      </c>
      <c r="B140" s="188" t="s">
        <v>159</v>
      </c>
      <c r="C140" s="188"/>
      <c r="D140" s="188"/>
      <c r="E140" s="185"/>
      <c r="F140" s="185"/>
      <c r="G140" s="185"/>
      <c r="H140" s="185"/>
      <c r="I140" s="191">
        <f t="shared" ref="I140:AL140" si="42">I141+I142</f>
        <v>0</v>
      </c>
      <c r="J140" s="191">
        <f t="shared" si="42"/>
        <v>0</v>
      </c>
      <c r="K140" s="191">
        <f t="shared" si="42"/>
        <v>0</v>
      </c>
      <c r="L140" s="191">
        <f t="shared" si="42"/>
        <v>0</v>
      </c>
      <c r="M140" s="191">
        <f t="shared" si="42"/>
        <v>0</v>
      </c>
      <c r="N140" s="191">
        <f t="shared" si="42"/>
        <v>0</v>
      </c>
      <c r="O140" s="191">
        <f t="shared" si="42"/>
        <v>0</v>
      </c>
      <c r="P140" s="191">
        <f t="shared" si="42"/>
        <v>0</v>
      </c>
      <c r="Q140" s="191">
        <f t="shared" si="42"/>
        <v>0</v>
      </c>
      <c r="R140" s="191">
        <f t="shared" si="42"/>
        <v>0</v>
      </c>
      <c r="S140" s="191">
        <f t="shared" si="42"/>
        <v>0</v>
      </c>
      <c r="T140" s="191">
        <f t="shared" si="42"/>
        <v>0</v>
      </c>
      <c r="U140" s="191">
        <f t="shared" si="42"/>
        <v>0</v>
      </c>
      <c r="V140" s="191">
        <f t="shared" si="42"/>
        <v>0</v>
      </c>
      <c r="W140" s="191">
        <f t="shared" si="42"/>
        <v>0</v>
      </c>
      <c r="X140" s="191">
        <f t="shared" si="42"/>
        <v>0</v>
      </c>
      <c r="Y140" s="191">
        <f t="shared" si="42"/>
        <v>0</v>
      </c>
      <c r="Z140" s="191">
        <f t="shared" si="42"/>
        <v>0</v>
      </c>
      <c r="AA140" s="191">
        <f t="shared" si="42"/>
        <v>0</v>
      </c>
      <c r="AB140" s="191">
        <f t="shared" si="42"/>
        <v>0</v>
      </c>
      <c r="AC140" s="191">
        <f t="shared" si="42"/>
        <v>0</v>
      </c>
      <c r="AD140" s="191">
        <f t="shared" si="42"/>
        <v>0</v>
      </c>
      <c r="AE140" s="191">
        <f t="shared" si="42"/>
        <v>0</v>
      </c>
      <c r="AF140" s="191">
        <f t="shared" si="42"/>
        <v>0</v>
      </c>
      <c r="AG140" s="191">
        <f t="shared" si="42"/>
        <v>0</v>
      </c>
      <c r="AH140" s="191">
        <f t="shared" si="42"/>
        <v>0</v>
      </c>
      <c r="AI140" s="191">
        <f t="shared" si="42"/>
        <v>0</v>
      </c>
      <c r="AJ140" s="191">
        <f t="shared" si="42"/>
        <v>0</v>
      </c>
      <c r="AK140" s="191">
        <f t="shared" si="42"/>
        <v>0</v>
      </c>
      <c r="AL140" s="191">
        <f t="shared" si="42"/>
        <v>0</v>
      </c>
      <c r="AM140" s="196"/>
      <c r="AN140" s="196"/>
    </row>
    <row r="141" s="12" customFormat="1" ht="30" hidden="1" customHeight="1" spans="1:40">
      <c r="A141" s="183" t="s">
        <v>54</v>
      </c>
      <c r="B141" s="188" t="s">
        <v>160</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row>
    <row r="142" s="12" customFormat="1" ht="30" hidden="1" customHeight="1" spans="1:40">
      <c r="A142" s="183" t="s">
        <v>54</v>
      </c>
      <c r="B142" s="188" t="s">
        <v>161</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row>
    <row r="143" s="12" customFormat="1" ht="30" hidden="1" customHeight="1" spans="1:40">
      <c r="A143" s="203" t="s">
        <v>52</v>
      </c>
      <c r="B143" s="188" t="s">
        <v>162</v>
      </c>
      <c r="C143" s="188"/>
      <c r="D143" s="188"/>
      <c r="E143" s="185"/>
      <c r="F143" s="185"/>
      <c r="G143" s="185"/>
      <c r="H143" s="185"/>
      <c r="I143" s="191">
        <f t="shared" ref="I143:AL143" si="43">I144+I145+I146+I147</f>
        <v>0</v>
      </c>
      <c r="J143" s="191">
        <f t="shared" si="43"/>
        <v>0</v>
      </c>
      <c r="K143" s="191">
        <f t="shared" si="43"/>
        <v>0</v>
      </c>
      <c r="L143" s="191">
        <f t="shared" si="43"/>
        <v>0</v>
      </c>
      <c r="M143" s="191">
        <f t="shared" si="43"/>
        <v>0</v>
      </c>
      <c r="N143" s="191">
        <f t="shared" si="43"/>
        <v>0</v>
      </c>
      <c r="O143" s="191">
        <f t="shared" si="43"/>
        <v>0</v>
      </c>
      <c r="P143" s="191">
        <f t="shared" si="43"/>
        <v>0</v>
      </c>
      <c r="Q143" s="191">
        <f t="shared" si="43"/>
        <v>0</v>
      </c>
      <c r="R143" s="191">
        <f t="shared" si="43"/>
        <v>0</v>
      </c>
      <c r="S143" s="191">
        <f t="shared" si="43"/>
        <v>0</v>
      </c>
      <c r="T143" s="191">
        <f t="shared" si="43"/>
        <v>0</v>
      </c>
      <c r="U143" s="191">
        <f t="shared" si="43"/>
        <v>0</v>
      </c>
      <c r="V143" s="191">
        <f t="shared" si="43"/>
        <v>0</v>
      </c>
      <c r="W143" s="191">
        <f t="shared" si="43"/>
        <v>0</v>
      </c>
      <c r="X143" s="191">
        <f t="shared" si="43"/>
        <v>0</v>
      </c>
      <c r="Y143" s="191">
        <f t="shared" si="43"/>
        <v>0</v>
      </c>
      <c r="Z143" s="191">
        <f t="shared" si="43"/>
        <v>0</v>
      </c>
      <c r="AA143" s="191">
        <f t="shared" si="43"/>
        <v>0</v>
      </c>
      <c r="AB143" s="191">
        <f t="shared" si="43"/>
        <v>0</v>
      </c>
      <c r="AC143" s="191">
        <f t="shared" si="43"/>
        <v>0</v>
      </c>
      <c r="AD143" s="191">
        <f t="shared" si="43"/>
        <v>0</v>
      </c>
      <c r="AE143" s="191">
        <f t="shared" si="43"/>
        <v>0</v>
      </c>
      <c r="AF143" s="191">
        <f t="shared" si="43"/>
        <v>0</v>
      </c>
      <c r="AG143" s="191">
        <f t="shared" si="43"/>
        <v>0</v>
      </c>
      <c r="AH143" s="191">
        <f t="shared" si="43"/>
        <v>0</v>
      </c>
      <c r="AI143" s="191">
        <f t="shared" si="43"/>
        <v>0</v>
      </c>
      <c r="AJ143" s="191">
        <f t="shared" si="43"/>
        <v>0</v>
      </c>
      <c r="AK143" s="191">
        <f t="shared" si="43"/>
        <v>0</v>
      </c>
      <c r="AL143" s="191">
        <f t="shared" si="43"/>
        <v>0</v>
      </c>
      <c r="AM143" s="196"/>
      <c r="AN143" s="196"/>
    </row>
    <row r="144" s="12" customFormat="1" ht="30" hidden="1" customHeight="1" spans="1:40">
      <c r="A144" s="183" t="s">
        <v>54</v>
      </c>
      <c r="B144" s="188" t="s">
        <v>163</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row>
    <row r="145" s="12" customFormat="1" ht="30" hidden="1" customHeight="1" spans="1:40">
      <c r="A145" s="183" t="s">
        <v>54</v>
      </c>
      <c r="B145" s="188" t="s">
        <v>164</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row>
    <row r="146" s="12" customFormat="1" ht="30" hidden="1" customHeight="1" spans="1:40">
      <c r="A146" s="183" t="s">
        <v>54</v>
      </c>
      <c r="B146" s="188" t="s">
        <v>165</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row>
    <row r="147" s="12" customFormat="1" ht="30" hidden="1" customHeight="1" spans="1:40">
      <c r="A147" s="183" t="s">
        <v>54</v>
      </c>
      <c r="B147" s="188" t="s">
        <v>166</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row>
    <row r="148" s="12" customFormat="1" ht="30" hidden="1" customHeight="1" spans="1:40">
      <c r="A148" s="180" t="s">
        <v>50</v>
      </c>
      <c r="B148" s="188" t="s">
        <v>167</v>
      </c>
      <c r="C148" s="188"/>
      <c r="D148" s="188"/>
      <c r="E148" s="185"/>
      <c r="F148" s="185"/>
      <c r="G148" s="185"/>
      <c r="H148" s="185"/>
      <c r="I148" s="192">
        <f t="shared" ref="I148:AL148" si="44">I149</f>
        <v>0</v>
      </c>
      <c r="J148" s="192">
        <f t="shared" si="44"/>
        <v>0</v>
      </c>
      <c r="K148" s="192">
        <f t="shared" si="44"/>
        <v>0</v>
      </c>
      <c r="L148" s="192">
        <f t="shared" si="44"/>
        <v>0</v>
      </c>
      <c r="M148" s="192">
        <f t="shared" si="44"/>
        <v>0</v>
      </c>
      <c r="N148" s="192">
        <f t="shared" si="44"/>
        <v>0</v>
      </c>
      <c r="O148" s="192">
        <f t="shared" si="44"/>
        <v>0</v>
      </c>
      <c r="P148" s="192">
        <f t="shared" si="44"/>
        <v>0</v>
      </c>
      <c r="Q148" s="192">
        <f t="shared" si="44"/>
        <v>0</v>
      </c>
      <c r="R148" s="192">
        <f t="shared" si="44"/>
        <v>0</v>
      </c>
      <c r="S148" s="192">
        <f t="shared" si="44"/>
        <v>0</v>
      </c>
      <c r="T148" s="192">
        <f t="shared" si="44"/>
        <v>0</v>
      </c>
      <c r="U148" s="192">
        <f t="shared" si="44"/>
        <v>0</v>
      </c>
      <c r="V148" s="192">
        <f t="shared" si="44"/>
        <v>0</v>
      </c>
      <c r="W148" s="192">
        <f t="shared" si="44"/>
        <v>0</v>
      </c>
      <c r="X148" s="192">
        <f t="shared" si="44"/>
        <v>0</v>
      </c>
      <c r="Y148" s="192">
        <f t="shared" si="44"/>
        <v>0</v>
      </c>
      <c r="Z148" s="192">
        <f t="shared" si="44"/>
        <v>0</v>
      </c>
      <c r="AA148" s="192">
        <f t="shared" si="44"/>
        <v>0</v>
      </c>
      <c r="AB148" s="192">
        <f t="shared" si="44"/>
        <v>0</v>
      </c>
      <c r="AC148" s="192">
        <f t="shared" si="44"/>
        <v>0</v>
      </c>
      <c r="AD148" s="192">
        <f t="shared" si="44"/>
        <v>0</v>
      </c>
      <c r="AE148" s="192">
        <f t="shared" si="44"/>
        <v>0</v>
      </c>
      <c r="AF148" s="192">
        <f t="shared" si="44"/>
        <v>0</v>
      </c>
      <c r="AG148" s="192">
        <f t="shared" si="44"/>
        <v>0</v>
      </c>
      <c r="AH148" s="192">
        <f t="shared" si="44"/>
        <v>0</v>
      </c>
      <c r="AI148" s="192">
        <f t="shared" si="44"/>
        <v>0</v>
      </c>
      <c r="AJ148" s="192">
        <f t="shared" si="44"/>
        <v>0</v>
      </c>
      <c r="AK148" s="192">
        <f t="shared" si="44"/>
        <v>0</v>
      </c>
      <c r="AL148" s="192">
        <f t="shared" si="44"/>
        <v>0</v>
      </c>
      <c r="AM148" s="196"/>
      <c r="AN148" s="196"/>
    </row>
    <row r="149" s="12" customFormat="1" ht="30" hidden="1" customHeight="1" spans="1:40">
      <c r="A149" s="180" t="s">
        <v>52</v>
      </c>
      <c r="B149" s="188" t="s">
        <v>167</v>
      </c>
      <c r="C149" s="188"/>
      <c r="D149" s="188"/>
      <c r="E149" s="185"/>
      <c r="F149" s="185"/>
      <c r="G149" s="185"/>
      <c r="H149" s="185"/>
      <c r="I149" s="191">
        <f t="shared" ref="I149:AL149" si="45">I150</f>
        <v>0</v>
      </c>
      <c r="J149" s="191">
        <f t="shared" si="45"/>
        <v>0</v>
      </c>
      <c r="K149" s="191">
        <f t="shared" si="45"/>
        <v>0</v>
      </c>
      <c r="L149" s="191">
        <f t="shared" si="45"/>
        <v>0</v>
      </c>
      <c r="M149" s="191">
        <f t="shared" si="45"/>
        <v>0</v>
      </c>
      <c r="N149" s="191">
        <f t="shared" si="45"/>
        <v>0</v>
      </c>
      <c r="O149" s="191">
        <f t="shared" si="45"/>
        <v>0</v>
      </c>
      <c r="P149" s="191">
        <f t="shared" si="45"/>
        <v>0</v>
      </c>
      <c r="Q149" s="191">
        <f t="shared" si="45"/>
        <v>0</v>
      </c>
      <c r="R149" s="191">
        <f t="shared" si="45"/>
        <v>0</v>
      </c>
      <c r="S149" s="191">
        <f t="shared" si="45"/>
        <v>0</v>
      </c>
      <c r="T149" s="191">
        <f t="shared" si="45"/>
        <v>0</v>
      </c>
      <c r="U149" s="191">
        <f t="shared" si="45"/>
        <v>0</v>
      </c>
      <c r="V149" s="191">
        <f t="shared" si="45"/>
        <v>0</v>
      </c>
      <c r="W149" s="191">
        <f t="shared" si="45"/>
        <v>0</v>
      </c>
      <c r="X149" s="191">
        <f t="shared" si="45"/>
        <v>0</v>
      </c>
      <c r="Y149" s="191">
        <f t="shared" si="45"/>
        <v>0</v>
      </c>
      <c r="Z149" s="191">
        <f t="shared" si="45"/>
        <v>0</v>
      </c>
      <c r="AA149" s="191">
        <f t="shared" si="45"/>
        <v>0</v>
      </c>
      <c r="AB149" s="191">
        <f t="shared" si="45"/>
        <v>0</v>
      </c>
      <c r="AC149" s="191">
        <f t="shared" si="45"/>
        <v>0</v>
      </c>
      <c r="AD149" s="191">
        <f t="shared" si="45"/>
        <v>0</v>
      </c>
      <c r="AE149" s="191">
        <f t="shared" si="45"/>
        <v>0</v>
      </c>
      <c r="AF149" s="191">
        <f t="shared" si="45"/>
        <v>0</v>
      </c>
      <c r="AG149" s="191">
        <f t="shared" si="45"/>
        <v>0</v>
      </c>
      <c r="AH149" s="191">
        <f t="shared" si="45"/>
        <v>0</v>
      </c>
      <c r="AI149" s="191">
        <f t="shared" si="45"/>
        <v>0</v>
      </c>
      <c r="AJ149" s="191">
        <f t="shared" si="45"/>
        <v>0</v>
      </c>
      <c r="AK149" s="191">
        <f t="shared" si="45"/>
        <v>0</v>
      </c>
      <c r="AL149" s="191">
        <f t="shared" si="45"/>
        <v>0</v>
      </c>
      <c r="AM149" s="196"/>
      <c r="AN149" s="196"/>
    </row>
    <row r="150" s="12" customFormat="1" ht="30" hidden="1" customHeight="1" spans="1:40">
      <c r="A150" s="180" t="s">
        <v>54</v>
      </c>
      <c r="B150" s="188" t="s">
        <v>167</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row>
    <row r="151" s="12" customFormat="1" ht="30" hidden="1" customHeight="1" spans="1:40">
      <c r="A151" s="180" t="s">
        <v>50</v>
      </c>
      <c r="B151" s="188" t="s">
        <v>96</v>
      </c>
      <c r="C151" s="188"/>
      <c r="D151" s="188"/>
      <c r="E151" s="185"/>
      <c r="F151" s="185"/>
      <c r="G151" s="185"/>
      <c r="H151" s="185"/>
      <c r="I151" s="192">
        <f t="shared" ref="I151:AL151" si="46">I152</f>
        <v>1</v>
      </c>
      <c r="J151" s="192">
        <f t="shared" si="46"/>
        <v>3800</v>
      </c>
      <c r="K151" s="192">
        <f t="shared" si="46"/>
        <v>0</v>
      </c>
      <c r="L151" s="192">
        <f t="shared" si="46"/>
        <v>0</v>
      </c>
      <c r="M151" s="192">
        <f t="shared" si="46"/>
        <v>0</v>
      </c>
      <c r="N151" s="192">
        <f t="shared" si="46"/>
        <v>0</v>
      </c>
      <c r="O151" s="192">
        <f t="shared" si="46"/>
        <v>0</v>
      </c>
      <c r="P151" s="192">
        <f t="shared" si="46"/>
        <v>0</v>
      </c>
      <c r="Q151" s="192">
        <f t="shared" si="46"/>
        <v>0</v>
      </c>
      <c r="R151" s="192">
        <f t="shared" si="46"/>
        <v>1</v>
      </c>
      <c r="S151" s="192">
        <f t="shared" si="46"/>
        <v>3800</v>
      </c>
      <c r="T151" s="192">
        <f t="shared" si="46"/>
        <v>0</v>
      </c>
      <c r="U151" s="192">
        <f t="shared" si="46"/>
        <v>0</v>
      </c>
      <c r="V151" s="192">
        <f t="shared" si="46"/>
        <v>0</v>
      </c>
      <c r="W151" s="192">
        <f t="shared" si="46"/>
        <v>0</v>
      </c>
      <c r="X151" s="192">
        <f t="shared" si="46"/>
        <v>0</v>
      </c>
      <c r="Y151" s="192">
        <f t="shared" si="46"/>
        <v>0</v>
      </c>
      <c r="Z151" s="192">
        <f t="shared" si="46"/>
        <v>38</v>
      </c>
      <c r="AA151" s="192">
        <f t="shared" si="46"/>
        <v>38</v>
      </c>
      <c r="AB151" s="192">
        <f t="shared" si="46"/>
        <v>0</v>
      </c>
      <c r="AC151" s="192">
        <f t="shared" si="46"/>
        <v>0</v>
      </c>
      <c r="AD151" s="192">
        <f t="shared" si="46"/>
        <v>38</v>
      </c>
      <c r="AE151" s="192">
        <f t="shared" si="46"/>
        <v>0</v>
      </c>
      <c r="AF151" s="192">
        <f t="shared" si="46"/>
        <v>0</v>
      </c>
      <c r="AG151" s="192">
        <f t="shared" si="46"/>
        <v>0</v>
      </c>
      <c r="AH151" s="192">
        <f t="shared" si="46"/>
        <v>0</v>
      </c>
      <c r="AI151" s="192">
        <f t="shared" si="46"/>
        <v>0</v>
      </c>
      <c r="AJ151" s="192">
        <f t="shared" si="46"/>
        <v>0</v>
      </c>
      <c r="AK151" s="192">
        <f t="shared" si="46"/>
        <v>0</v>
      </c>
      <c r="AL151" s="192">
        <f t="shared" si="46"/>
        <v>0</v>
      </c>
      <c r="AM151" s="196"/>
      <c r="AN151" s="196"/>
    </row>
    <row r="152" s="12" customFormat="1" ht="30" hidden="1" customHeight="1" spans="1:40">
      <c r="A152" s="180" t="s">
        <v>52</v>
      </c>
      <c r="B152" s="188" t="s">
        <v>96</v>
      </c>
      <c r="C152" s="188"/>
      <c r="D152" s="188"/>
      <c r="E152" s="185"/>
      <c r="F152" s="185"/>
      <c r="G152" s="185"/>
      <c r="H152" s="185"/>
      <c r="I152" s="191">
        <f t="shared" ref="I152:AL152" si="47">I153+I154+I156</f>
        <v>1</v>
      </c>
      <c r="J152" s="191">
        <f t="shared" si="47"/>
        <v>3800</v>
      </c>
      <c r="K152" s="191">
        <f t="shared" si="47"/>
        <v>0</v>
      </c>
      <c r="L152" s="191">
        <f t="shared" si="47"/>
        <v>0</v>
      </c>
      <c r="M152" s="191">
        <f t="shared" si="47"/>
        <v>0</v>
      </c>
      <c r="N152" s="191">
        <f t="shared" si="47"/>
        <v>0</v>
      </c>
      <c r="O152" s="191">
        <f t="shared" si="47"/>
        <v>0</v>
      </c>
      <c r="P152" s="191">
        <f t="shared" si="47"/>
        <v>0</v>
      </c>
      <c r="Q152" s="191">
        <f t="shared" si="47"/>
        <v>0</v>
      </c>
      <c r="R152" s="191">
        <f t="shared" si="47"/>
        <v>1</v>
      </c>
      <c r="S152" s="191">
        <f t="shared" si="47"/>
        <v>3800</v>
      </c>
      <c r="T152" s="191">
        <f t="shared" si="47"/>
        <v>0</v>
      </c>
      <c r="U152" s="191">
        <f t="shared" si="47"/>
        <v>0</v>
      </c>
      <c r="V152" s="191">
        <f t="shared" si="47"/>
        <v>0</v>
      </c>
      <c r="W152" s="191">
        <f t="shared" si="47"/>
        <v>0</v>
      </c>
      <c r="X152" s="191">
        <f t="shared" si="47"/>
        <v>0</v>
      </c>
      <c r="Y152" s="191">
        <f t="shared" si="47"/>
        <v>0</v>
      </c>
      <c r="Z152" s="191">
        <f t="shared" si="47"/>
        <v>38</v>
      </c>
      <c r="AA152" s="191">
        <f t="shared" si="47"/>
        <v>38</v>
      </c>
      <c r="AB152" s="191">
        <f t="shared" si="47"/>
        <v>0</v>
      </c>
      <c r="AC152" s="191">
        <f t="shared" si="47"/>
        <v>0</v>
      </c>
      <c r="AD152" s="191">
        <f t="shared" si="47"/>
        <v>38</v>
      </c>
      <c r="AE152" s="191">
        <f t="shared" si="47"/>
        <v>0</v>
      </c>
      <c r="AF152" s="191">
        <f t="shared" si="47"/>
        <v>0</v>
      </c>
      <c r="AG152" s="191">
        <f t="shared" si="47"/>
        <v>0</v>
      </c>
      <c r="AH152" s="191">
        <f t="shared" si="47"/>
        <v>0</v>
      </c>
      <c r="AI152" s="191">
        <f t="shared" si="47"/>
        <v>0</v>
      </c>
      <c r="AJ152" s="191">
        <f t="shared" si="47"/>
        <v>0</v>
      </c>
      <c r="AK152" s="191">
        <f t="shared" si="47"/>
        <v>0</v>
      </c>
      <c r="AL152" s="191">
        <f t="shared" si="47"/>
        <v>0</v>
      </c>
      <c r="AM152" s="196"/>
      <c r="AN152" s="196"/>
    </row>
    <row r="153" s="12" customFormat="1" ht="45" hidden="1" customHeight="1" spans="1:40">
      <c r="A153" s="183" t="s">
        <v>54</v>
      </c>
      <c r="B153" s="188" t="s">
        <v>168</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row>
    <row r="154" s="12" customFormat="1" ht="30" hidden="1" customHeight="1" spans="1:40">
      <c r="A154" s="183" t="s">
        <v>54</v>
      </c>
      <c r="B154" s="188" t="s">
        <v>169</v>
      </c>
      <c r="C154" s="188"/>
      <c r="D154" s="188"/>
      <c r="E154" s="185"/>
      <c r="F154" s="185"/>
      <c r="G154" s="185"/>
      <c r="H154" s="185"/>
      <c r="I154" s="191">
        <f t="shared" ref="I154:AL154" si="48">SUM(I155)</f>
        <v>1</v>
      </c>
      <c r="J154" s="191">
        <f t="shared" si="48"/>
        <v>3800</v>
      </c>
      <c r="K154" s="191">
        <f t="shared" si="48"/>
        <v>0</v>
      </c>
      <c r="L154" s="191">
        <f t="shared" si="48"/>
        <v>0</v>
      </c>
      <c r="M154" s="191">
        <f t="shared" si="48"/>
        <v>0</v>
      </c>
      <c r="N154" s="191">
        <f t="shared" si="48"/>
        <v>0</v>
      </c>
      <c r="O154" s="191">
        <f t="shared" si="48"/>
        <v>0</v>
      </c>
      <c r="P154" s="191">
        <f t="shared" si="48"/>
        <v>0</v>
      </c>
      <c r="Q154" s="191">
        <f t="shared" si="48"/>
        <v>0</v>
      </c>
      <c r="R154" s="191">
        <f t="shared" si="48"/>
        <v>1</v>
      </c>
      <c r="S154" s="191">
        <f t="shared" si="48"/>
        <v>3800</v>
      </c>
      <c r="T154" s="191">
        <f t="shared" si="48"/>
        <v>0</v>
      </c>
      <c r="U154" s="191">
        <f t="shared" si="48"/>
        <v>0</v>
      </c>
      <c r="V154" s="191">
        <f t="shared" si="48"/>
        <v>0</v>
      </c>
      <c r="W154" s="191">
        <f t="shared" si="48"/>
        <v>0</v>
      </c>
      <c r="X154" s="191">
        <f t="shared" si="48"/>
        <v>0</v>
      </c>
      <c r="Y154" s="191">
        <f t="shared" si="48"/>
        <v>0</v>
      </c>
      <c r="Z154" s="191">
        <f t="shared" si="48"/>
        <v>38</v>
      </c>
      <c r="AA154" s="191">
        <f t="shared" si="48"/>
        <v>38</v>
      </c>
      <c r="AB154" s="191">
        <f t="shared" si="48"/>
        <v>0</v>
      </c>
      <c r="AC154" s="191">
        <f t="shared" si="48"/>
        <v>0</v>
      </c>
      <c r="AD154" s="191">
        <f t="shared" si="48"/>
        <v>38</v>
      </c>
      <c r="AE154" s="191">
        <f t="shared" si="48"/>
        <v>0</v>
      </c>
      <c r="AF154" s="191">
        <f t="shared" si="48"/>
        <v>0</v>
      </c>
      <c r="AG154" s="191">
        <f t="shared" si="48"/>
        <v>0</v>
      </c>
      <c r="AH154" s="191">
        <f t="shared" si="48"/>
        <v>0</v>
      </c>
      <c r="AI154" s="191">
        <f t="shared" si="48"/>
        <v>0</v>
      </c>
      <c r="AJ154" s="191">
        <f t="shared" si="48"/>
        <v>0</v>
      </c>
      <c r="AK154" s="191">
        <f t="shared" si="48"/>
        <v>0</v>
      </c>
      <c r="AL154" s="191">
        <f t="shared" si="48"/>
        <v>0</v>
      </c>
      <c r="AM154" s="196"/>
      <c r="AN154" s="196"/>
    </row>
    <row r="155" s="263" customFormat="1" ht="178" customHeight="1" spans="1:40">
      <c r="A155" s="273">
        <v>26</v>
      </c>
      <c r="B155" s="273" t="s">
        <v>1183</v>
      </c>
      <c r="C155" s="273">
        <v>2024</v>
      </c>
      <c r="D155" s="282" t="s">
        <v>1004</v>
      </c>
      <c r="E155" s="273" t="s">
        <v>178</v>
      </c>
      <c r="F155" s="273" t="s">
        <v>1184</v>
      </c>
      <c r="G155" s="273" t="s">
        <v>995</v>
      </c>
      <c r="H155" s="282" t="s">
        <v>1006</v>
      </c>
      <c r="I155" s="273">
        <v>1</v>
      </c>
      <c r="J155" s="273">
        <v>3800</v>
      </c>
      <c r="K155" s="273"/>
      <c r="L155" s="273"/>
      <c r="M155" s="273"/>
      <c r="N155" s="273"/>
      <c r="O155" s="273"/>
      <c r="P155" s="273"/>
      <c r="Q155" s="273"/>
      <c r="R155" s="273">
        <v>1</v>
      </c>
      <c r="S155" s="273">
        <v>3800</v>
      </c>
      <c r="T155" s="273"/>
      <c r="U155" s="273" t="s">
        <v>1007</v>
      </c>
      <c r="V155" s="273" t="s">
        <v>1185</v>
      </c>
      <c r="W155" s="273" t="s">
        <v>1007</v>
      </c>
      <c r="X155" s="273" t="s">
        <v>1185</v>
      </c>
      <c r="Y155" s="273" t="s">
        <v>1186</v>
      </c>
      <c r="Z155" s="273">
        <v>38</v>
      </c>
      <c r="AA155" s="273">
        <v>38</v>
      </c>
      <c r="AB155" s="301"/>
      <c r="AC155" s="301"/>
      <c r="AD155" s="301">
        <v>38</v>
      </c>
      <c r="AE155" s="301"/>
      <c r="AF155" s="273"/>
      <c r="AG155" s="273"/>
      <c r="AH155" s="273"/>
      <c r="AI155" s="273"/>
      <c r="AJ155" s="273"/>
      <c r="AK155" s="273"/>
      <c r="AL155" s="273"/>
      <c r="AM155" s="282" t="s">
        <v>1187</v>
      </c>
      <c r="AN155" s="282" t="s">
        <v>1188</v>
      </c>
    </row>
    <row r="156" s="12" customFormat="1" ht="30" hidden="1" customHeight="1" spans="1:40">
      <c r="A156" s="183" t="s">
        <v>54</v>
      </c>
      <c r="B156" s="188" t="s">
        <v>170</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row>
  </sheetData>
  <autoFilter xmlns:etc="http://www.wps.cn/officeDocument/2017/etCustomData" ref="A5:XFD156" etc:filterBottomFollowUsedRange="0">
    <filterColumn colId="38">
      <filters>
        <filter val="&#10;目标一：新建土地规整290亩，配套2.5公里土渠&#10;目标二：购买种子7250公斤，使用农家肥&#10;目标三：备提升泵及饮水设施一套、一座100方蓄水池"/>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通过对干渠进行维修，可浇灌2万亩土地，同时增加水资源的利用，提高饲草料的产量，促进农业增收，同时带动农牧民增收。&#10;目标二：改善农业的生产条件，改善周边农牧民生活环境。&#10;"/>
        <filter val="目标一：改善50户262人冬季用水问题，牲畜冬季饮水安全的问题。&#10;目标二：改善人居饮水问题，提高居民幸福活指数，"/>
        <filter val="目标一;牧业点打井接水，能够改善常驻牧业点约560户1650余名群众吃水难的问题；&#10;目标二：保障牧业点约11.1万（头、匹、只）牲畜饮水困难的问题，并通过蓄水池蓄水，解决冬季饮水的困难。"/>
        <filter val="目标一：通过围栏保护种植的饲草料，避免牲畜破坏。通过饲草产量增加带动畜牧养殖数量增加，增加农牧民收入。"/>
        <filter val="目标一：有效整合项目区土地资源，可增加土地面积3%以上。&#10;目标二：通过项目实施增加亩均农作物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新建日光大棚33座，智能温室大棚1座，建成后有企业进行运行，增加各村集体经济收入&#10;目标二：平衡农产品价格，降低生活成本"/>
        <filter val="目标一：完善阿合奇镇、苏木塔什等灌区供水计量配套设施；目标二：促进按方收费工作机制，进一步推进农业水价综合改革工作；三是提高农牧民节约用水意识。"/>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有效210户农牧民改善饮水条件，降低群众生病危险；提升群众饮水质量，提高群众幸福感"/>
        <filter val="目标一：提升马场573户2383人的生活环境，强化污水源头控制和粪污集中收集，改善水质量，实现农村生活污水的有效排放，提升农村人居生态环境，加强农牧民生活质量。&#10;目标二：作为上游地区，提升河道水质环境，促进用水循环，不影响下游的水体功能，达到可利用效果，减少环境污染，促进乡村建设，&#10;目标三：为马场的厕所革命后续改造打好基础"/>
        <filter val="目标一：农作物病虫害重点智能监测站监测点，为农作物生长提供技术服务"/>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马场573户2383人的生活污水和粪污集中各项垃圾的处理，提高垃圾处理的效率，降低和减少环境的污染，为马场的后续人居环境做好基础&#10;目标二：保证垃圾的安全处理，防止垃圾对环境和人们健康的危害。保障公共卫生和环境的重要措施。&#10;目标三：垃圾集中处理可以为后期人居环境工作打好基础，实现垃圾减量化，资源化和无害化处理，保障马场的环境卫生和美观"/>
        <filter val="目标一：该项目建成后，灌溉面积约2.0万亩（草料基地6400亩，机场绿化1500亩，周围林带及原灌溉面积1.15万亩"/>
        <filter val="目标一：利用马场“托河冰川牦牛”合作社，建设熟食加工生产线&#10;目标二：由企业进行运营，收取租赁费，增加村集体收入，同时增加农牧民就业岗位"/>
      </filters>
    </filterColumn>
    <extLst/>
  </autoFilter>
  <mergeCells count="171">
    <mergeCell ref="A1:D1"/>
    <mergeCell ref="A2:AN2"/>
    <mergeCell ref="K3:R3"/>
    <mergeCell ref="S3:T3"/>
    <mergeCell ref="U3:Y3"/>
    <mergeCell ref="Z3:AL3"/>
    <mergeCell ref="AB4:AE4"/>
    <mergeCell ref="B6:H6"/>
    <mergeCell ref="B7:D7"/>
    <mergeCell ref="E7:G7"/>
    <mergeCell ref="B8:D8"/>
    <mergeCell ref="E8:G8"/>
    <mergeCell ref="B9:D9"/>
    <mergeCell ref="E9:G9"/>
    <mergeCell ref="B10:D10"/>
    <mergeCell ref="B11:D11"/>
    <mergeCell ref="B14:D14"/>
    <mergeCell ref="B15:D15"/>
    <mergeCell ref="B16:D16"/>
    <mergeCell ref="B17:D17"/>
    <mergeCell ref="B18:D18"/>
    <mergeCell ref="B19:D19"/>
    <mergeCell ref="B20:D20"/>
    <mergeCell ref="B21:D21"/>
    <mergeCell ref="B22:D22"/>
    <mergeCell ref="B23:D23"/>
    <mergeCell ref="B29:D29"/>
    <mergeCell ref="B30:D30"/>
    <mergeCell ref="B31:D31"/>
    <mergeCell ref="B32:D32"/>
    <mergeCell ref="B33:D33"/>
    <mergeCell ref="B34:D34"/>
    <mergeCell ref="B35:D35"/>
    <mergeCell ref="B37:D37"/>
    <mergeCell ref="B39:D39"/>
    <mergeCell ref="B40:D40"/>
    <mergeCell ref="B41:D41"/>
    <mergeCell ref="B42:D42"/>
    <mergeCell ref="B43:D43"/>
    <mergeCell ref="B44:D44"/>
    <mergeCell ref="B45:D45"/>
    <mergeCell ref="B50:D50"/>
    <mergeCell ref="B51:D51"/>
    <mergeCell ref="B52:D52"/>
    <mergeCell ref="B54:D54"/>
    <mergeCell ref="B55:D55"/>
    <mergeCell ref="B56:D56"/>
    <mergeCell ref="B57:D57"/>
    <mergeCell ref="B58:D58"/>
    <mergeCell ref="B60:D60"/>
    <mergeCell ref="B61:D61"/>
    <mergeCell ref="B62:D62"/>
    <mergeCell ref="B63:D63"/>
    <mergeCell ref="B64:D64"/>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8:D88"/>
    <mergeCell ref="B94:D94"/>
    <mergeCell ref="B95:D95"/>
    <mergeCell ref="B96:D96"/>
    <mergeCell ref="B97:D97"/>
    <mergeCell ref="B98:D98"/>
    <mergeCell ref="B99:D99"/>
    <mergeCell ref="B100:D100"/>
    <mergeCell ref="B101:D101"/>
    <mergeCell ref="B103:D103"/>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6:D156"/>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s>
  <conditionalFormatting sqref="D59">
    <cfRule type="expression" dxfId="0" priority="1">
      <formula>AND(SUMPRODUCT(IFERROR(1*(($D$59&amp;"x")=(D59&amp;"x")),0))&gt;1,NOT(ISBLANK(D59)))</formula>
    </cfRule>
  </conditionalFormatting>
  <conditionalFormatting sqref="D123">
    <cfRule type="expression" dxfId="0" priority="2">
      <formula>AND(COUNTIF(#REF!,D123)+COUNTIF(#REF!,D123)+COUNTIF(#REF!,D123)+COUNTIF(#REF!,D123)+COUNTIF(#REF!,D123)+COUNTIF(#REF!,D123)+COUNTIF(#REF!,D123)+COUNTIF(#REF!,D123)+COUNTIF(#REF!,D123)+COUNTIF(#REF!,D123)+COUNTIF(#REF!,D123)+COUNTIF(#REF!,D123)&gt;1,NOT(ISBLANK(D123)))</formula>
    </cfRule>
  </conditionalFormatting>
  <pageMargins left="0.751388888888889" right="0.751388888888889" top="1" bottom="1" header="0.5" footer="0.5"/>
  <pageSetup paperSize="8" scale="23" fitToHeight="0" orientation="landscape" horizontalDpi="600"/>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topLeftCell="A4" workbookViewId="0">
      <selection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26</v>
      </c>
      <c r="D5" s="131" t="e">
        <f t="shared" si="0"/>
        <v>#VALUE!</v>
      </c>
      <c r="E5" s="131">
        <f t="shared" si="0"/>
        <v>28044.1</v>
      </c>
      <c r="F5" s="131">
        <f t="shared" si="0"/>
        <v>21569</v>
      </c>
      <c r="G5" s="132">
        <f t="shared" si="0"/>
        <v>1</v>
      </c>
      <c r="H5" s="106"/>
      <c r="I5" s="106"/>
      <c r="J5" s="106"/>
    </row>
    <row r="6" s="107" customFormat="1" ht="18" customHeight="1" spans="1:10">
      <c r="A6" s="133" t="s">
        <v>640</v>
      </c>
      <c r="B6" s="134" t="s">
        <v>51</v>
      </c>
      <c r="C6" s="135">
        <f t="shared" ref="C6:F6" si="1">C7+C25+C30+C37+C42</f>
        <v>15</v>
      </c>
      <c r="D6" s="135" t="e">
        <f t="shared" si="1"/>
        <v>#VALUE!</v>
      </c>
      <c r="E6" s="135">
        <f t="shared" si="1"/>
        <v>23283.3</v>
      </c>
      <c r="F6" s="135">
        <f t="shared" si="1"/>
        <v>13771</v>
      </c>
      <c r="G6" s="136">
        <f>F6/$F$5</f>
        <v>0.638462608373128</v>
      </c>
      <c r="H6" s="106"/>
      <c r="I6" s="106"/>
      <c r="J6" s="106"/>
    </row>
    <row r="7" s="108" customFormat="1" ht="18" customHeight="1" spans="1:10">
      <c r="A7" s="137" t="s">
        <v>1265</v>
      </c>
      <c r="B7" s="138" t="s">
        <v>53</v>
      </c>
      <c r="C7" s="139">
        <f t="shared" ref="C7:F7" si="2">C8+C11+C16+C17+C22+C23+C24</f>
        <v>7</v>
      </c>
      <c r="D7" s="139" t="e">
        <f t="shared" si="2"/>
        <v>#VALUE!</v>
      </c>
      <c r="E7" s="139">
        <f t="shared" si="2"/>
        <v>11254.6</v>
      </c>
      <c r="F7" s="139">
        <f t="shared" si="2"/>
        <v>7726</v>
      </c>
      <c r="G7" s="136">
        <f>F7/$F$5</f>
        <v>0.358199267467198</v>
      </c>
      <c r="H7" s="140"/>
      <c r="I7" s="140"/>
      <c r="J7" s="140"/>
    </row>
    <row r="8" s="108" customFormat="1" ht="18" customHeight="1" spans="1:10">
      <c r="A8" s="141">
        <v>1</v>
      </c>
      <c r="B8" s="142" t="s">
        <v>55</v>
      </c>
      <c r="C8" s="143">
        <f t="shared" ref="C8:F8" si="3">C9+C10</f>
        <v>2</v>
      </c>
      <c r="D8" s="143" t="e">
        <f t="shared" si="3"/>
        <v>#VALUE!</v>
      </c>
      <c r="E8" s="143">
        <f t="shared" si="3"/>
        <v>2034</v>
      </c>
      <c r="F8" s="143">
        <f t="shared" si="3"/>
        <v>3260</v>
      </c>
      <c r="G8" s="136">
        <f>F8/$F$5</f>
        <v>0.151142843896333</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2</v>
      </c>
      <c r="D10" s="145" t="s">
        <v>1266</v>
      </c>
      <c r="E10" s="146">
        <v>2034</v>
      </c>
      <c r="F10" s="147">
        <v>3260</v>
      </c>
      <c r="G10" s="136">
        <f>F10/$F$5</f>
        <v>0.151142843896333</v>
      </c>
      <c r="H10" s="140"/>
      <c r="I10" s="140"/>
      <c r="J10" s="140"/>
    </row>
    <row r="11" s="108" customFormat="1" ht="18" customHeight="1" spans="1:10">
      <c r="A11" s="141">
        <v>2</v>
      </c>
      <c r="B11" s="142" t="s">
        <v>59</v>
      </c>
      <c r="C11" s="143"/>
      <c r="D11" s="143"/>
      <c r="E11" s="143"/>
      <c r="F11" s="143"/>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C18+C19+C20+C21</f>
        <v>5</v>
      </c>
      <c r="D17" s="143" t="e">
        <f>D18+D19+D20+D21</f>
        <v>#VALUE!</v>
      </c>
      <c r="E17" s="143">
        <f>E18+E19+E20+E21</f>
        <v>9220.6</v>
      </c>
      <c r="F17" s="143">
        <f>F18+F19+F20+F21</f>
        <v>4466</v>
      </c>
      <c r="G17" s="136">
        <f>F17/$F$5</f>
        <v>0.207056423570866</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5</v>
      </c>
      <c r="D20" s="145" t="s">
        <v>1266</v>
      </c>
      <c r="E20" s="146">
        <v>9220.6</v>
      </c>
      <c r="F20" s="147">
        <v>4466</v>
      </c>
      <c r="G20" s="136">
        <f>F20/$F$5</f>
        <v>0.207056423570866</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2</v>
      </c>
      <c r="D25" s="139" t="e">
        <f t="shared" si="4"/>
        <v>#VALUE!</v>
      </c>
      <c r="E25" s="139">
        <f t="shared" si="4"/>
        <v>10701</v>
      </c>
      <c r="F25" s="139">
        <f t="shared" si="4"/>
        <v>1185</v>
      </c>
      <c r="G25" s="136">
        <f>F25/$F$5</f>
        <v>0.0549399601279614</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0.0463628355510223</v>
      </c>
      <c r="H27" s="140"/>
      <c r="I27" s="140"/>
      <c r="J27" s="140"/>
    </row>
    <row r="28" s="108" customFormat="1" ht="18" customHeight="1" spans="1:10">
      <c r="A28" s="141">
        <v>3</v>
      </c>
      <c r="B28" s="148" t="s">
        <v>76</v>
      </c>
      <c r="C28" s="143">
        <v>1</v>
      </c>
      <c r="D28" s="145" t="s">
        <v>1344</v>
      </c>
      <c r="E28" s="146">
        <v>10700</v>
      </c>
      <c r="F28" s="147">
        <v>185</v>
      </c>
      <c r="G28" s="136">
        <f>F28/$F$5</f>
        <v>0.00857712457693913</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4</v>
      </c>
      <c r="D30" s="139" t="e">
        <f t="shared" si="5"/>
        <v>#VALUE!</v>
      </c>
      <c r="E30" s="139">
        <f t="shared" si="5"/>
        <v>27.7</v>
      </c>
      <c r="F30" s="139">
        <f t="shared" si="5"/>
        <v>4600</v>
      </c>
      <c r="G30" s="136">
        <f>F30/$F$5</f>
        <v>0.213269043534703</v>
      </c>
      <c r="H30" s="140"/>
      <c r="I30" s="140"/>
      <c r="J30" s="140"/>
    </row>
    <row r="31" s="108" customFormat="1" ht="18" customHeight="1" spans="1:10">
      <c r="A31" s="141">
        <v>1</v>
      </c>
      <c r="B31" s="148" t="s">
        <v>79</v>
      </c>
      <c r="C31" s="143">
        <f t="shared" ref="C31:F31" si="6">C32+C33+C34+C35</f>
        <v>4</v>
      </c>
      <c r="D31" s="143" t="e">
        <f t="shared" si="6"/>
        <v>#VALUE!</v>
      </c>
      <c r="E31" s="143">
        <f t="shared" si="6"/>
        <v>27.7</v>
      </c>
      <c r="F31" s="143">
        <f t="shared" si="6"/>
        <v>4600</v>
      </c>
      <c r="G31" s="136">
        <f>F31/$F$5</f>
        <v>0.213269043534703</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27.7</v>
      </c>
      <c r="F35" s="147">
        <v>4600</v>
      </c>
      <c r="G35" s="136">
        <f>F35/$F$5</f>
        <v>0.213269043534703</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0.00278177013306134</v>
      </c>
      <c r="H37" s="140"/>
      <c r="I37" s="140"/>
      <c r="J37" s="140"/>
    </row>
    <row r="38" s="108" customFormat="1" ht="18" customHeight="1" spans="1:10">
      <c r="A38" s="141">
        <v>1</v>
      </c>
      <c r="B38" s="150" t="s">
        <v>86</v>
      </c>
      <c r="C38" s="143">
        <v>1</v>
      </c>
      <c r="D38" s="145" t="s">
        <v>1344</v>
      </c>
      <c r="E38" s="146">
        <v>100</v>
      </c>
      <c r="F38" s="147">
        <v>60</v>
      </c>
      <c r="G38" s="136">
        <f>F38/$F$5</f>
        <v>0.00278177013306134</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0.00927256711020446</v>
      </c>
      <c r="H42" s="140"/>
      <c r="I42" s="140"/>
      <c r="J42" s="140"/>
    </row>
    <row r="43" s="108" customFormat="1" ht="18" customHeight="1" spans="1:10">
      <c r="A43" s="141">
        <v>1</v>
      </c>
      <c r="B43" s="148" t="s">
        <v>91</v>
      </c>
      <c r="C43" s="143">
        <v>1</v>
      </c>
      <c r="D43" s="145" t="s">
        <v>1276</v>
      </c>
      <c r="E43" s="146">
        <v>1200</v>
      </c>
      <c r="F43" s="147">
        <v>200</v>
      </c>
      <c r="G43" s="136">
        <f>F43/$F$5</f>
        <v>0.00927256711020446</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0.000463628355510223</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0.000463628355510223</v>
      </c>
      <c r="H50" s="106"/>
      <c r="I50" s="106"/>
      <c r="J50" s="106"/>
    </row>
    <row r="51" s="108" customFormat="1" ht="18" customHeight="1" spans="1:10">
      <c r="A51" s="141">
        <v>1</v>
      </c>
      <c r="B51" s="148" t="s">
        <v>99</v>
      </c>
      <c r="C51" s="143">
        <v>1</v>
      </c>
      <c r="D51" s="145" t="s">
        <v>1277</v>
      </c>
      <c r="E51" s="146"/>
      <c r="F51" s="147">
        <v>10</v>
      </c>
      <c r="G51" s="136">
        <f>F51/$F$5</f>
        <v>0.000463628355510223</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8</v>
      </c>
      <c r="D65" s="135" t="e">
        <f t="shared" si="15"/>
        <v>#VALUE!</v>
      </c>
      <c r="E65" s="135">
        <f t="shared" si="15"/>
        <v>160.8</v>
      </c>
      <c r="F65" s="135">
        <f t="shared" si="15"/>
        <v>7510</v>
      </c>
      <c r="G65" s="136">
        <f>F65/$F$5</f>
        <v>0.348184894988177</v>
      </c>
    </row>
    <row r="66" s="106" customFormat="1" ht="18" customHeight="1" spans="1:7">
      <c r="A66" s="152" t="s">
        <v>1265</v>
      </c>
      <c r="B66" s="156" t="s">
        <v>113</v>
      </c>
      <c r="C66" s="153">
        <f t="shared" ref="C66:F66" si="16">C67+C68+C69+C70+C71+C72+C73+C74+C75</f>
        <v>6</v>
      </c>
      <c r="D66" s="153" t="e">
        <f t="shared" si="16"/>
        <v>#VALUE!</v>
      </c>
      <c r="E66" s="153">
        <f t="shared" si="16"/>
        <v>158.8</v>
      </c>
      <c r="F66" s="153">
        <f t="shared" si="16"/>
        <v>6780</v>
      </c>
      <c r="G66" s="136">
        <f>F66/$F$5</f>
        <v>0.314340025035931</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0.0649079697714312</v>
      </c>
    </row>
    <row r="70" s="105" customFormat="1" ht="18" customHeight="1" spans="1:7">
      <c r="A70" s="141">
        <v>4</v>
      </c>
      <c r="B70" s="148" t="s">
        <v>117</v>
      </c>
      <c r="C70" s="143">
        <v>5</v>
      </c>
      <c r="D70" s="145" t="s">
        <v>1269</v>
      </c>
      <c r="E70" s="157">
        <v>128.8</v>
      </c>
      <c r="F70" s="147">
        <v>5380</v>
      </c>
      <c r="G70" s="136">
        <f>F70/$F$5</f>
        <v>0.2494320552645</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2</v>
      </c>
      <c r="D76" s="161" t="e">
        <f t="shared" si="17"/>
        <v>#VALUE!</v>
      </c>
      <c r="E76" s="161">
        <f t="shared" si="17"/>
        <v>2</v>
      </c>
      <c r="F76" s="161">
        <f t="shared" si="17"/>
        <v>730</v>
      </c>
      <c r="G76" s="136">
        <f>F76/$F$5</f>
        <v>0.0338448699522463</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1</v>
      </c>
      <c r="D78" s="145" t="s">
        <v>1279</v>
      </c>
      <c r="E78" s="157">
        <v>1</v>
      </c>
      <c r="F78" s="147">
        <v>650</v>
      </c>
      <c r="G78" s="136">
        <f>F78/$F$5</f>
        <v>0.0301358431081645</v>
      </c>
    </row>
    <row r="79" s="105" customFormat="1" ht="21" customHeight="1" spans="1:7">
      <c r="A79" s="141">
        <v>3</v>
      </c>
      <c r="B79" s="148" t="s">
        <v>125</v>
      </c>
      <c r="C79" s="143">
        <v>1</v>
      </c>
      <c r="D79" s="145" t="s">
        <v>1279</v>
      </c>
      <c r="E79" s="157">
        <v>1</v>
      </c>
      <c r="F79" s="147">
        <v>80</v>
      </c>
      <c r="G79" s="136">
        <f>F79/$F$5</f>
        <v>0.00370902684408178</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t="e">
        <f t="shared" si="21"/>
        <v>#VALUE!</v>
      </c>
      <c r="E93" s="135">
        <f t="shared" si="21"/>
        <v>800</v>
      </c>
      <c r="F93" s="135">
        <f t="shared" si="21"/>
        <v>240</v>
      </c>
      <c r="G93" s="136">
        <f>F93/$F$5</f>
        <v>0.0111270805322454</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e">
        <f t="shared" si="23"/>
        <v>#VALUE!</v>
      </c>
      <c r="E96" s="161">
        <f t="shared" si="23"/>
        <v>800</v>
      </c>
      <c r="F96" s="161">
        <f t="shared" si="23"/>
        <v>240</v>
      </c>
      <c r="G96" s="136">
        <f>F96/$F$5</f>
        <v>0.0111270805322454</v>
      </c>
    </row>
    <row r="97" s="105" customFormat="1" ht="14" customHeight="1" spans="1:7">
      <c r="A97" s="141">
        <v>1</v>
      </c>
      <c r="B97" s="148" t="s">
        <v>142</v>
      </c>
      <c r="C97" s="143">
        <v>1</v>
      </c>
      <c r="D97" s="143" t="s">
        <v>1277</v>
      </c>
      <c r="E97" s="143">
        <v>800</v>
      </c>
      <c r="F97" s="143">
        <v>240</v>
      </c>
      <c r="G97" s="136">
        <f>F97/$F$5</f>
        <v>0.0111270805322454</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1</v>
      </c>
      <c r="D125" s="135" t="e">
        <f t="shared" si="31"/>
        <v>#VALUE!</v>
      </c>
      <c r="E125" s="135">
        <f t="shared" si="31"/>
        <v>3800</v>
      </c>
      <c r="F125" s="135">
        <f t="shared" si="31"/>
        <v>38</v>
      </c>
      <c r="G125" s="136">
        <f>F125/$F$5</f>
        <v>0.00176178775093885</v>
      </c>
    </row>
    <row r="126" s="105" customFormat="1" ht="14" customHeight="1" spans="1:7">
      <c r="A126" s="152" t="s">
        <v>1265</v>
      </c>
      <c r="B126" s="156" t="s">
        <v>96</v>
      </c>
      <c r="C126" s="153">
        <f t="shared" ref="C126:F126" si="32">C127+C128+C129</f>
        <v>1</v>
      </c>
      <c r="D126" s="153" t="e">
        <f t="shared" si="32"/>
        <v>#VALUE!</v>
      </c>
      <c r="E126" s="153">
        <f t="shared" si="32"/>
        <v>3800</v>
      </c>
      <c r="F126" s="153">
        <f t="shared" si="32"/>
        <v>38</v>
      </c>
      <c r="G126" s="136">
        <f>F126/$F$5</f>
        <v>0.00176178775093885</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0.00176178775093885</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topLeftCell="A118" workbookViewId="0">
      <selection activeCell="H103" sqref="H10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17</v>
      </c>
      <c r="D5" s="131" t="e">
        <f t="shared" si="0"/>
        <v>#VALUE!</v>
      </c>
      <c r="E5" s="131">
        <f t="shared" si="0"/>
        <v>27845.8</v>
      </c>
      <c r="F5" s="131">
        <f t="shared" si="0"/>
        <v>15633</v>
      </c>
      <c r="G5" s="132">
        <f t="shared" si="0"/>
        <v>1</v>
      </c>
      <c r="H5" s="106"/>
      <c r="I5" s="106"/>
      <c r="J5" s="106"/>
    </row>
    <row r="6" s="107" customFormat="1" ht="18" customHeight="1" spans="1:10">
      <c r="A6" s="133" t="s">
        <v>640</v>
      </c>
      <c r="B6" s="134" t="s">
        <v>51</v>
      </c>
      <c r="C6" s="135">
        <f t="shared" ref="C6:F6" si="1">C7+C25+C30+C37+C42</f>
        <v>10</v>
      </c>
      <c r="D6" s="135" t="e">
        <f t="shared" si="1"/>
        <v>#VALUE!</v>
      </c>
      <c r="E6" s="135">
        <f t="shared" si="1"/>
        <v>23102</v>
      </c>
      <c r="F6" s="135">
        <f t="shared" si="1"/>
        <v>9145</v>
      </c>
      <c r="G6" s="136">
        <f>F6/$F$5</f>
        <v>0.584980489989126</v>
      </c>
      <c r="H6" s="106"/>
      <c r="I6" s="106"/>
      <c r="J6" s="106"/>
    </row>
    <row r="7" s="108" customFormat="1" ht="18" customHeight="1" spans="1:10">
      <c r="A7" s="137" t="s">
        <v>1265</v>
      </c>
      <c r="B7" s="138" t="s">
        <v>53</v>
      </c>
      <c r="C7" s="139">
        <f t="shared" ref="C7:F7" si="2">C8+C11+C16+C17+C22+C23+C24</f>
        <v>5</v>
      </c>
      <c r="D7" s="139" t="e">
        <f t="shared" si="2"/>
        <v>#VALUE!</v>
      </c>
      <c r="E7" s="139">
        <f t="shared" si="2"/>
        <v>11182</v>
      </c>
      <c r="F7" s="139">
        <f t="shared" si="2"/>
        <v>5110</v>
      </c>
      <c r="G7" s="136">
        <f>F7/$F$5</f>
        <v>0.326872641207702</v>
      </c>
      <c r="H7" s="140"/>
      <c r="I7" s="140"/>
      <c r="J7" s="140"/>
    </row>
    <row r="8" s="108" customFormat="1" ht="18" customHeight="1" spans="1:10">
      <c r="A8" s="141">
        <v>1</v>
      </c>
      <c r="B8" s="142" t="s">
        <v>55</v>
      </c>
      <c r="C8" s="143">
        <f t="shared" ref="C8:F8" si="3">C9+C10</f>
        <v>1</v>
      </c>
      <c r="D8" s="143" t="e">
        <f t="shared" si="3"/>
        <v>#VALUE!</v>
      </c>
      <c r="E8" s="143">
        <f t="shared" si="3"/>
        <v>2000</v>
      </c>
      <c r="F8" s="143">
        <f t="shared" si="3"/>
        <v>760</v>
      </c>
      <c r="G8" s="136">
        <f>F8/$F$5</f>
        <v>0.0486151090641592</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760</v>
      </c>
      <c r="G10" s="136">
        <f>F10/$F$5</f>
        <v>0.0486151090641592</v>
      </c>
      <c r="H10" s="140"/>
      <c r="I10" s="140"/>
      <c r="J10" s="140"/>
    </row>
    <row r="11" s="108" customFormat="1" ht="18" customHeight="1" spans="1:10">
      <c r="A11" s="141">
        <v>2</v>
      </c>
      <c r="B11" s="142" t="s">
        <v>59</v>
      </c>
      <c r="C11" s="143"/>
      <c r="D11" s="143"/>
      <c r="E11" s="143"/>
      <c r="F11" s="143"/>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4</v>
      </c>
      <c r="D17" s="143" t="e">
        <f t="shared" si="4"/>
        <v>#VALUE!</v>
      </c>
      <c r="E17" s="143">
        <f t="shared" si="4"/>
        <v>9182</v>
      </c>
      <c r="F17" s="143">
        <f t="shared" si="4"/>
        <v>4350</v>
      </c>
      <c r="G17" s="136">
        <f>F17/$F$5</f>
        <v>0.278257532143542</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9182</v>
      </c>
      <c r="F20" s="147">
        <v>4350</v>
      </c>
      <c r="G20" s="136">
        <f>F20/$F$5</f>
        <v>0.278257532143542</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1</v>
      </c>
      <c r="D25" s="139" t="e">
        <f t="shared" si="5"/>
        <v>#VALUE!</v>
      </c>
      <c r="E25" s="139">
        <f t="shared" si="5"/>
        <v>10700</v>
      </c>
      <c r="F25" s="139">
        <f t="shared" si="5"/>
        <v>185</v>
      </c>
      <c r="G25" s="136">
        <f>F25/$F$5</f>
        <v>0.0118339410221966</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v>1</v>
      </c>
      <c r="D28" s="145" t="s">
        <v>1344</v>
      </c>
      <c r="E28" s="146">
        <v>10700</v>
      </c>
      <c r="F28" s="147">
        <v>185</v>
      </c>
      <c r="G28" s="136">
        <f>F28/$F$5</f>
        <v>0.0118339410221966</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3</v>
      </c>
      <c r="D30" s="139" t="e">
        <f t="shared" si="6"/>
        <v>#VALUE!</v>
      </c>
      <c r="E30" s="139">
        <f t="shared" si="6"/>
        <v>20</v>
      </c>
      <c r="F30" s="139">
        <f t="shared" si="6"/>
        <v>3650</v>
      </c>
      <c r="G30" s="136">
        <f>F30/$F$5</f>
        <v>0.233480458005501</v>
      </c>
      <c r="H30" s="140"/>
      <c r="I30" s="140"/>
      <c r="J30" s="140"/>
    </row>
    <row r="31" s="108" customFormat="1" ht="18" customHeight="1" spans="1:10">
      <c r="A31" s="141">
        <v>1</v>
      </c>
      <c r="B31" s="148" t="s">
        <v>79</v>
      </c>
      <c r="C31" s="143">
        <f t="shared" ref="C31:F31" si="7">C32+C33+C34+C35</f>
        <v>3</v>
      </c>
      <c r="D31" s="143" t="e">
        <f t="shared" si="7"/>
        <v>#VALUE!</v>
      </c>
      <c r="E31" s="143">
        <f t="shared" si="7"/>
        <v>20</v>
      </c>
      <c r="F31" s="143">
        <f t="shared" si="7"/>
        <v>3650</v>
      </c>
      <c r="G31" s="136">
        <f>F31/$F$5</f>
        <v>0.233480458005501</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20</v>
      </c>
      <c r="F35" s="147">
        <v>3650</v>
      </c>
      <c r="G35" s="136">
        <f>F35/$F$5</f>
        <v>0.233480458005501</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1</v>
      </c>
      <c r="D42" s="139" t="e">
        <f t="shared" si="9"/>
        <v>#VALUE!</v>
      </c>
      <c r="E42" s="139">
        <f t="shared" si="9"/>
        <v>1200</v>
      </c>
      <c r="F42" s="139">
        <f t="shared" si="9"/>
        <v>200</v>
      </c>
      <c r="G42" s="136">
        <f>F42/$F$5</f>
        <v>0.0127934497537261</v>
      </c>
      <c r="H42" s="140"/>
      <c r="I42" s="140"/>
      <c r="J42" s="140"/>
    </row>
    <row r="43" s="108" customFormat="1" ht="18" customHeight="1" spans="1:10">
      <c r="A43" s="141">
        <v>1</v>
      </c>
      <c r="B43" s="148" t="s">
        <v>91</v>
      </c>
      <c r="C43" s="143">
        <v>1</v>
      </c>
      <c r="D43" s="145" t="s">
        <v>1276</v>
      </c>
      <c r="E43" s="146">
        <v>1200</v>
      </c>
      <c r="F43" s="147">
        <v>200</v>
      </c>
      <c r="G43" s="136">
        <f>F43/$F$5</f>
        <v>0.0127934497537261</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10</v>
      </c>
      <c r="G49" s="136">
        <f>F49/$F$5</f>
        <v>0.000639672487686305</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10</v>
      </c>
      <c r="G50" s="136">
        <f>F50/$F$5</f>
        <v>0.000639672487686305</v>
      </c>
      <c r="H50" s="106"/>
      <c r="I50" s="106"/>
      <c r="J50" s="106"/>
    </row>
    <row r="51" s="108" customFormat="1" ht="18" customHeight="1" spans="1:10">
      <c r="A51" s="141">
        <v>1</v>
      </c>
      <c r="B51" s="148" t="s">
        <v>99</v>
      </c>
      <c r="C51" s="143">
        <v>1</v>
      </c>
      <c r="D51" s="145" t="s">
        <v>1277</v>
      </c>
      <c r="E51" s="146"/>
      <c r="F51" s="147">
        <v>10</v>
      </c>
      <c r="G51" s="136">
        <f>F51/$F$5</f>
        <v>0.000639672487686305</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4</v>
      </c>
      <c r="D65" s="135" t="e">
        <f t="shared" si="16"/>
        <v>#VALUE!</v>
      </c>
      <c r="E65" s="135">
        <f t="shared" si="16"/>
        <v>143.8</v>
      </c>
      <c r="F65" s="135">
        <f t="shared" si="16"/>
        <v>6200</v>
      </c>
      <c r="G65" s="136">
        <f>F65/$F$5</f>
        <v>0.396596942365509</v>
      </c>
    </row>
    <row r="66" s="106" customFormat="1" ht="18" customHeight="1" spans="1:7">
      <c r="A66" s="152" t="s">
        <v>1265</v>
      </c>
      <c r="B66" s="156" t="s">
        <v>113</v>
      </c>
      <c r="C66" s="153">
        <f t="shared" ref="C66:F66" si="17">C67+C68+C69+C70+C71+C72+C73+C74+C75</f>
        <v>4</v>
      </c>
      <c r="D66" s="153" t="e">
        <f t="shared" si="17"/>
        <v>#VALUE!</v>
      </c>
      <c r="E66" s="153">
        <f t="shared" si="17"/>
        <v>143.8</v>
      </c>
      <c r="F66" s="153">
        <f t="shared" si="17"/>
        <v>6200</v>
      </c>
      <c r="G66" s="136">
        <f>F66/$F$5</f>
        <v>0.396596942365509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0.0895541482760826</v>
      </c>
    </row>
    <row r="70" s="105" customFormat="1" ht="18" customHeight="1" spans="1:7">
      <c r="A70" s="141">
        <v>4</v>
      </c>
      <c r="B70" s="148" t="s">
        <v>117</v>
      </c>
      <c r="C70" s="143">
        <v>3</v>
      </c>
      <c r="D70" s="145" t="s">
        <v>1269</v>
      </c>
      <c r="E70" s="157">
        <v>113.8</v>
      </c>
      <c r="F70" s="147">
        <v>4800</v>
      </c>
      <c r="G70" s="136">
        <f>F70/$F$5</f>
        <v>0.307042794089426</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0</v>
      </c>
      <c r="D76" s="161">
        <f t="shared" si="18"/>
        <v>0</v>
      </c>
      <c r="E76" s="161">
        <f t="shared" si="18"/>
        <v>0</v>
      </c>
      <c r="F76" s="161">
        <f t="shared" si="18"/>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t="e">
        <f t="shared" si="22"/>
        <v>#VALUE!</v>
      </c>
      <c r="E93" s="135">
        <f t="shared" si="22"/>
        <v>800</v>
      </c>
      <c r="F93" s="135">
        <f t="shared" si="22"/>
        <v>240</v>
      </c>
      <c r="G93" s="136">
        <f>F93/$F$5</f>
        <v>0.0153521397044713</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e">
        <f t="shared" si="24"/>
        <v>#VALUE!</v>
      </c>
      <c r="E96" s="161">
        <f t="shared" si="24"/>
        <v>800</v>
      </c>
      <c r="F96" s="161">
        <f t="shared" si="24"/>
        <v>240</v>
      </c>
      <c r="G96" s="136">
        <f>F96/$F$5</f>
        <v>0.0153521397044713</v>
      </c>
    </row>
    <row r="97" s="105" customFormat="1" ht="14" customHeight="1" spans="1:7">
      <c r="A97" s="141">
        <v>1</v>
      </c>
      <c r="B97" s="148" t="s">
        <v>142</v>
      </c>
      <c r="C97" s="143">
        <v>1</v>
      </c>
      <c r="D97" s="143" t="s">
        <v>1277</v>
      </c>
      <c r="E97" s="143">
        <v>800</v>
      </c>
      <c r="F97" s="143">
        <v>240</v>
      </c>
      <c r="G97" s="136">
        <f>F97/$F$5</f>
        <v>0.0153521397044713</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1</v>
      </c>
      <c r="D125" s="135" t="e">
        <f t="shared" si="32"/>
        <v>#VALUE!</v>
      </c>
      <c r="E125" s="135">
        <f t="shared" si="32"/>
        <v>3800</v>
      </c>
      <c r="F125" s="135">
        <f t="shared" si="32"/>
        <v>38</v>
      </c>
      <c r="G125" s="136">
        <f>F125/$F$5</f>
        <v>0.00243075545320796</v>
      </c>
    </row>
    <row r="126" s="105" customFormat="1" ht="14" customHeight="1" spans="1:7">
      <c r="A126" s="152" t="s">
        <v>1265</v>
      </c>
      <c r="B126" s="156" t="s">
        <v>96</v>
      </c>
      <c r="C126" s="153">
        <f t="shared" ref="C126:F126" si="33">C127+C128+C129</f>
        <v>1</v>
      </c>
      <c r="D126" s="153" t="e">
        <f t="shared" si="33"/>
        <v>#VALUE!</v>
      </c>
      <c r="E126" s="153">
        <f t="shared" si="33"/>
        <v>3800</v>
      </c>
      <c r="F126" s="153">
        <f t="shared" si="33"/>
        <v>38</v>
      </c>
      <c r="G126" s="136">
        <f>F126/$F$5</f>
        <v>0.00243075545320796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0.00243075545320796</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Q165"/>
  <sheetViews>
    <sheetView view="pageBreakPreview" zoomScale="38" zoomScaleNormal="47" workbookViewId="0">
      <pane xSplit="8" ySplit="7" topLeftCell="AE8" activePane="bottomRight" state="frozen"/>
      <selection/>
      <selection pane="topRight"/>
      <selection pane="bottomLeft"/>
      <selection pane="bottomRight" activeCell="H103" sqref="H103"/>
    </sheetView>
  </sheetViews>
  <sheetFormatPr defaultColWidth="8.88888888888889" defaultRowHeight="14.4"/>
  <cols>
    <col min="1" max="2" width="11.2962962962963" style="9" customWidth="1"/>
    <col min="3" max="3" width="13.75" style="12" customWidth="1"/>
    <col min="4" max="4" width="12.3055555555556" style="12" customWidth="1"/>
    <col min="5" max="5" width="25.9907407407407" style="12" customWidth="1"/>
    <col min="6" max="6" width="16.3518518518519" style="12" customWidth="1"/>
    <col min="7" max="7" width="15.1296296296296" style="12" customWidth="1"/>
    <col min="8" max="8" width="36" style="12" customWidth="1"/>
    <col min="9" max="9" width="181.75" style="12" customWidth="1"/>
    <col min="10" max="10" width="12.7037037037037" style="9" customWidth="1"/>
    <col min="11" max="11" width="18.8796296296296" style="9" customWidth="1"/>
    <col min="12" max="13" width="8.12962962962963" style="9" customWidth="1"/>
    <col min="14" max="16" width="11.6296296296296" style="9" customWidth="1"/>
    <col min="17" max="17" width="18.6296296296296" style="9" customWidth="1"/>
    <col min="18" max="18" width="11.3796296296296" style="9" customWidth="1"/>
    <col min="19" max="19" width="8.12962962962963" style="9" customWidth="1"/>
    <col min="20" max="21" width="13.1296296296296" style="9" customWidth="1"/>
    <col min="22" max="26" width="18.6296296296296" style="14" customWidth="1"/>
    <col min="27" max="27" width="15.3796296296296" style="9" customWidth="1"/>
    <col min="28" max="28" width="22" style="9" customWidth="1"/>
    <col min="29" max="30" width="11.6296296296296" style="9" customWidth="1"/>
    <col min="31" max="31" width="14.6574074074074" style="9" customWidth="1"/>
    <col min="32" max="38" width="15.1296296296296" style="9" customWidth="1"/>
    <col min="39" max="39" width="12.1296296296296" style="9" customWidth="1"/>
    <col min="40" max="40" width="41.6296296296296" style="12" customWidth="1"/>
    <col min="41" max="41" width="36.6296296296296" style="12" customWidth="1"/>
    <col min="42" max="42" width="38.8888888888889" style="12" customWidth="1"/>
    <col min="43" max="43" width="26.3055555555556" style="12" customWidth="1"/>
    <col min="44" max="16368" width="8.88888888888889" style="12"/>
    <col min="16369" max="16384" width="8.88888888888889" style="8"/>
  </cols>
  <sheetData>
    <row r="1" s="5" customFormat="1" ht="39" customHeight="1" spans="1:42">
      <c r="A1" s="15" t="s">
        <v>0</v>
      </c>
      <c r="B1" s="15"/>
      <c r="C1" s="15"/>
      <c r="D1" s="15"/>
      <c r="E1" s="15"/>
      <c r="F1" s="12"/>
      <c r="G1" s="12"/>
      <c r="H1" s="12"/>
      <c r="I1" s="15"/>
      <c r="J1" s="16"/>
      <c r="K1" s="16"/>
      <c r="L1" s="16"/>
      <c r="M1" s="16"/>
      <c r="N1" s="9"/>
      <c r="O1" s="9"/>
      <c r="P1" s="9"/>
      <c r="Q1" s="9"/>
      <c r="R1" s="9"/>
      <c r="S1" s="9"/>
      <c r="T1" s="9"/>
      <c r="U1" s="9"/>
      <c r="V1" s="14"/>
      <c r="W1" s="14"/>
      <c r="X1" s="14"/>
      <c r="Y1" s="14"/>
      <c r="Z1" s="14"/>
      <c r="AA1" s="53"/>
      <c r="AB1" s="9"/>
      <c r="AC1" s="9"/>
      <c r="AD1" s="9"/>
      <c r="AE1" s="9"/>
      <c r="AF1" s="9"/>
      <c r="AG1" s="9"/>
      <c r="AH1" s="9"/>
      <c r="AI1" s="9"/>
      <c r="AJ1" s="9"/>
      <c r="AK1" s="9"/>
      <c r="AL1" s="9"/>
      <c r="AM1" s="9"/>
      <c r="AN1" s="63"/>
      <c r="AO1" s="63"/>
      <c r="AP1" s="12"/>
    </row>
    <row r="2" s="6" customFormat="1" ht="63"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2"/>
    </row>
    <row r="3" s="7" customFormat="1" ht="70" customHeight="1" spans="1:43">
      <c r="A3" s="18" t="s">
        <v>2</v>
      </c>
      <c r="B3" s="252" t="s">
        <v>174</v>
      </c>
      <c r="C3" s="18" t="s">
        <v>3</v>
      </c>
      <c r="D3" s="18" t="s">
        <v>4</v>
      </c>
      <c r="E3" s="18" t="s">
        <v>5</v>
      </c>
      <c r="F3" s="18" t="s">
        <v>6</v>
      </c>
      <c r="G3" s="18" t="s">
        <v>7</v>
      </c>
      <c r="H3" s="18" t="s">
        <v>8</v>
      </c>
      <c r="I3" s="18" t="s">
        <v>9</v>
      </c>
      <c r="J3" s="18" t="s">
        <v>10</v>
      </c>
      <c r="K3" s="18" t="s">
        <v>11</v>
      </c>
      <c r="L3" s="18" t="s">
        <v>12</v>
      </c>
      <c r="M3" s="18"/>
      <c r="N3" s="18"/>
      <c r="O3" s="18"/>
      <c r="P3" s="18"/>
      <c r="Q3" s="18"/>
      <c r="R3" s="18"/>
      <c r="S3" s="18"/>
      <c r="T3" s="19" t="s">
        <v>13</v>
      </c>
      <c r="U3" s="20"/>
      <c r="V3" s="19" t="s">
        <v>14</v>
      </c>
      <c r="W3" s="20"/>
      <c r="X3" s="20"/>
      <c r="Y3" s="20"/>
      <c r="Z3" s="21"/>
      <c r="AA3" s="54" t="s">
        <v>15</v>
      </c>
      <c r="AB3" s="55"/>
      <c r="AC3" s="55"/>
      <c r="AD3" s="55"/>
      <c r="AE3" s="55"/>
      <c r="AF3" s="55"/>
      <c r="AG3" s="55"/>
      <c r="AH3" s="55"/>
      <c r="AI3" s="55"/>
      <c r="AJ3" s="55"/>
      <c r="AK3" s="55"/>
      <c r="AL3" s="55"/>
      <c r="AM3" s="64"/>
      <c r="AN3" s="18" t="s">
        <v>16</v>
      </c>
      <c r="AO3" s="18" t="s">
        <v>17</v>
      </c>
      <c r="AP3" s="18" t="s">
        <v>1346</v>
      </c>
      <c r="AQ3" s="259" t="s">
        <v>1380</v>
      </c>
    </row>
    <row r="4" s="7" customFormat="1" ht="90" customHeight="1" spans="1:43">
      <c r="A4" s="18"/>
      <c r="B4" s="253"/>
      <c r="C4" s="18"/>
      <c r="D4" s="18"/>
      <c r="E4" s="18"/>
      <c r="F4" s="18"/>
      <c r="G4" s="18"/>
      <c r="H4" s="18"/>
      <c r="I4" s="18"/>
      <c r="J4" s="18"/>
      <c r="K4" s="18"/>
      <c r="L4" s="18" t="s">
        <v>18</v>
      </c>
      <c r="M4" s="18" t="s">
        <v>19</v>
      </c>
      <c r="N4" s="18" t="s">
        <v>20</v>
      </c>
      <c r="O4" s="18" t="s">
        <v>21</v>
      </c>
      <c r="P4" s="18" t="s">
        <v>22</v>
      </c>
      <c r="Q4" s="18" t="s">
        <v>23</v>
      </c>
      <c r="R4" s="18" t="s">
        <v>24</v>
      </c>
      <c r="S4" s="18" t="s">
        <v>25</v>
      </c>
      <c r="T4" s="45" t="s">
        <v>1253</v>
      </c>
      <c r="U4" s="45" t="s">
        <v>1254</v>
      </c>
      <c r="V4" s="45" t="s">
        <v>30</v>
      </c>
      <c r="W4" s="45" t="s">
        <v>31</v>
      </c>
      <c r="X4" s="45" t="s">
        <v>32</v>
      </c>
      <c r="Y4" s="45" t="s">
        <v>33</v>
      </c>
      <c r="Z4" s="45" t="s">
        <v>34</v>
      </c>
      <c r="AA4" s="56" t="s">
        <v>35</v>
      </c>
      <c r="AB4" s="18" t="s">
        <v>36</v>
      </c>
      <c r="AC4" s="56" t="s">
        <v>37</v>
      </c>
      <c r="AD4" s="56"/>
      <c r="AE4" s="56"/>
      <c r="AF4" s="56"/>
      <c r="AG4" s="18" t="s">
        <v>38</v>
      </c>
      <c r="AH4" s="18" t="s">
        <v>39</v>
      </c>
      <c r="AI4" s="18" t="s">
        <v>40</v>
      </c>
      <c r="AJ4" s="18" t="s">
        <v>41</v>
      </c>
      <c r="AK4" s="18" t="s">
        <v>42</v>
      </c>
      <c r="AL4" s="18" t="s">
        <v>43</v>
      </c>
      <c r="AM4" s="45" t="s">
        <v>44</v>
      </c>
      <c r="AN4" s="18"/>
      <c r="AO4" s="18"/>
      <c r="AP4" s="18"/>
      <c r="AQ4" s="259"/>
    </row>
    <row r="5" s="7" customFormat="1" ht="118" customHeight="1" spans="1:43">
      <c r="A5" s="18"/>
      <c r="B5" s="254"/>
      <c r="C5" s="18"/>
      <c r="D5" s="18"/>
      <c r="E5" s="18"/>
      <c r="F5" s="18"/>
      <c r="G5" s="18"/>
      <c r="H5" s="18"/>
      <c r="I5" s="18"/>
      <c r="J5" s="18"/>
      <c r="K5" s="18"/>
      <c r="L5" s="18"/>
      <c r="M5" s="18"/>
      <c r="N5" s="18"/>
      <c r="O5" s="18"/>
      <c r="P5" s="18"/>
      <c r="Q5" s="18"/>
      <c r="R5" s="18"/>
      <c r="S5" s="18"/>
      <c r="T5" s="46"/>
      <c r="U5" s="46"/>
      <c r="V5" s="46"/>
      <c r="W5" s="46"/>
      <c r="X5" s="46"/>
      <c r="Y5" s="46"/>
      <c r="Z5" s="46"/>
      <c r="AA5" s="56"/>
      <c r="AB5" s="18"/>
      <c r="AC5" s="56" t="s">
        <v>45</v>
      </c>
      <c r="AD5" s="56" t="s">
        <v>46</v>
      </c>
      <c r="AE5" s="56" t="s">
        <v>47</v>
      </c>
      <c r="AF5" s="56" t="s">
        <v>48</v>
      </c>
      <c r="AG5" s="18"/>
      <c r="AH5" s="18"/>
      <c r="AI5" s="18"/>
      <c r="AJ5" s="18"/>
      <c r="AK5" s="18"/>
      <c r="AL5" s="18"/>
      <c r="AM5" s="46"/>
      <c r="AN5" s="18"/>
      <c r="AO5" s="18"/>
      <c r="AP5" s="18"/>
      <c r="AQ5" s="259"/>
    </row>
    <row r="6" s="79" customFormat="1" ht="30" hidden="1" customHeight="1" spans="1:42">
      <c r="A6" s="81"/>
      <c r="B6" s="81"/>
      <c r="C6" s="82" t="s">
        <v>49</v>
      </c>
      <c r="D6" s="82"/>
      <c r="E6" s="82"/>
      <c r="F6" s="82"/>
      <c r="G6" s="82"/>
      <c r="H6" s="82"/>
      <c r="I6" s="82"/>
      <c r="J6" s="83">
        <f t="shared" ref="J6:AM6" si="0">J7+J69+J86+J122+J127+J148+J157+J160</f>
        <v>35</v>
      </c>
      <c r="K6" s="83">
        <f t="shared" si="0"/>
        <v>32575.563</v>
      </c>
      <c r="L6" s="83">
        <f t="shared" si="0"/>
        <v>17</v>
      </c>
      <c r="M6" s="83">
        <f t="shared" si="0"/>
        <v>1</v>
      </c>
      <c r="N6" s="83">
        <f t="shared" si="0"/>
        <v>15</v>
      </c>
      <c r="O6" s="83">
        <f t="shared" si="0"/>
        <v>0</v>
      </c>
      <c r="P6" s="83">
        <f t="shared" si="0"/>
        <v>1</v>
      </c>
      <c r="Q6" s="83">
        <f t="shared" si="0"/>
        <v>0</v>
      </c>
      <c r="R6" s="83">
        <f t="shared" si="0"/>
        <v>0</v>
      </c>
      <c r="S6" s="83">
        <f t="shared" si="0"/>
        <v>1</v>
      </c>
      <c r="T6" s="83">
        <f t="shared" si="0"/>
        <v>24921</v>
      </c>
      <c r="U6" s="83">
        <f t="shared" si="0"/>
        <v>75348</v>
      </c>
      <c r="V6" s="83">
        <f t="shared" si="0"/>
        <v>0</v>
      </c>
      <c r="W6" s="83">
        <f t="shared" si="0"/>
        <v>0</v>
      </c>
      <c r="X6" s="83">
        <f t="shared" si="0"/>
        <v>0</v>
      </c>
      <c r="Y6" s="83">
        <f t="shared" si="0"/>
        <v>0</v>
      </c>
      <c r="Z6" s="83">
        <f t="shared" si="0"/>
        <v>0</v>
      </c>
      <c r="AA6" s="83">
        <f t="shared" si="0"/>
        <v>33699</v>
      </c>
      <c r="AB6" s="83">
        <f t="shared" si="0"/>
        <v>16718</v>
      </c>
      <c r="AC6" s="83">
        <f t="shared" si="0"/>
        <v>12080</v>
      </c>
      <c r="AD6" s="83">
        <f t="shared" si="0"/>
        <v>1900</v>
      </c>
      <c r="AE6" s="83">
        <f t="shared" si="0"/>
        <v>2738</v>
      </c>
      <c r="AF6" s="83">
        <f t="shared" si="0"/>
        <v>0</v>
      </c>
      <c r="AG6" s="83">
        <f t="shared" si="0"/>
        <v>4110</v>
      </c>
      <c r="AH6" s="83">
        <f t="shared" si="0"/>
        <v>8371</v>
      </c>
      <c r="AI6" s="83">
        <f t="shared" si="0"/>
        <v>2000</v>
      </c>
      <c r="AJ6" s="83">
        <f t="shared" si="0"/>
        <v>0</v>
      </c>
      <c r="AK6" s="83">
        <f t="shared" si="0"/>
        <v>2500</v>
      </c>
      <c r="AL6" s="83">
        <f t="shared" si="0"/>
        <v>0</v>
      </c>
      <c r="AM6" s="83">
        <f t="shared" si="0"/>
        <v>0</v>
      </c>
      <c r="AN6" s="81"/>
      <c r="AO6" s="81"/>
      <c r="AP6" s="81"/>
    </row>
    <row r="7" s="178" customFormat="1" ht="30" hidden="1" customHeight="1" spans="1:42">
      <c r="A7" s="180" t="s">
        <v>50</v>
      </c>
      <c r="B7" s="255"/>
      <c r="C7" s="181" t="s">
        <v>51</v>
      </c>
      <c r="D7" s="182"/>
      <c r="E7" s="182"/>
      <c r="F7" s="181"/>
      <c r="G7" s="182"/>
      <c r="H7" s="182"/>
      <c r="I7" s="181"/>
      <c r="J7" s="189">
        <f t="shared" ref="J7:AM7" si="1">J8+J35+J42+J55+J61</f>
        <v>19</v>
      </c>
      <c r="K7" s="189">
        <f t="shared" si="1"/>
        <v>27799.433</v>
      </c>
      <c r="L7" s="189">
        <f t="shared" si="1"/>
        <v>17</v>
      </c>
      <c r="M7" s="189">
        <f t="shared" si="1"/>
        <v>0</v>
      </c>
      <c r="N7" s="189">
        <f t="shared" si="1"/>
        <v>2</v>
      </c>
      <c r="O7" s="189">
        <f t="shared" si="1"/>
        <v>0</v>
      </c>
      <c r="P7" s="189">
        <f t="shared" si="1"/>
        <v>0</v>
      </c>
      <c r="Q7" s="189">
        <f t="shared" si="1"/>
        <v>0</v>
      </c>
      <c r="R7" s="189">
        <f t="shared" si="1"/>
        <v>0</v>
      </c>
      <c r="S7" s="189">
        <f t="shared" si="1"/>
        <v>0</v>
      </c>
      <c r="T7" s="189">
        <f t="shared" si="1"/>
        <v>12910</v>
      </c>
      <c r="U7" s="189">
        <f t="shared" si="1"/>
        <v>45228</v>
      </c>
      <c r="V7" s="189">
        <f t="shared" si="1"/>
        <v>0</v>
      </c>
      <c r="W7" s="189">
        <f t="shared" si="1"/>
        <v>0</v>
      </c>
      <c r="X7" s="189">
        <f t="shared" si="1"/>
        <v>0</v>
      </c>
      <c r="Y7" s="189">
        <f t="shared" si="1"/>
        <v>0</v>
      </c>
      <c r="Z7" s="189">
        <f t="shared" si="1"/>
        <v>0</v>
      </c>
      <c r="AA7" s="189">
        <f t="shared" si="1"/>
        <v>22501</v>
      </c>
      <c r="AB7" s="189">
        <f t="shared" si="1"/>
        <v>11210</v>
      </c>
      <c r="AC7" s="189">
        <f t="shared" si="1"/>
        <v>6610</v>
      </c>
      <c r="AD7" s="189">
        <f t="shared" si="1"/>
        <v>1900</v>
      </c>
      <c r="AE7" s="189">
        <f t="shared" si="1"/>
        <v>2700</v>
      </c>
      <c r="AF7" s="189">
        <f t="shared" si="1"/>
        <v>0</v>
      </c>
      <c r="AG7" s="189">
        <f t="shared" si="1"/>
        <v>4100</v>
      </c>
      <c r="AH7" s="189">
        <f t="shared" si="1"/>
        <v>4691</v>
      </c>
      <c r="AI7" s="189">
        <f t="shared" si="1"/>
        <v>0</v>
      </c>
      <c r="AJ7" s="189">
        <f t="shared" si="1"/>
        <v>0</v>
      </c>
      <c r="AK7" s="189">
        <f t="shared" si="1"/>
        <v>2500</v>
      </c>
      <c r="AL7" s="189">
        <f t="shared" si="1"/>
        <v>0</v>
      </c>
      <c r="AM7" s="189">
        <f t="shared" si="1"/>
        <v>0</v>
      </c>
      <c r="AN7" s="195"/>
      <c r="AO7" s="195"/>
      <c r="AP7" s="195"/>
    </row>
    <row r="8" s="178" customFormat="1" ht="30" hidden="1" customHeight="1" spans="1:42">
      <c r="A8" s="183" t="s">
        <v>52</v>
      </c>
      <c r="B8" s="256"/>
      <c r="C8" s="181" t="s">
        <v>53</v>
      </c>
      <c r="D8" s="182"/>
      <c r="E8" s="182"/>
      <c r="F8" s="181"/>
      <c r="G8" s="182"/>
      <c r="H8" s="182"/>
      <c r="I8" s="181"/>
      <c r="J8" s="190">
        <f t="shared" ref="J8:AM8" si="2">J9+J14+J20+J32+J33+J34+J21</f>
        <v>9</v>
      </c>
      <c r="K8" s="190">
        <f t="shared" si="2"/>
        <v>15860.6</v>
      </c>
      <c r="L8" s="190">
        <f t="shared" si="2"/>
        <v>8</v>
      </c>
      <c r="M8" s="190">
        <f t="shared" si="2"/>
        <v>0</v>
      </c>
      <c r="N8" s="190">
        <f t="shared" si="2"/>
        <v>1</v>
      </c>
      <c r="O8" s="190">
        <f t="shared" si="2"/>
        <v>0</v>
      </c>
      <c r="P8" s="190">
        <f t="shared" si="2"/>
        <v>0</v>
      </c>
      <c r="Q8" s="190">
        <f t="shared" si="2"/>
        <v>0</v>
      </c>
      <c r="R8" s="190">
        <f t="shared" si="2"/>
        <v>0</v>
      </c>
      <c r="S8" s="190">
        <f t="shared" si="2"/>
        <v>0</v>
      </c>
      <c r="T8" s="190">
        <f t="shared" si="2"/>
        <v>6343</v>
      </c>
      <c r="U8" s="190">
        <f t="shared" si="2"/>
        <v>22871</v>
      </c>
      <c r="V8" s="190">
        <f t="shared" si="2"/>
        <v>0</v>
      </c>
      <c r="W8" s="190">
        <f t="shared" si="2"/>
        <v>0</v>
      </c>
      <c r="X8" s="190">
        <f t="shared" si="2"/>
        <v>0</v>
      </c>
      <c r="Y8" s="190">
        <f t="shared" si="2"/>
        <v>0</v>
      </c>
      <c r="Z8" s="190">
        <f t="shared" si="2"/>
        <v>0</v>
      </c>
      <c r="AA8" s="190">
        <f t="shared" si="2"/>
        <v>10806</v>
      </c>
      <c r="AB8" s="190">
        <f t="shared" si="2"/>
        <v>8110</v>
      </c>
      <c r="AC8" s="190">
        <f t="shared" si="2"/>
        <v>6610</v>
      </c>
      <c r="AD8" s="190">
        <f t="shared" si="2"/>
        <v>1500</v>
      </c>
      <c r="AE8" s="190">
        <f t="shared" si="2"/>
        <v>0</v>
      </c>
      <c r="AF8" s="190">
        <f t="shared" si="2"/>
        <v>0</v>
      </c>
      <c r="AG8" s="190">
        <f t="shared" si="2"/>
        <v>0</v>
      </c>
      <c r="AH8" s="190">
        <f t="shared" si="2"/>
        <v>196</v>
      </c>
      <c r="AI8" s="190">
        <f t="shared" si="2"/>
        <v>0</v>
      </c>
      <c r="AJ8" s="190">
        <f t="shared" si="2"/>
        <v>0</v>
      </c>
      <c r="AK8" s="190">
        <f t="shared" si="2"/>
        <v>2500</v>
      </c>
      <c r="AL8" s="190">
        <f t="shared" si="2"/>
        <v>0</v>
      </c>
      <c r="AM8" s="190">
        <f t="shared" si="2"/>
        <v>0</v>
      </c>
      <c r="AN8" s="195"/>
      <c r="AO8" s="195"/>
      <c r="AP8" s="195"/>
    </row>
    <row r="9" s="12" customFormat="1" ht="30" hidden="1" customHeight="1" spans="1:42">
      <c r="A9" s="183" t="s">
        <v>54</v>
      </c>
      <c r="B9" s="256"/>
      <c r="C9" s="181" t="s">
        <v>55</v>
      </c>
      <c r="D9" s="182"/>
      <c r="E9" s="182"/>
      <c r="F9" s="181"/>
      <c r="G9" s="182"/>
      <c r="H9" s="182"/>
      <c r="I9" s="181"/>
      <c r="J9" s="191">
        <f t="shared" ref="J9:AM9" si="3">J10+J11</f>
        <v>2</v>
      </c>
      <c r="K9" s="191">
        <f t="shared" si="3"/>
        <v>2034</v>
      </c>
      <c r="L9" s="191">
        <f t="shared" si="3"/>
        <v>2</v>
      </c>
      <c r="M9" s="191">
        <f t="shared" si="3"/>
        <v>0</v>
      </c>
      <c r="N9" s="191">
        <f t="shared" si="3"/>
        <v>0</v>
      </c>
      <c r="O9" s="191">
        <f t="shared" si="3"/>
        <v>0</v>
      </c>
      <c r="P9" s="191">
        <f t="shared" si="3"/>
        <v>0</v>
      </c>
      <c r="Q9" s="191">
        <f t="shared" si="3"/>
        <v>0</v>
      </c>
      <c r="R9" s="191">
        <f t="shared" si="3"/>
        <v>0</v>
      </c>
      <c r="S9" s="191">
        <f t="shared" si="3"/>
        <v>0</v>
      </c>
      <c r="T9" s="191">
        <f t="shared" si="3"/>
        <v>618</v>
      </c>
      <c r="U9" s="191">
        <f t="shared" si="3"/>
        <v>2670</v>
      </c>
      <c r="V9" s="191">
        <f t="shared" si="3"/>
        <v>0</v>
      </c>
      <c r="W9" s="191">
        <f t="shared" si="3"/>
        <v>0</v>
      </c>
      <c r="X9" s="191">
        <f t="shared" si="3"/>
        <v>0</v>
      </c>
      <c r="Y9" s="191">
        <f t="shared" si="3"/>
        <v>0</v>
      </c>
      <c r="Z9" s="191">
        <f t="shared" si="3"/>
        <v>0</v>
      </c>
      <c r="AA9" s="191">
        <f t="shared" si="3"/>
        <v>3260</v>
      </c>
      <c r="AB9" s="191">
        <f t="shared" si="3"/>
        <v>760</v>
      </c>
      <c r="AC9" s="191">
        <f t="shared" si="3"/>
        <v>760</v>
      </c>
      <c r="AD9" s="191">
        <f t="shared" si="3"/>
        <v>0</v>
      </c>
      <c r="AE9" s="191">
        <f t="shared" si="3"/>
        <v>0</v>
      </c>
      <c r="AF9" s="191">
        <f t="shared" si="3"/>
        <v>0</v>
      </c>
      <c r="AG9" s="191">
        <f t="shared" si="3"/>
        <v>0</v>
      </c>
      <c r="AH9" s="191">
        <f t="shared" si="3"/>
        <v>0</v>
      </c>
      <c r="AI9" s="191">
        <f t="shared" si="3"/>
        <v>0</v>
      </c>
      <c r="AJ9" s="191">
        <f t="shared" si="3"/>
        <v>0</v>
      </c>
      <c r="AK9" s="191">
        <f t="shared" si="3"/>
        <v>2500</v>
      </c>
      <c r="AL9" s="191">
        <f t="shared" si="3"/>
        <v>0</v>
      </c>
      <c r="AM9" s="191">
        <f t="shared" si="3"/>
        <v>0</v>
      </c>
      <c r="AN9" s="196"/>
      <c r="AO9" s="196"/>
      <c r="AP9" s="196"/>
    </row>
    <row r="10" s="12" customFormat="1" ht="30" hidden="1" customHeight="1" spans="1:42">
      <c r="A10" s="184" t="s">
        <v>56</v>
      </c>
      <c r="B10" s="257"/>
      <c r="C10" s="181" t="s">
        <v>57</v>
      </c>
      <c r="D10" s="182"/>
      <c r="E10" s="182"/>
      <c r="F10" s="185"/>
      <c r="G10" s="185"/>
      <c r="H10" s="185"/>
      <c r="I10" s="185"/>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6"/>
      <c r="AO10" s="196"/>
      <c r="AP10" s="196"/>
    </row>
    <row r="11" s="12" customFormat="1" ht="30" hidden="1" customHeight="1" spans="1:42">
      <c r="A11" s="184" t="s">
        <v>56</v>
      </c>
      <c r="B11" s="257"/>
      <c r="C11" s="181" t="s">
        <v>58</v>
      </c>
      <c r="D11" s="182"/>
      <c r="E11" s="182"/>
      <c r="F11" s="185"/>
      <c r="G11" s="185"/>
      <c r="H11" s="185"/>
      <c r="I11" s="185"/>
      <c r="J11" s="191">
        <f t="shared" ref="J11:AM11" si="4">SUM(J12:J13)</f>
        <v>2</v>
      </c>
      <c r="K11" s="191">
        <f t="shared" si="4"/>
        <v>2034</v>
      </c>
      <c r="L11" s="191">
        <f t="shared" si="4"/>
        <v>2</v>
      </c>
      <c r="M11" s="191">
        <f t="shared" si="4"/>
        <v>0</v>
      </c>
      <c r="N11" s="191">
        <f t="shared" si="4"/>
        <v>0</v>
      </c>
      <c r="O11" s="191">
        <f t="shared" si="4"/>
        <v>0</v>
      </c>
      <c r="P11" s="191">
        <f t="shared" si="4"/>
        <v>0</v>
      </c>
      <c r="Q11" s="191">
        <f t="shared" si="4"/>
        <v>0</v>
      </c>
      <c r="R11" s="191">
        <f t="shared" si="4"/>
        <v>0</v>
      </c>
      <c r="S11" s="191">
        <f t="shared" si="4"/>
        <v>0</v>
      </c>
      <c r="T11" s="191">
        <f t="shared" si="4"/>
        <v>618</v>
      </c>
      <c r="U11" s="191">
        <f t="shared" si="4"/>
        <v>2670</v>
      </c>
      <c r="V11" s="191">
        <f t="shared" si="4"/>
        <v>0</v>
      </c>
      <c r="W11" s="191">
        <f t="shared" si="4"/>
        <v>0</v>
      </c>
      <c r="X11" s="191">
        <f t="shared" si="4"/>
        <v>0</v>
      </c>
      <c r="Y11" s="191">
        <f t="shared" si="4"/>
        <v>0</v>
      </c>
      <c r="Z11" s="191">
        <f t="shared" si="4"/>
        <v>0</v>
      </c>
      <c r="AA11" s="191">
        <f t="shared" si="4"/>
        <v>3260</v>
      </c>
      <c r="AB11" s="191">
        <f t="shared" si="4"/>
        <v>760</v>
      </c>
      <c r="AC11" s="191">
        <f t="shared" si="4"/>
        <v>760</v>
      </c>
      <c r="AD11" s="191">
        <f t="shared" si="4"/>
        <v>0</v>
      </c>
      <c r="AE11" s="191">
        <f t="shared" si="4"/>
        <v>0</v>
      </c>
      <c r="AF11" s="191">
        <f t="shared" si="4"/>
        <v>0</v>
      </c>
      <c r="AG11" s="191">
        <f t="shared" si="4"/>
        <v>0</v>
      </c>
      <c r="AH11" s="191">
        <f t="shared" si="4"/>
        <v>0</v>
      </c>
      <c r="AI11" s="191">
        <f t="shared" si="4"/>
        <v>0</v>
      </c>
      <c r="AJ11" s="191">
        <f t="shared" si="4"/>
        <v>0</v>
      </c>
      <c r="AK11" s="191">
        <f t="shared" si="4"/>
        <v>2500</v>
      </c>
      <c r="AL11" s="191">
        <f t="shared" si="4"/>
        <v>0</v>
      </c>
      <c r="AM11" s="191">
        <f t="shared" si="4"/>
        <v>0</v>
      </c>
      <c r="AN11" s="191">
        <f>SUM(AN12)</f>
        <v>0</v>
      </c>
      <c r="AO11" s="196"/>
      <c r="AP11" s="196"/>
    </row>
    <row r="12" s="8" customFormat="1" ht="283" hidden="1" customHeight="1" spans="1:43">
      <c r="A12" s="22">
        <v>1</v>
      </c>
      <c r="B12" s="22">
        <v>1</v>
      </c>
      <c r="C12" s="22" t="s">
        <v>1158</v>
      </c>
      <c r="D12" s="22">
        <v>2024</v>
      </c>
      <c r="E12" s="23" t="s">
        <v>1284</v>
      </c>
      <c r="F12" s="22" t="s">
        <v>178</v>
      </c>
      <c r="G12" s="24" t="s">
        <v>1347</v>
      </c>
      <c r="H12" s="22" t="s">
        <v>1160</v>
      </c>
      <c r="I12" s="23" t="s">
        <v>1348</v>
      </c>
      <c r="J12" s="22">
        <v>1</v>
      </c>
      <c r="K12" s="22">
        <v>2000</v>
      </c>
      <c r="L12" s="22">
        <v>1</v>
      </c>
      <c r="M12" s="22"/>
      <c r="N12" s="22"/>
      <c r="O12" s="22"/>
      <c r="P12" s="22"/>
      <c r="Q12" s="22"/>
      <c r="R12" s="22"/>
      <c r="S12" s="22"/>
      <c r="T12" s="22">
        <v>56</v>
      </c>
      <c r="U12" s="22">
        <v>183</v>
      </c>
      <c r="V12" s="22" t="s">
        <v>183</v>
      </c>
      <c r="W12" s="22" t="s">
        <v>1144</v>
      </c>
      <c r="X12" s="22" t="s">
        <v>183</v>
      </c>
      <c r="Y12" s="22" t="s">
        <v>1144</v>
      </c>
      <c r="Z12" s="22" t="s">
        <v>1286</v>
      </c>
      <c r="AA12" s="22">
        <v>760</v>
      </c>
      <c r="AB12" s="22">
        <v>760</v>
      </c>
      <c r="AC12" s="22">
        <v>760</v>
      </c>
      <c r="AD12" s="22"/>
      <c r="AE12" s="22"/>
      <c r="AF12" s="22"/>
      <c r="AG12" s="22"/>
      <c r="AH12" s="22"/>
      <c r="AI12" s="22"/>
      <c r="AJ12" s="22"/>
      <c r="AK12" s="22"/>
      <c r="AL12" s="22"/>
      <c r="AM12" s="22"/>
      <c r="AN12" s="33" t="s">
        <v>1349</v>
      </c>
      <c r="AO12" s="33" t="s">
        <v>1163</v>
      </c>
      <c r="AP12" s="228" t="s">
        <v>1350</v>
      </c>
      <c r="AQ12" s="8">
        <v>1</v>
      </c>
    </row>
    <row r="13" s="12" customFormat="1" ht="189" hidden="1" customHeight="1" spans="1:43">
      <c r="A13" s="22">
        <v>2</v>
      </c>
      <c r="B13" s="22">
        <v>2</v>
      </c>
      <c r="C13" s="22" t="s">
        <v>1287</v>
      </c>
      <c r="D13" s="22">
        <v>2024</v>
      </c>
      <c r="E13" s="33" t="s">
        <v>1288</v>
      </c>
      <c r="F13" s="33" t="s">
        <v>178</v>
      </c>
      <c r="G13" s="33" t="s">
        <v>1289</v>
      </c>
      <c r="H13" s="33" t="s">
        <v>198</v>
      </c>
      <c r="I13" s="33" t="s">
        <v>1290</v>
      </c>
      <c r="J13" s="22">
        <v>1</v>
      </c>
      <c r="K13" s="33">
        <v>34</v>
      </c>
      <c r="L13" s="33">
        <v>1</v>
      </c>
      <c r="M13" s="33"/>
      <c r="N13" s="33"/>
      <c r="O13" s="33"/>
      <c r="P13" s="33"/>
      <c r="Q13" s="33"/>
      <c r="R13" s="33"/>
      <c r="S13" s="33"/>
      <c r="T13" s="33">
        <v>562</v>
      </c>
      <c r="U13" s="33">
        <v>2487</v>
      </c>
      <c r="V13" s="33" t="s">
        <v>183</v>
      </c>
      <c r="W13" s="33" t="s">
        <v>1144</v>
      </c>
      <c r="X13" s="33" t="s">
        <v>183</v>
      </c>
      <c r="Y13" s="33" t="s">
        <v>1144</v>
      </c>
      <c r="Z13" s="33" t="s">
        <v>1286</v>
      </c>
      <c r="AA13" s="33">
        <v>2500</v>
      </c>
      <c r="AB13" s="33"/>
      <c r="AC13" s="33"/>
      <c r="AD13" s="33"/>
      <c r="AE13" s="33"/>
      <c r="AF13" s="33"/>
      <c r="AG13" s="33"/>
      <c r="AH13" s="33"/>
      <c r="AI13" s="33"/>
      <c r="AJ13" s="33"/>
      <c r="AK13" s="33">
        <v>2500</v>
      </c>
      <c r="AL13" s="33" t="s">
        <v>1291</v>
      </c>
      <c r="AM13" s="33"/>
      <c r="AN13" s="33" t="s">
        <v>1292</v>
      </c>
      <c r="AO13" s="33" t="s">
        <v>1293</v>
      </c>
      <c r="AP13" s="228" t="s">
        <v>1351</v>
      </c>
      <c r="AQ13" s="12">
        <v>4</v>
      </c>
    </row>
    <row r="14" s="12" customFormat="1" ht="30" hidden="1" customHeight="1" spans="1:42">
      <c r="A14" s="183" t="s">
        <v>54</v>
      </c>
      <c r="B14" s="256"/>
      <c r="C14" s="181" t="s">
        <v>59</v>
      </c>
      <c r="D14" s="182"/>
      <c r="E14" s="182"/>
      <c r="F14" s="185"/>
      <c r="G14" s="185"/>
      <c r="H14" s="185"/>
      <c r="I14" s="185"/>
      <c r="J14" s="191">
        <f t="shared" ref="J14:AM14" si="5">SUM(J15)</f>
        <v>1</v>
      </c>
      <c r="K14" s="191">
        <f t="shared" si="5"/>
        <v>6</v>
      </c>
      <c r="L14" s="191">
        <f t="shared" si="5"/>
        <v>1</v>
      </c>
      <c r="M14" s="191">
        <f t="shared" si="5"/>
        <v>0</v>
      </c>
      <c r="N14" s="191">
        <f t="shared" si="5"/>
        <v>0</v>
      </c>
      <c r="O14" s="191">
        <f t="shared" si="5"/>
        <v>0</v>
      </c>
      <c r="P14" s="191">
        <f t="shared" si="5"/>
        <v>0</v>
      </c>
      <c r="Q14" s="191">
        <f t="shared" si="5"/>
        <v>0</v>
      </c>
      <c r="R14" s="191">
        <f t="shared" si="5"/>
        <v>0</v>
      </c>
      <c r="S14" s="191">
        <f t="shared" si="5"/>
        <v>0</v>
      </c>
      <c r="T14" s="191">
        <f t="shared" si="5"/>
        <v>336</v>
      </c>
      <c r="U14" s="191">
        <f t="shared" si="5"/>
        <v>1251</v>
      </c>
      <c r="V14" s="191">
        <f t="shared" si="5"/>
        <v>0</v>
      </c>
      <c r="W14" s="191">
        <f t="shared" si="5"/>
        <v>0</v>
      </c>
      <c r="X14" s="191">
        <f t="shared" si="5"/>
        <v>0</v>
      </c>
      <c r="Y14" s="191">
        <f t="shared" si="5"/>
        <v>0</v>
      </c>
      <c r="Z14" s="191">
        <f t="shared" si="5"/>
        <v>0</v>
      </c>
      <c r="AA14" s="191">
        <f t="shared" si="5"/>
        <v>80</v>
      </c>
      <c r="AB14" s="191">
        <f t="shared" si="5"/>
        <v>0</v>
      </c>
      <c r="AC14" s="191">
        <f t="shared" si="5"/>
        <v>0</v>
      </c>
      <c r="AD14" s="191">
        <f t="shared" si="5"/>
        <v>0</v>
      </c>
      <c r="AE14" s="191">
        <f t="shared" si="5"/>
        <v>0</v>
      </c>
      <c r="AF14" s="191">
        <f t="shared" si="5"/>
        <v>0</v>
      </c>
      <c r="AG14" s="191">
        <f t="shared" si="5"/>
        <v>0</v>
      </c>
      <c r="AH14" s="191">
        <f t="shared" si="5"/>
        <v>80</v>
      </c>
      <c r="AI14" s="191">
        <f t="shared" si="5"/>
        <v>0</v>
      </c>
      <c r="AJ14" s="191">
        <f t="shared" si="5"/>
        <v>0</v>
      </c>
      <c r="AK14" s="191">
        <f t="shared" si="5"/>
        <v>0</v>
      </c>
      <c r="AL14" s="191">
        <f t="shared" si="5"/>
        <v>0</v>
      </c>
      <c r="AM14" s="191">
        <f t="shared" si="5"/>
        <v>0</v>
      </c>
      <c r="AN14" s="196"/>
      <c r="AO14" s="196"/>
      <c r="AP14" s="196"/>
    </row>
    <row r="15" s="12" customFormat="1" ht="259" hidden="1" customHeight="1" spans="1:43">
      <c r="A15" s="22">
        <v>3</v>
      </c>
      <c r="B15" s="22">
        <v>3</v>
      </c>
      <c r="C15" s="22" t="s">
        <v>1227</v>
      </c>
      <c r="D15" s="36">
        <v>2024</v>
      </c>
      <c r="E15" s="37" t="s">
        <v>447</v>
      </c>
      <c r="F15" s="36" t="s">
        <v>178</v>
      </c>
      <c r="G15" s="36" t="s">
        <v>984</v>
      </c>
      <c r="H15" s="36" t="s">
        <v>403</v>
      </c>
      <c r="I15" s="37" t="s">
        <v>1228</v>
      </c>
      <c r="J15" s="36">
        <v>1</v>
      </c>
      <c r="K15" s="36">
        <v>6</v>
      </c>
      <c r="L15" s="36">
        <v>1</v>
      </c>
      <c r="M15" s="36"/>
      <c r="N15" s="36"/>
      <c r="O15" s="36"/>
      <c r="P15" s="36"/>
      <c r="Q15" s="36"/>
      <c r="R15" s="36"/>
      <c r="S15" s="36"/>
      <c r="T15" s="31">
        <v>336</v>
      </c>
      <c r="U15" s="31">
        <v>1251</v>
      </c>
      <c r="V15" s="36" t="s">
        <v>192</v>
      </c>
      <c r="W15" s="36" t="s">
        <v>810</v>
      </c>
      <c r="X15" s="36" t="s">
        <v>207</v>
      </c>
      <c r="Y15" s="36" t="s">
        <v>715</v>
      </c>
      <c r="Z15" s="22" t="s">
        <v>1286</v>
      </c>
      <c r="AA15" s="36">
        <v>80</v>
      </c>
      <c r="AB15" s="36"/>
      <c r="AC15" s="36"/>
      <c r="AD15" s="36"/>
      <c r="AE15" s="36"/>
      <c r="AF15" s="36"/>
      <c r="AG15" s="36"/>
      <c r="AH15" s="36">
        <v>80</v>
      </c>
      <c r="AI15" s="36"/>
      <c r="AJ15" s="36"/>
      <c r="AK15" s="36"/>
      <c r="AL15" s="36"/>
      <c r="AM15" s="36"/>
      <c r="AN15" s="37" t="s">
        <v>1229</v>
      </c>
      <c r="AO15" s="37" t="s">
        <v>1230</v>
      </c>
      <c r="AP15" s="186" t="s">
        <v>1352</v>
      </c>
      <c r="AQ15" s="12">
        <v>4</v>
      </c>
    </row>
    <row r="16" s="12" customFormat="1" ht="30" hidden="1" customHeight="1" spans="1:42">
      <c r="A16" s="184" t="s">
        <v>56</v>
      </c>
      <c r="B16" s="257"/>
      <c r="C16" s="181" t="s">
        <v>60</v>
      </c>
      <c r="D16" s="182"/>
      <c r="E16" s="182"/>
      <c r="F16" s="185"/>
      <c r="G16" s="185"/>
      <c r="H16" s="185"/>
      <c r="I16" s="185"/>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1"/>
      <c r="AN16" s="196"/>
      <c r="AO16" s="196"/>
      <c r="AP16" s="196"/>
    </row>
    <row r="17" s="12" customFormat="1" ht="30" hidden="1" customHeight="1" spans="1:42">
      <c r="A17" s="184" t="s">
        <v>56</v>
      </c>
      <c r="B17" s="184"/>
      <c r="C17" s="188" t="s">
        <v>61</v>
      </c>
      <c r="D17" s="188"/>
      <c r="E17" s="188"/>
      <c r="F17" s="185"/>
      <c r="G17" s="185"/>
      <c r="H17" s="185"/>
      <c r="I17" s="185"/>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6"/>
      <c r="AO17" s="196"/>
      <c r="AP17" s="196"/>
    </row>
    <row r="18" s="12" customFormat="1" ht="30" hidden="1" customHeight="1" spans="1:42">
      <c r="A18" s="184" t="s">
        <v>56</v>
      </c>
      <c r="B18" s="184"/>
      <c r="C18" s="188" t="s">
        <v>62</v>
      </c>
      <c r="D18" s="188"/>
      <c r="E18" s="188"/>
      <c r="F18" s="185"/>
      <c r="G18" s="185"/>
      <c r="H18" s="185"/>
      <c r="I18" s="185"/>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196"/>
      <c r="AO18" s="196"/>
      <c r="AP18" s="196"/>
    </row>
    <row r="19" s="12" customFormat="1" ht="30" hidden="1" customHeight="1" spans="1:42">
      <c r="A19" s="184" t="s">
        <v>56</v>
      </c>
      <c r="B19" s="184"/>
      <c r="C19" s="188" t="s">
        <v>63</v>
      </c>
      <c r="D19" s="188"/>
      <c r="E19" s="188"/>
      <c r="F19" s="185"/>
      <c r="G19" s="185"/>
      <c r="H19" s="185"/>
      <c r="I19" s="185"/>
      <c r="J19" s="191">
        <f>SUM(J57)</f>
        <v>1</v>
      </c>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6"/>
      <c r="AO19" s="196"/>
      <c r="AP19" s="196"/>
    </row>
    <row r="20" s="12" customFormat="1" ht="30" hidden="1" customHeight="1" spans="1:42">
      <c r="A20" s="183" t="s">
        <v>54</v>
      </c>
      <c r="B20" s="183"/>
      <c r="C20" s="188" t="s">
        <v>64</v>
      </c>
      <c r="D20" s="188"/>
      <c r="E20" s="188"/>
      <c r="F20" s="185"/>
      <c r="G20" s="185"/>
      <c r="H20" s="185"/>
      <c r="I20" s="185"/>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6"/>
      <c r="AO20" s="196"/>
      <c r="AP20" s="196"/>
    </row>
    <row r="21" s="12" customFormat="1" ht="30" hidden="1" customHeight="1" spans="1:42">
      <c r="A21" s="183" t="s">
        <v>54</v>
      </c>
      <c r="B21" s="183"/>
      <c r="C21" s="188" t="s">
        <v>65</v>
      </c>
      <c r="D21" s="188"/>
      <c r="E21" s="188"/>
      <c r="F21" s="185"/>
      <c r="G21" s="185"/>
      <c r="H21" s="185"/>
      <c r="I21" s="185"/>
      <c r="J21" s="191">
        <f t="shared" ref="J21:AM21" si="6">J22+J23+J24+J31</f>
        <v>6</v>
      </c>
      <c r="K21" s="191">
        <f t="shared" si="6"/>
        <v>13820.6</v>
      </c>
      <c r="L21" s="191">
        <f t="shared" si="6"/>
        <v>5</v>
      </c>
      <c r="M21" s="191">
        <f t="shared" si="6"/>
        <v>0</v>
      </c>
      <c r="N21" s="191">
        <f t="shared" si="6"/>
        <v>1</v>
      </c>
      <c r="O21" s="191">
        <f t="shared" si="6"/>
        <v>0</v>
      </c>
      <c r="P21" s="191">
        <f t="shared" si="6"/>
        <v>0</v>
      </c>
      <c r="Q21" s="191">
        <f t="shared" si="6"/>
        <v>0</v>
      </c>
      <c r="R21" s="191">
        <f t="shared" si="6"/>
        <v>0</v>
      </c>
      <c r="S21" s="191">
        <f t="shared" si="6"/>
        <v>0</v>
      </c>
      <c r="T21" s="191">
        <f t="shared" si="6"/>
        <v>5389</v>
      </c>
      <c r="U21" s="191">
        <f t="shared" si="6"/>
        <v>18950</v>
      </c>
      <c r="V21" s="191">
        <f t="shared" si="6"/>
        <v>0</v>
      </c>
      <c r="W21" s="191">
        <f t="shared" si="6"/>
        <v>0</v>
      </c>
      <c r="X21" s="191">
        <f t="shared" si="6"/>
        <v>0</v>
      </c>
      <c r="Y21" s="191">
        <f t="shared" si="6"/>
        <v>0</v>
      </c>
      <c r="Z21" s="191">
        <f t="shared" si="6"/>
        <v>0</v>
      </c>
      <c r="AA21" s="191">
        <f t="shared" si="6"/>
        <v>7466</v>
      </c>
      <c r="AB21" s="191">
        <f t="shared" si="6"/>
        <v>7350</v>
      </c>
      <c r="AC21" s="191">
        <f t="shared" si="6"/>
        <v>5850</v>
      </c>
      <c r="AD21" s="191">
        <f t="shared" si="6"/>
        <v>1500</v>
      </c>
      <c r="AE21" s="191">
        <f t="shared" si="6"/>
        <v>0</v>
      </c>
      <c r="AF21" s="191">
        <f t="shared" si="6"/>
        <v>0</v>
      </c>
      <c r="AG21" s="191">
        <f t="shared" si="6"/>
        <v>0</v>
      </c>
      <c r="AH21" s="191">
        <f t="shared" si="6"/>
        <v>116</v>
      </c>
      <c r="AI21" s="191">
        <f t="shared" si="6"/>
        <v>0</v>
      </c>
      <c r="AJ21" s="191">
        <f t="shared" si="6"/>
        <v>0</v>
      </c>
      <c r="AK21" s="191">
        <f t="shared" si="6"/>
        <v>0</v>
      </c>
      <c r="AL21" s="191">
        <f t="shared" si="6"/>
        <v>0</v>
      </c>
      <c r="AM21" s="191">
        <f t="shared" si="6"/>
        <v>0</v>
      </c>
      <c r="AN21" s="196"/>
      <c r="AO21" s="196"/>
      <c r="AP21" s="196"/>
    </row>
    <row r="22" s="12" customFormat="1" ht="30" hidden="1" customHeight="1" spans="1:42">
      <c r="A22" s="184" t="s">
        <v>56</v>
      </c>
      <c r="B22" s="184"/>
      <c r="C22" s="188" t="s">
        <v>66</v>
      </c>
      <c r="D22" s="188"/>
      <c r="E22" s="188"/>
      <c r="F22" s="185"/>
      <c r="G22" s="185"/>
      <c r="H22" s="185"/>
      <c r="I22" s="185"/>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6"/>
      <c r="AO22" s="196"/>
      <c r="AP22" s="196"/>
    </row>
    <row r="23" s="12" customFormat="1" ht="30" hidden="1" customHeight="1" spans="1:42">
      <c r="A23" s="184" t="s">
        <v>56</v>
      </c>
      <c r="B23" s="184"/>
      <c r="C23" s="188" t="s">
        <v>67</v>
      </c>
      <c r="D23" s="188"/>
      <c r="E23" s="188"/>
      <c r="F23" s="185"/>
      <c r="G23" s="185"/>
      <c r="H23" s="185"/>
      <c r="I23" s="185"/>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6"/>
      <c r="AO23" s="196"/>
      <c r="AP23" s="196"/>
    </row>
    <row r="24" s="12" customFormat="1" ht="30" hidden="1" customHeight="1" spans="1:42">
      <c r="A24" s="184" t="s">
        <v>56</v>
      </c>
      <c r="B24" s="184"/>
      <c r="C24" s="188" t="s">
        <v>68</v>
      </c>
      <c r="D24" s="188"/>
      <c r="E24" s="188"/>
      <c r="F24" s="185"/>
      <c r="G24" s="185"/>
      <c r="H24" s="185"/>
      <c r="I24" s="185"/>
      <c r="J24" s="191">
        <f t="shared" ref="J24:AM24" si="7">SUM(J25:J30)</f>
        <v>6</v>
      </c>
      <c r="K24" s="191">
        <f t="shared" si="7"/>
        <v>13820.6</v>
      </c>
      <c r="L24" s="191">
        <f t="shared" si="7"/>
        <v>5</v>
      </c>
      <c r="M24" s="191">
        <f t="shared" si="7"/>
        <v>0</v>
      </c>
      <c r="N24" s="191">
        <f t="shared" si="7"/>
        <v>1</v>
      </c>
      <c r="O24" s="191">
        <f t="shared" si="7"/>
        <v>0</v>
      </c>
      <c r="P24" s="191">
        <f t="shared" si="7"/>
        <v>0</v>
      </c>
      <c r="Q24" s="191">
        <f t="shared" si="7"/>
        <v>0</v>
      </c>
      <c r="R24" s="191">
        <f t="shared" si="7"/>
        <v>0</v>
      </c>
      <c r="S24" s="191">
        <f t="shared" si="7"/>
        <v>0</v>
      </c>
      <c r="T24" s="191">
        <f t="shared" si="7"/>
        <v>5389</v>
      </c>
      <c r="U24" s="191">
        <f t="shared" si="7"/>
        <v>18950</v>
      </c>
      <c r="V24" s="191">
        <f t="shared" si="7"/>
        <v>0</v>
      </c>
      <c r="W24" s="191">
        <f t="shared" si="7"/>
        <v>0</v>
      </c>
      <c r="X24" s="191">
        <f t="shared" si="7"/>
        <v>0</v>
      </c>
      <c r="Y24" s="191">
        <f t="shared" si="7"/>
        <v>0</v>
      </c>
      <c r="Z24" s="191">
        <f t="shared" si="7"/>
        <v>0</v>
      </c>
      <c r="AA24" s="191">
        <f t="shared" si="7"/>
        <v>7466</v>
      </c>
      <c r="AB24" s="191">
        <f t="shared" si="7"/>
        <v>7350</v>
      </c>
      <c r="AC24" s="191">
        <f t="shared" si="7"/>
        <v>5850</v>
      </c>
      <c r="AD24" s="191">
        <f t="shared" si="7"/>
        <v>1500</v>
      </c>
      <c r="AE24" s="191">
        <f t="shared" si="7"/>
        <v>0</v>
      </c>
      <c r="AF24" s="191">
        <f t="shared" si="7"/>
        <v>0</v>
      </c>
      <c r="AG24" s="191">
        <f t="shared" si="7"/>
        <v>0</v>
      </c>
      <c r="AH24" s="191">
        <f t="shared" si="7"/>
        <v>116</v>
      </c>
      <c r="AI24" s="191">
        <f t="shared" si="7"/>
        <v>0</v>
      </c>
      <c r="AJ24" s="191">
        <f t="shared" si="7"/>
        <v>0</v>
      </c>
      <c r="AK24" s="191">
        <f t="shared" si="7"/>
        <v>0</v>
      </c>
      <c r="AL24" s="191">
        <f t="shared" si="7"/>
        <v>0</v>
      </c>
      <c r="AM24" s="191">
        <f t="shared" si="7"/>
        <v>0</v>
      </c>
      <c r="AN24" s="196"/>
      <c r="AO24" s="196"/>
      <c r="AP24" s="196"/>
    </row>
    <row r="25" s="7" customFormat="1" ht="409" hidden="1" customHeight="1" spans="1:43">
      <c r="A25" s="22">
        <v>4</v>
      </c>
      <c r="B25" s="22">
        <v>1</v>
      </c>
      <c r="C25" s="22" t="s">
        <v>1138</v>
      </c>
      <c r="D25" s="22">
        <v>2024</v>
      </c>
      <c r="E25" s="84" t="s">
        <v>983</v>
      </c>
      <c r="F25" s="24" t="s">
        <v>178</v>
      </c>
      <c r="G25" s="24" t="s">
        <v>984</v>
      </c>
      <c r="H25" s="24" t="s">
        <v>180</v>
      </c>
      <c r="I25" s="84" t="s">
        <v>1294</v>
      </c>
      <c r="J25" s="22">
        <v>1</v>
      </c>
      <c r="K25" s="22">
        <v>3896</v>
      </c>
      <c r="L25" s="22">
        <v>1</v>
      </c>
      <c r="M25" s="22"/>
      <c r="N25" s="22"/>
      <c r="O25" s="22"/>
      <c r="P25" s="22"/>
      <c r="Q25" s="22"/>
      <c r="R25" s="22"/>
      <c r="S25" s="22"/>
      <c r="T25" s="22">
        <v>338</v>
      </c>
      <c r="U25" s="22">
        <v>1345</v>
      </c>
      <c r="V25" s="24" t="s">
        <v>985</v>
      </c>
      <c r="W25" s="22" t="s">
        <v>944</v>
      </c>
      <c r="X25" s="24" t="s">
        <v>183</v>
      </c>
      <c r="Y25" s="22" t="s">
        <v>811</v>
      </c>
      <c r="Z25" s="22" t="s">
        <v>1286</v>
      </c>
      <c r="AA25" s="24">
        <v>2000</v>
      </c>
      <c r="AB25" s="22">
        <v>2000</v>
      </c>
      <c r="AC25" s="60">
        <v>1600</v>
      </c>
      <c r="AD25" s="60">
        <v>400</v>
      </c>
      <c r="AE25" s="60"/>
      <c r="AF25" s="60"/>
      <c r="AG25" s="22"/>
      <c r="AH25" s="22"/>
      <c r="AI25" s="22"/>
      <c r="AJ25" s="22"/>
      <c r="AK25" s="22"/>
      <c r="AL25" s="22"/>
      <c r="AM25" s="22"/>
      <c r="AN25" s="33" t="s">
        <v>1139</v>
      </c>
      <c r="AO25" s="33" t="s">
        <v>1140</v>
      </c>
      <c r="AP25" s="260" t="s">
        <v>1353</v>
      </c>
      <c r="AQ25" s="7">
        <v>1</v>
      </c>
    </row>
    <row r="26" s="7" customFormat="1" ht="409" hidden="1" customHeight="1" spans="1:43">
      <c r="A26" s="22">
        <v>5</v>
      </c>
      <c r="B26" s="22">
        <v>1</v>
      </c>
      <c r="C26" s="22" t="s">
        <v>1142</v>
      </c>
      <c r="D26" s="22">
        <v>2024</v>
      </c>
      <c r="E26" s="23" t="s">
        <v>185</v>
      </c>
      <c r="F26" s="24" t="s">
        <v>178</v>
      </c>
      <c r="G26" s="24" t="s">
        <v>984</v>
      </c>
      <c r="H26" s="24" t="s">
        <v>1295</v>
      </c>
      <c r="I26" s="258" t="s">
        <v>1296</v>
      </c>
      <c r="J26" s="22">
        <v>1</v>
      </c>
      <c r="K26" s="22">
        <v>4581</v>
      </c>
      <c r="L26" s="22">
        <v>1</v>
      </c>
      <c r="M26" s="22"/>
      <c r="N26" s="22"/>
      <c r="O26" s="22"/>
      <c r="P26" s="22"/>
      <c r="Q26" s="22"/>
      <c r="R26" s="22"/>
      <c r="S26" s="22"/>
      <c r="T26" s="22">
        <v>737</v>
      </c>
      <c r="U26" s="22">
        <v>2312</v>
      </c>
      <c r="V26" s="24" t="s">
        <v>183</v>
      </c>
      <c r="W26" s="22" t="s">
        <v>1144</v>
      </c>
      <c r="X26" s="24" t="s">
        <v>183</v>
      </c>
      <c r="Y26" s="22" t="s">
        <v>1144</v>
      </c>
      <c r="Z26" s="22" t="s">
        <v>1286</v>
      </c>
      <c r="AA26" s="59">
        <v>2000</v>
      </c>
      <c r="AB26" s="22">
        <v>2000</v>
      </c>
      <c r="AC26" s="60">
        <v>1600</v>
      </c>
      <c r="AD26" s="60">
        <v>400</v>
      </c>
      <c r="AE26" s="60"/>
      <c r="AF26" s="60"/>
      <c r="AG26" s="22"/>
      <c r="AH26" s="22"/>
      <c r="AI26" s="22"/>
      <c r="AJ26" s="22"/>
      <c r="AK26" s="22"/>
      <c r="AL26" s="22"/>
      <c r="AM26" s="22"/>
      <c r="AN26" s="33" t="s">
        <v>1145</v>
      </c>
      <c r="AO26" s="33" t="s">
        <v>1146</v>
      </c>
      <c r="AP26" s="260" t="s">
        <v>1354</v>
      </c>
      <c r="AQ26" s="7">
        <v>1</v>
      </c>
    </row>
    <row r="27" s="7" customFormat="1" ht="382" hidden="1" customHeight="1" spans="1:43">
      <c r="A27" s="22">
        <v>6</v>
      </c>
      <c r="B27" s="22">
        <v>1</v>
      </c>
      <c r="C27" s="22" t="s">
        <v>1297</v>
      </c>
      <c r="D27" s="22">
        <v>2024</v>
      </c>
      <c r="E27" s="31" t="s">
        <v>1298</v>
      </c>
      <c r="F27" s="24" t="s">
        <v>178</v>
      </c>
      <c r="G27" s="31" t="s">
        <v>402</v>
      </c>
      <c r="H27" s="24" t="s">
        <v>198</v>
      </c>
      <c r="I27" s="32" t="s">
        <v>1299</v>
      </c>
      <c r="J27" s="22">
        <v>1</v>
      </c>
      <c r="K27" s="22">
        <v>415</v>
      </c>
      <c r="L27" s="22">
        <v>1</v>
      </c>
      <c r="M27" s="22"/>
      <c r="N27" s="22"/>
      <c r="O27" s="22"/>
      <c r="P27" s="22"/>
      <c r="Q27" s="22"/>
      <c r="R27" s="22"/>
      <c r="S27" s="22"/>
      <c r="T27" s="28">
        <v>11</v>
      </c>
      <c r="U27" s="28">
        <v>43</v>
      </c>
      <c r="V27" s="24" t="s">
        <v>192</v>
      </c>
      <c r="W27" s="22"/>
      <c r="X27" s="24" t="s">
        <v>183</v>
      </c>
      <c r="Y27" s="22" t="s">
        <v>1144</v>
      </c>
      <c r="Z27" s="22" t="s">
        <v>1286</v>
      </c>
      <c r="AA27" s="24">
        <v>250</v>
      </c>
      <c r="AB27" s="22">
        <v>250</v>
      </c>
      <c r="AC27" s="60">
        <v>250</v>
      </c>
      <c r="AD27" s="60"/>
      <c r="AE27" s="60"/>
      <c r="AF27" s="60"/>
      <c r="AG27" s="22"/>
      <c r="AH27" s="22"/>
      <c r="AI27" s="22"/>
      <c r="AJ27" s="22"/>
      <c r="AK27" s="22"/>
      <c r="AL27" s="22"/>
      <c r="AM27" s="22"/>
      <c r="AN27" s="33" t="s">
        <v>1300</v>
      </c>
      <c r="AO27" s="33" t="s">
        <v>1301</v>
      </c>
      <c r="AP27" s="260" t="s">
        <v>1355</v>
      </c>
      <c r="AQ27" s="7">
        <v>1</v>
      </c>
    </row>
    <row r="28" s="7" customFormat="1" ht="409" hidden="1" customHeight="1" spans="1:43">
      <c r="A28" s="22">
        <v>7</v>
      </c>
      <c r="B28" s="22">
        <v>3</v>
      </c>
      <c r="C28" s="22" t="s">
        <v>1148</v>
      </c>
      <c r="D28" s="22">
        <v>2024</v>
      </c>
      <c r="E28" s="23" t="s">
        <v>988</v>
      </c>
      <c r="F28" s="24" t="s">
        <v>178</v>
      </c>
      <c r="G28" s="24" t="s">
        <v>984</v>
      </c>
      <c r="H28" s="24" t="s">
        <v>198</v>
      </c>
      <c r="I28" s="23" t="s">
        <v>1149</v>
      </c>
      <c r="J28" s="22">
        <v>1</v>
      </c>
      <c r="K28" s="22">
        <v>4600</v>
      </c>
      <c r="L28" s="22">
        <v>1</v>
      </c>
      <c r="M28" s="22"/>
      <c r="N28" s="22"/>
      <c r="O28" s="22"/>
      <c r="P28" s="22"/>
      <c r="Q28" s="22"/>
      <c r="R28" s="22"/>
      <c r="S28" s="22"/>
      <c r="T28" s="22">
        <v>998</v>
      </c>
      <c r="U28" s="22">
        <v>3640</v>
      </c>
      <c r="V28" s="36" t="s">
        <v>192</v>
      </c>
      <c r="W28" s="36" t="s">
        <v>810</v>
      </c>
      <c r="X28" s="24" t="s">
        <v>183</v>
      </c>
      <c r="Y28" s="22" t="s">
        <v>811</v>
      </c>
      <c r="Z28" s="22" t="s">
        <v>1286</v>
      </c>
      <c r="AA28" s="59">
        <v>3000</v>
      </c>
      <c r="AB28" s="22">
        <v>3000</v>
      </c>
      <c r="AC28" s="60">
        <v>2300</v>
      </c>
      <c r="AD28" s="60">
        <v>700</v>
      </c>
      <c r="AE28" s="60"/>
      <c r="AF28" s="60"/>
      <c r="AG28" s="22"/>
      <c r="AH28" s="22"/>
      <c r="AI28" s="22"/>
      <c r="AJ28" s="22"/>
      <c r="AK28" s="22"/>
      <c r="AL28" s="22"/>
      <c r="AM28" s="22"/>
      <c r="AN28" s="33" t="s">
        <v>1150</v>
      </c>
      <c r="AO28" s="33" t="s">
        <v>1151</v>
      </c>
      <c r="AP28" s="260" t="s">
        <v>1356</v>
      </c>
      <c r="AQ28" s="7">
        <v>3</v>
      </c>
    </row>
    <row r="29" s="8" customFormat="1" ht="221" hidden="1" customHeight="1" spans="1:43">
      <c r="A29" s="22">
        <v>8</v>
      </c>
      <c r="B29" s="22">
        <v>2</v>
      </c>
      <c r="C29" s="22" t="s">
        <v>1216</v>
      </c>
      <c r="D29" s="22">
        <v>2024</v>
      </c>
      <c r="E29" s="33" t="s">
        <v>648</v>
      </c>
      <c r="F29" s="22" t="s">
        <v>178</v>
      </c>
      <c r="G29" s="24" t="s">
        <v>1011</v>
      </c>
      <c r="H29" s="22" t="s">
        <v>1059</v>
      </c>
      <c r="I29" s="33" t="s">
        <v>1060</v>
      </c>
      <c r="J29" s="22">
        <v>1</v>
      </c>
      <c r="K29" s="22">
        <v>38.6</v>
      </c>
      <c r="L29" s="22"/>
      <c r="M29" s="22"/>
      <c r="N29" s="22">
        <v>1</v>
      </c>
      <c r="O29" s="22"/>
      <c r="P29" s="22"/>
      <c r="Q29" s="22"/>
      <c r="R29" s="22"/>
      <c r="S29" s="22"/>
      <c r="T29" s="22">
        <v>2833</v>
      </c>
      <c r="U29" s="22">
        <v>9916</v>
      </c>
      <c r="V29" s="22" t="s">
        <v>183</v>
      </c>
      <c r="W29" s="22" t="s">
        <v>1144</v>
      </c>
      <c r="X29" s="22" t="s">
        <v>183</v>
      </c>
      <c r="Y29" s="22" t="s">
        <v>811</v>
      </c>
      <c r="Z29" s="22" t="s">
        <v>1286</v>
      </c>
      <c r="AA29" s="22">
        <v>116</v>
      </c>
      <c r="AB29" s="22"/>
      <c r="AC29" s="22"/>
      <c r="AD29" s="22"/>
      <c r="AE29" s="22"/>
      <c r="AF29" s="22"/>
      <c r="AG29" s="22"/>
      <c r="AH29" s="22">
        <v>116</v>
      </c>
      <c r="AI29" s="22"/>
      <c r="AJ29" s="22"/>
      <c r="AK29" s="22"/>
      <c r="AL29" s="22"/>
      <c r="AM29" s="22"/>
      <c r="AN29" s="33" t="s">
        <v>1217</v>
      </c>
      <c r="AO29" s="33" t="s">
        <v>1218</v>
      </c>
      <c r="AP29" s="260" t="s">
        <v>1357</v>
      </c>
      <c r="AQ29" s="8">
        <v>2</v>
      </c>
    </row>
    <row r="30" s="7" customFormat="1" ht="189" hidden="1" customHeight="1" spans="1:43">
      <c r="A30" s="22">
        <v>9</v>
      </c>
      <c r="B30" s="22">
        <v>1</v>
      </c>
      <c r="C30" s="22" t="s">
        <v>1302</v>
      </c>
      <c r="D30" s="22">
        <v>2024</v>
      </c>
      <c r="E30" s="22" t="s">
        <v>1303</v>
      </c>
      <c r="F30" s="22" t="s">
        <v>178</v>
      </c>
      <c r="G30" s="22" t="s">
        <v>984</v>
      </c>
      <c r="H30" s="22" t="s">
        <v>1304</v>
      </c>
      <c r="I30" s="33" t="s">
        <v>1305</v>
      </c>
      <c r="J30" s="85">
        <v>1</v>
      </c>
      <c r="K30" s="22">
        <v>290</v>
      </c>
      <c r="L30" s="22">
        <v>1</v>
      </c>
      <c r="M30" s="22"/>
      <c r="N30" s="22"/>
      <c r="O30" s="22"/>
      <c r="P30" s="22"/>
      <c r="Q30" s="22"/>
      <c r="R30" s="22"/>
      <c r="S30" s="22"/>
      <c r="T30" s="47">
        <v>472</v>
      </c>
      <c r="U30" s="47">
        <v>1694</v>
      </c>
      <c r="V30" s="22" t="s">
        <v>192</v>
      </c>
      <c r="W30" s="91" t="s">
        <v>810</v>
      </c>
      <c r="X30" s="22" t="s">
        <v>183</v>
      </c>
      <c r="Y30" s="85" t="s">
        <v>1144</v>
      </c>
      <c r="Z30" s="22" t="s">
        <v>1286</v>
      </c>
      <c r="AA30" s="22">
        <v>100</v>
      </c>
      <c r="AB30" s="85">
        <v>100</v>
      </c>
      <c r="AC30" s="22">
        <v>100</v>
      </c>
      <c r="AD30" s="22"/>
      <c r="AE30" s="22"/>
      <c r="AF30" s="22"/>
      <c r="AG30" s="22"/>
      <c r="AH30" s="22"/>
      <c r="AI30" s="22"/>
      <c r="AJ30" s="22"/>
      <c r="AK30" s="22"/>
      <c r="AL30" s="22"/>
      <c r="AM30" s="22"/>
      <c r="AN30" s="47" t="s">
        <v>1306</v>
      </c>
      <c r="AO30" s="47" t="s">
        <v>1307</v>
      </c>
      <c r="AP30" s="261" t="s">
        <v>1358</v>
      </c>
      <c r="AQ30" s="7">
        <v>1</v>
      </c>
    </row>
    <row r="31" s="12" customFormat="1" ht="51" hidden="1" customHeight="1" spans="1:42">
      <c r="A31" s="184" t="s">
        <v>56</v>
      </c>
      <c r="B31" s="184"/>
      <c r="C31" s="188" t="s">
        <v>69</v>
      </c>
      <c r="D31" s="188"/>
      <c r="E31" s="188"/>
      <c r="F31" s="185"/>
      <c r="G31" s="185"/>
      <c r="H31" s="185"/>
      <c r="I31" s="185"/>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6"/>
      <c r="AO31" s="196"/>
      <c r="AP31" s="196"/>
    </row>
    <row r="32" s="12" customFormat="1" ht="30" hidden="1" customHeight="1" spans="1:42">
      <c r="A32" s="183" t="s">
        <v>54</v>
      </c>
      <c r="B32" s="183"/>
      <c r="C32" s="188" t="s">
        <v>70</v>
      </c>
      <c r="D32" s="188"/>
      <c r="E32" s="188"/>
      <c r="F32" s="185"/>
      <c r="G32" s="185"/>
      <c r="H32" s="185"/>
      <c r="I32" s="185"/>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6"/>
      <c r="AO32" s="196"/>
      <c r="AP32" s="196"/>
    </row>
    <row r="33" s="12" customFormat="1" ht="30" hidden="1" customHeight="1" spans="1:42">
      <c r="A33" s="183" t="s">
        <v>54</v>
      </c>
      <c r="B33" s="183"/>
      <c r="C33" s="188" t="s">
        <v>71</v>
      </c>
      <c r="D33" s="188"/>
      <c r="E33" s="188"/>
      <c r="F33" s="185"/>
      <c r="G33" s="185"/>
      <c r="H33" s="185"/>
      <c r="I33" s="185"/>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6"/>
      <c r="AO33" s="196"/>
      <c r="AP33" s="196"/>
    </row>
    <row r="34" s="12" customFormat="1" ht="51" hidden="1" customHeight="1" spans="1:42">
      <c r="A34" s="183" t="s">
        <v>54</v>
      </c>
      <c r="B34" s="183"/>
      <c r="C34" s="188" t="s">
        <v>72</v>
      </c>
      <c r="D34" s="188"/>
      <c r="E34" s="188"/>
      <c r="F34" s="185"/>
      <c r="G34" s="185"/>
      <c r="H34" s="185"/>
      <c r="I34" s="185"/>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6"/>
      <c r="AO34" s="196"/>
      <c r="AP34" s="196"/>
    </row>
    <row r="35" s="12" customFormat="1" ht="30" hidden="1" customHeight="1" spans="1:42">
      <c r="A35" s="183" t="s">
        <v>52</v>
      </c>
      <c r="B35" s="183"/>
      <c r="C35" s="188" t="s">
        <v>73</v>
      </c>
      <c r="D35" s="188"/>
      <c r="E35" s="188"/>
      <c r="F35" s="185"/>
      <c r="G35" s="185"/>
      <c r="H35" s="185"/>
      <c r="I35" s="185"/>
      <c r="J35" s="191">
        <f t="shared" ref="J35:AM35" si="8">J36+J37+J39+J41</f>
        <v>2</v>
      </c>
      <c r="K35" s="191">
        <f t="shared" si="8"/>
        <v>10701</v>
      </c>
      <c r="L35" s="191">
        <f t="shared" si="8"/>
        <v>2</v>
      </c>
      <c r="M35" s="191">
        <f t="shared" si="8"/>
        <v>0</v>
      </c>
      <c r="N35" s="191">
        <f t="shared" si="8"/>
        <v>0</v>
      </c>
      <c r="O35" s="191">
        <f t="shared" si="8"/>
        <v>0</v>
      </c>
      <c r="P35" s="191">
        <f t="shared" si="8"/>
        <v>0</v>
      </c>
      <c r="Q35" s="191">
        <f t="shared" si="8"/>
        <v>0</v>
      </c>
      <c r="R35" s="191">
        <f t="shared" si="8"/>
        <v>0</v>
      </c>
      <c r="S35" s="191">
        <f t="shared" si="8"/>
        <v>0</v>
      </c>
      <c r="T35" s="191">
        <f t="shared" si="8"/>
        <v>835</v>
      </c>
      <c r="U35" s="191">
        <f t="shared" si="8"/>
        <v>3285</v>
      </c>
      <c r="V35" s="191">
        <f t="shared" si="8"/>
        <v>0</v>
      </c>
      <c r="W35" s="191">
        <f t="shared" si="8"/>
        <v>0</v>
      </c>
      <c r="X35" s="191">
        <f t="shared" si="8"/>
        <v>0</v>
      </c>
      <c r="Y35" s="191">
        <f t="shared" si="8"/>
        <v>0</v>
      </c>
      <c r="Z35" s="191">
        <f t="shared" si="8"/>
        <v>0</v>
      </c>
      <c r="AA35" s="191">
        <f t="shared" si="8"/>
        <v>1185</v>
      </c>
      <c r="AB35" s="191">
        <f t="shared" si="8"/>
        <v>0</v>
      </c>
      <c r="AC35" s="191">
        <f t="shared" si="8"/>
        <v>0</v>
      </c>
      <c r="AD35" s="191">
        <f t="shared" si="8"/>
        <v>0</v>
      </c>
      <c r="AE35" s="191">
        <f t="shared" si="8"/>
        <v>0</v>
      </c>
      <c r="AF35" s="191">
        <f t="shared" si="8"/>
        <v>0</v>
      </c>
      <c r="AG35" s="191">
        <f t="shared" si="8"/>
        <v>0</v>
      </c>
      <c r="AH35" s="191">
        <f t="shared" si="8"/>
        <v>1185</v>
      </c>
      <c r="AI35" s="191">
        <f t="shared" si="8"/>
        <v>0</v>
      </c>
      <c r="AJ35" s="191">
        <f t="shared" si="8"/>
        <v>0</v>
      </c>
      <c r="AK35" s="191">
        <f t="shared" si="8"/>
        <v>0</v>
      </c>
      <c r="AL35" s="191">
        <f t="shared" si="8"/>
        <v>0</v>
      </c>
      <c r="AM35" s="191">
        <f t="shared" si="8"/>
        <v>0</v>
      </c>
      <c r="AN35" s="196"/>
      <c r="AO35" s="196"/>
      <c r="AP35" s="196"/>
    </row>
    <row r="36" s="12" customFormat="1" ht="47" hidden="1" customHeight="1" spans="1:42">
      <c r="A36" s="183" t="s">
        <v>54</v>
      </c>
      <c r="B36" s="183"/>
      <c r="C36" s="188" t="s">
        <v>74</v>
      </c>
      <c r="D36" s="188"/>
      <c r="E36" s="188"/>
      <c r="F36" s="185"/>
      <c r="G36" s="185"/>
      <c r="H36" s="185"/>
      <c r="I36" s="185"/>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6"/>
      <c r="AO36" s="196"/>
      <c r="AP36" s="196"/>
    </row>
    <row r="37" s="12" customFormat="1" ht="30" hidden="1" customHeight="1" spans="1:42">
      <c r="A37" s="183" t="s">
        <v>54</v>
      </c>
      <c r="B37" s="183"/>
      <c r="C37" s="188" t="s">
        <v>75</v>
      </c>
      <c r="D37" s="188"/>
      <c r="E37" s="188"/>
      <c r="F37" s="185"/>
      <c r="G37" s="185"/>
      <c r="H37" s="185"/>
      <c r="I37" s="185"/>
      <c r="J37" s="191">
        <f t="shared" ref="J37:AN37" si="9">SUM(J38)</f>
        <v>1</v>
      </c>
      <c r="K37" s="191">
        <f t="shared" si="9"/>
        <v>1</v>
      </c>
      <c r="L37" s="191">
        <f t="shared" si="9"/>
        <v>1</v>
      </c>
      <c r="M37" s="191">
        <f t="shared" si="9"/>
        <v>0</v>
      </c>
      <c r="N37" s="191">
        <f t="shared" si="9"/>
        <v>0</v>
      </c>
      <c r="O37" s="191">
        <f t="shared" si="9"/>
        <v>0</v>
      </c>
      <c r="P37" s="191">
        <f t="shared" si="9"/>
        <v>0</v>
      </c>
      <c r="Q37" s="191">
        <f t="shared" si="9"/>
        <v>0</v>
      </c>
      <c r="R37" s="191">
        <f t="shared" si="9"/>
        <v>0</v>
      </c>
      <c r="S37" s="191">
        <f t="shared" si="9"/>
        <v>0</v>
      </c>
      <c r="T37" s="191">
        <f t="shared" si="9"/>
        <v>523</v>
      </c>
      <c r="U37" s="191">
        <f t="shared" si="9"/>
        <v>2189</v>
      </c>
      <c r="V37" s="191">
        <f t="shared" si="9"/>
        <v>0</v>
      </c>
      <c r="W37" s="191">
        <f t="shared" si="9"/>
        <v>0</v>
      </c>
      <c r="X37" s="191">
        <f t="shared" si="9"/>
        <v>0</v>
      </c>
      <c r="Y37" s="191">
        <f t="shared" si="9"/>
        <v>0</v>
      </c>
      <c r="Z37" s="191">
        <f t="shared" si="9"/>
        <v>0</v>
      </c>
      <c r="AA37" s="191">
        <f t="shared" si="9"/>
        <v>1000</v>
      </c>
      <c r="AB37" s="191">
        <f t="shared" si="9"/>
        <v>0</v>
      </c>
      <c r="AC37" s="191">
        <f t="shared" si="9"/>
        <v>0</v>
      </c>
      <c r="AD37" s="191">
        <f t="shared" si="9"/>
        <v>0</v>
      </c>
      <c r="AE37" s="191">
        <f t="shared" si="9"/>
        <v>0</v>
      </c>
      <c r="AF37" s="191">
        <f t="shared" si="9"/>
        <v>0</v>
      </c>
      <c r="AG37" s="191">
        <f t="shared" si="9"/>
        <v>0</v>
      </c>
      <c r="AH37" s="191">
        <f t="shared" si="9"/>
        <v>1000</v>
      </c>
      <c r="AI37" s="191">
        <f t="shared" si="9"/>
        <v>0</v>
      </c>
      <c r="AJ37" s="191">
        <f t="shared" si="9"/>
        <v>0</v>
      </c>
      <c r="AK37" s="191">
        <f t="shared" si="9"/>
        <v>0</v>
      </c>
      <c r="AL37" s="191">
        <f t="shared" si="9"/>
        <v>0</v>
      </c>
      <c r="AM37" s="191">
        <f t="shared" si="9"/>
        <v>0</v>
      </c>
      <c r="AN37" s="191">
        <f t="shared" si="9"/>
        <v>0</v>
      </c>
      <c r="AO37" s="196"/>
      <c r="AP37" s="196"/>
    </row>
    <row r="38" s="7" customFormat="1" ht="362" hidden="1" customHeight="1" spans="1:43">
      <c r="A38" s="22">
        <v>10</v>
      </c>
      <c r="B38" s="22">
        <v>2</v>
      </c>
      <c r="C38" s="22" t="s">
        <v>1308</v>
      </c>
      <c r="D38" s="22">
        <v>2024</v>
      </c>
      <c r="E38" s="41" t="s">
        <v>1309</v>
      </c>
      <c r="F38" s="22" t="s">
        <v>178</v>
      </c>
      <c r="G38" s="22" t="s">
        <v>1289</v>
      </c>
      <c r="H38" s="22" t="s">
        <v>1310</v>
      </c>
      <c r="I38" s="42" t="s">
        <v>1311</v>
      </c>
      <c r="J38" s="22">
        <v>1</v>
      </c>
      <c r="K38" s="22">
        <v>1</v>
      </c>
      <c r="L38" s="22">
        <v>1</v>
      </c>
      <c r="M38" s="22"/>
      <c r="N38" s="22"/>
      <c r="O38" s="22"/>
      <c r="P38" s="22"/>
      <c r="Q38" s="22"/>
      <c r="R38" s="22"/>
      <c r="S38" s="22"/>
      <c r="T38" s="22">
        <v>523</v>
      </c>
      <c r="U38" s="22">
        <v>2189</v>
      </c>
      <c r="V38" s="22" t="s">
        <v>227</v>
      </c>
      <c r="W38" s="92" t="s">
        <v>656</v>
      </c>
      <c r="X38" s="22" t="s">
        <v>183</v>
      </c>
      <c r="Y38" s="93" t="s">
        <v>1144</v>
      </c>
      <c r="Z38" s="94" t="s">
        <v>1286</v>
      </c>
      <c r="AA38" s="22">
        <v>1000</v>
      </c>
      <c r="AB38" s="93"/>
      <c r="AC38" s="28"/>
      <c r="AD38" s="28"/>
      <c r="AE38" s="28"/>
      <c r="AF38" s="28"/>
      <c r="AG38" s="28"/>
      <c r="AH38" s="28">
        <v>1000</v>
      </c>
      <c r="AI38" s="28"/>
      <c r="AJ38" s="28"/>
      <c r="AK38" s="28"/>
      <c r="AL38" s="28"/>
      <c r="AM38" s="28"/>
      <c r="AN38" s="28" t="s">
        <v>1312</v>
      </c>
      <c r="AO38" s="28" t="s">
        <v>1313</v>
      </c>
      <c r="AP38" s="22" t="s">
        <v>1359</v>
      </c>
      <c r="AQ38" s="7">
        <v>3</v>
      </c>
    </row>
    <row r="39" s="12" customFormat="1" ht="30" hidden="1" customHeight="1" spans="1:42">
      <c r="A39" s="183" t="s">
        <v>54</v>
      </c>
      <c r="B39" s="183"/>
      <c r="C39" s="188" t="s">
        <v>76</v>
      </c>
      <c r="D39" s="188"/>
      <c r="E39" s="188"/>
      <c r="F39" s="185"/>
      <c r="G39" s="185"/>
      <c r="H39" s="185"/>
      <c r="I39" s="185"/>
      <c r="J39" s="191">
        <f t="shared" ref="J39:AM39" si="10">SUM(J40)</f>
        <v>1</v>
      </c>
      <c r="K39" s="191">
        <f t="shared" si="10"/>
        <v>10700</v>
      </c>
      <c r="L39" s="191">
        <f t="shared" si="10"/>
        <v>1</v>
      </c>
      <c r="M39" s="191">
        <f t="shared" si="10"/>
        <v>0</v>
      </c>
      <c r="N39" s="191">
        <f t="shared" si="10"/>
        <v>0</v>
      </c>
      <c r="O39" s="191">
        <f t="shared" si="10"/>
        <v>0</v>
      </c>
      <c r="P39" s="191">
        <f t="shared" si="10"/>
        <v>0</v>
      </c>
      <c r="Q39" s="191">
        <f t="shared" si="10"/>
        <v>0</v>
      </c>
      <c r="R39" s="191">
        <f t="shared" si="10"/>
        <v>0</v>
      </c>
      <c r="S39" s="191">
        <f t="shared" si="10"/>
        <v>0</v>
      </c>
      <c r="T39" s="191">
        <f t="shared" si="10"/>
        <v>312</v>
      </c>
      <c r="U39" s="191">
        <f t="shared" si="10"/>
        <v>1096</v>
      </c>
      <c r="V39" s="191">
        <f t="shared" si="10"/>
        <v>0</v>
      </c>
      <c r="W39" s="191">
        <f t="shared" si="10"/>
        <v>0</v>
      </c>
      <c r="X39" s="191">
        <f t="shared" si="10"/>
        <v>0</v>
      </c>
      <c r="Y39" s="191">
        <f t="shared" si="10"/>
        <v>0</v>
      </c>
      <c r="Z39" s="191">
        <f t="shared" si="10"/>
        <v>0</v>
      </c>
      <c r="AA39" s="191">
        <f t="shared" si="10"/>
        <v>185</v>
      </c>
      <c r="AB39" s="191">
        <f t="shared" si="10"/>
        <v>0</v>
      </c>
      <c r="AC39" s="191">
        <f t="shared" si="10"/>
        <v>0</v>
      </c>
      <c r="AD39" s="191">
        <f t="shared" si="10"/>
        <v>0</v>
      </c>
      <c r="AE39" s="191">
        <f t="shared" si="10"/>
        <v>0</v>
      </c>
      <c r="AF39" s="191">
        <f t="shared" si="10"/>
        <v>0</v>
      </c>
      <c r="AG39" s="191">
        <f t="shared" si="10"/>
        <v>0</v>
      </c>
      <c r="AH39" s="191">
        <f t="shared" si="10"/>
        <v>185</v>
      </c>
      <c r="AI39" s="191">
        <f t="shared" si="10"/>
        <v>0</v>
      </c>
      <c r="AJ39" s="191">
        <f t="shared" si="10"/>
        <v>0</v>
      </c>
      <c r="AK39" s="191">
        <f t="shared" si="10"/>
        <v>0</v>
      </c>
      <c r="AL39" s="191">
        <f t="shared" si="10"/>
        <v>0</v>
      </c>
      <c r="AM39" s="191">
        <f t="shared" si="10"/>
        <v>0</v>
      </c>
      <c r="AN39" s="196"/>
      <c r="AO39" s="196"/>
      <c r="AP39" s="196"/>
    </row>
    <row r="40" s="7" customFormat="1" ht="189" hidden="1" customHeight="1" spans="1:43">
      <c r="A40" s="22">
        <v>11</v>
      </c>
      <c r="B40" s="22">
        <v>1</v>
      </c>
      <c r="C40" s="22" t="s">
        <v>1314</v>
      </c>
      <c r="D40" s="22">
        <v>2024</v>
      </c>
      <c r="E40" s="22" t="s">
        <v>1315</v>
      </c>
      <c r="F40" s="22" t="s">
        <v>178</v>
      </c>
      <c r="G40" s="22" t="s">
        <v>1289</v>
      </c>
      <c r="H40" s="22" t="s">
        <v>204</v>
      </c>
      <c r="I40" s="33" t="s">
        <v>1316</v>
      </c>
      <c r="J40" s="22">
        <v>1</v>
      </c>
      <c r="K40" s="22">
        <v>10700</v>
      </c>
      <c r="L40" s="22">
        <v>1</v>
      </c>
      <c r="M40" s="22"/>
      <c r="N40" s="22"/>
      <c r="O40" s="22"/>
      <c r="P40" s="22"/>
      <c r="Q40" s="22"/>
      <c r="R40" s="22"/>
      <c r="S40" s="22"/>
      <c r="T40" s="47">
        <v>312</v>
      </c>
      <c r="U40" s="47">
        <v>1096</v>
      </c>
      <c r="V40" s="22" t="s">
        <v>206</v>
      </c>
      <c r="W40" s="22" t="s">
        <v>902</v>
      </c>
      <c r="X40" s="22" t="s">
        <v>183</v>
      </c>
      <c r="Y40" s="85" t="s">
        <v>1144</v>
      </c>
      <c r="Z40" s="22" t="s">
        <v>1286</v>
      </c>
      <c r="AA40" s="22">
        <v>185</v>
      </c>
      <c r="AB40" s="93"/>
      <c r="AC40" s="28"/>
      <c r="AD40" s="28"/>
      <c r="AE40" s="28"/>
      <c r="AF40" s="28"/>
      <c r="AG40" s="28"/>
      <c r="AH40" s="28">
        <v>185</v>
      </c>
      <c r="AI40" s="28"/>
      <c r="AJ40" s="28"/>
      <c r="AK40" s="28"/>
      <c r="AL40" s="28"/>
      <c r="AM40" s="28"/>
      <c r="AN40" s="28" t="s">
        <v>1317</v>
      </c>
      <c r="AO40" s="34" t="s">
        <v>1381</v>
      </c>
      <c r="AP40" s="22" t="s">
        <v>1360</v>
      </c>
      <c r="AQ40" s="7">
        <v>1</v>
      </c>
    </row>
    <row r="41" s="12" customFormat="1" ht="30" hidden="1" customHeight="1" spans="1:42">
      <c r="A41" s="183" t="s">
        <v>54</v>
      </c>
      <c r="B41" s="183"/>
      <c r="C41" s="188" t="s">
        <v>77</v>
      </c>
      <c r="D41" s="188"/>
      <c r="E41" s="188"/>
      <c r="F41" s="185"/>
      <c r="G41" s="185"/>
      <c r="H41" s="185"/>
      <c r="I41" s="185"/>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6"/>
      <c r="AO41" s="196"/>
      <c r="AP41" s="196"/>
    </row>
    <row r="42" s="12" customFormat="1" ht="30" hidden="1" customHeight="1" spans="1:42">
      <c r="A42" s="183" t="s">
        <v>52</v>
      </c>
      <c r="B42" s="183"/>
      <c r="C42" s="188" t="s">
        <v>78</v>
      </c>
      <c r="D42" s="188"/>
      <c r="E42" s="188"/>
      <c r="F42" s="185"/>
      <c r="G42" s="185"/>
      <c r="H42" s="185"/>
      <c r="I42" s="185"/>
      <c r="J42" s="191">
        <f t="shared" ref="J42:AM42" si="11">J43+J54</f>
        <v>6</v>
      </c>
      <c r="K42" s="191">
        <f t="shared" si="11"/>
        <v>37.833</v>
      </c>
      <c r="L42" s="191">
        <f t="shared" si="11"/>
        <v>5</v>
      </c>
      <c r="M42" s="191">
        <f t="shared" si="11"/>
        <v>0</v>
      </c>
      <c r="N42" s="191">
        <f t="shared" si="11"/>
        <v>1</v>
      </c>
      <c r="O42" s="191">
        <f t="shared" si="11"/>
        <v>0</v>
      </c>
      <c r="P42" s="191">
        <f t="shared" si="11"/>
        <v>0</v>
      </c>
      <c r="Q42" s="191">
        <f t="shared" si="11"/>
        <v>0</v>
      </c>
      <c r="R42" s="191">
        <f t="shared" si="11"/>
        <v>0</v>
      </c>
      <c r="S42" s="191">
        <f t="shared" si="11"/>
        <v>0</v>
      </c>
      <c r="T42" s="191">
        <f t="shared" si="11"/>
        <v>4506</v>
      </c>
      <c r="U42" s="191">
        <f t="shared" si="11"/>
        <v>17789</v>
      </c>
      <c r="V42" s="191">
        <f t="shared" si="11"/>
        <v>0</v>
      </c>
      <c r="W42" s="191">
        <f t="shared" si="11"/>
        <v>0</v>
      </c>
      <c r="X42" s="191">
        <f t="shared" si="11"/>
        <v>0</v>
      </c>
      <c r="Y42" s="191">
        <f t="shared" si="11"/>
        <v>0</v>
      </c>
      <c r="Z42" s="191">
        <f t="shared" si="11"/>
        <v>0</v>
      </c>
      <c r="AA42" s="191">
        <f t="shared" si="11"/>
        <v>10250</v>
      </c>
      <c r="AB42" s="191">
        <f t="shared" si="11"/>
        <v>3100</v>
      </c>
      <c r="AC42" s="191">
        <f t="shared" si="11"/>
        <v>0</v>
      </c>
      <c r="AD42" s="191">
        <f t="shared" si="11"/>
        <v>400</v>
      </c>
      <c r="AE42" s="191">
        <f t="shared" si="11"/>
        <v>2700</v>
      </c>
      <c r="AF42" s="191">
        <f t="shared" si="11"/>
        <v>0</v>
      </c>
      <c r="AG42" s="191">
        <f t="shared" si="11"/>
        <v>3900</v>
      </c>
      <c r="AH42" s="191">
        <f t="shared" si="11"/>
        <v>3250</v>
      </c>
      <c r="AI42" s="191">
        <f t="shared" si="11"/>
        <v>0</v>
      </c>
      <c r="AJ42" s="191">
        <f t="shared" si="11"/>
        <v>0</v>
      </c>
      <c r="AK42" s="191">
        <f t="shared" si="11"/>
        <v>0</v>
      </c>
      <c r="AL42" s="191">
        <f t="shared" si="11"/>
        <v>0</v>
      </c>
      <c r="AM42" s="191">
        <f t="shared" si="11"/>
        <v>0</v>
      </c>
      <c r="AN42" s="196"/>
      <c r="AO42" s="196"/>
      <c r="AP42" s="196"/>
    </row>
    <row r="43" s="12" customFormat="1" ht="30" hidden="1" customHeight="1" spans="1:42">
      <c r="A43" s="183" t="s">
        <v>54</v>
      </c>
      <c r="B43" s="183"/>
      <c r="C43" s="188" t="s">
        <v>79</v>
      </c>
      <c r="D43" s="188"/>
      <c r="E43" s="188"/>
      <c r="F43" s="185"/>
      <c r="G43" s="185"/>
      <c r="H43" s="185"/>
      <c r="I43" s="185"/>
      <c r="J43" s="191">
        <f t="shared" ref="J43:AM43" si="12">J44+J45+J46+J47</f>
        <v>6</v>
      </c>
      <c r="K43" s="191">
        <f t="shared" si="12"/>
        <v>37.833</v>
      </c>
      <c r="L43" s="191">
        <f t="shared" si="12"/>
        <v>5</v>
      </c>
      <c r="M43" s="191">
        <f t="shared" si="12"/>
        <v>0</v>
      </c>
      <c r="N43" s="191">
        <f t="shared" si="12"/>
        <v>1</v>
      </c>
      <c r="O43" s="191">
        <f t="shared" si="12"/>
        <v>0</v>
      </c>
      <c r="P43" s="191">
        <f t="shared" si="12"/>
        <v>0</v>
      </c>
      <c r="Q43" s="191">
        <f t="shared" si="12"/>
        <v>0</v>
      </c>
      <c r="R43" s="191">
        <f t="shared" si="12"/>
        <v>0</v>
      </c>
      <c r="S43" s="191">
        <f t="shared" si="12"/>
        <v>0</v>
      </c>
      <c r="T43" s="191">
        <f t="shared" si="12"/>
        <v>4506</v>
      </c>
      <c r="U43" s="191">
        <f t="shared" si="12"/>
        <v>17789</v>
      </c>
      <c r="V43" s="191">
        <f t="shared" si="12"/>
        <v>0</v>
      </c>
      <c r="W43" s="191">
        <f t="shared" si="12"/>
        <v>0</v>
      </c>
      <c r="X43" s="191">
        <f t="shared" si="12"/>
        <v>0</v>
      </c>
      <c r="Y43" s="191">
        <f t="shared" si="12"/>
        <v>0</v>
      </c>
      <c r="Z43" s="191">
        <f t="shared" si="12"/>
        <v>0</v>
      </c>
      <c r="AA43" s="191">
        <f t="shared" si="12"/>
        <v>10250</v>
      </c>
      <c r="AB43" s="191">
        <f t="shared" si="12"/>
        <v>3100</v>
      </c>
      <c r="AC43" s="191">
        <f t="shared" si="12"/>
        <v>0</v>
      </c>
      <c r="AD43" s="191">
        <f t="shared" si="12"/>
        <v>400</v>
      </c>
      <c r="AE43" s="191">
        <f t="shared" si="12"/>
        <v>2700</v>
      </c>
      <c r="AF43" s="191">
        <f t="shared" si="12"/>
        <v>0</v>
      </c>
      <c r="AG43" s="191">
        <f t="shared" si="12"/>
        <v>3900</v>
      </c>
      <c r="AH43" s="191">
        <f t="shared" si="12"/>
        <v>3250</v>
      </c>
      <c r="AI43" s="191">
        <f t="shared" si="12"/>
        <v>0</v>
      </c>
      <c r="AJ43" s="191">
        <f t="shared" si="12"/>
        <v>0</v>
      </c>
      <c r="AK43" s="191">
        <f t="shared" si="12"/>
        <v>0</v>
      </c>
      <c r="AL43" s="191">
        <f t="shared" si="12"/>
        <v>0</v>
      </c>
      <c r="AM43" s="191">
        <f t="shared" si="12"/>
        <v>0</v>
      </c>
      <c r="AN43" s="196"/>
      <c r="AO43" s="196"/>
      <c r="AP43" s="196"/>
    </row>
    <row r="44" s="12" customFormat="1" ht="30" hidden="1" customHeight="1" spans="1:42">
      <c r="A44" s="184" t="s">
        <v>56</v>
      </c>
      <c r="B44" s="184"/>
      <c r="C44" s="188" t="s">
        <v>80</v>
      </c>
      <c r="D44" s="188"/>
      <c r="E44" s="188"/>
      <c r="F44" s="185"/>
      <c r="G44" s="185"/>
      <c r="H44" s="185"/>
      <c r="I44" s="185"/>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1"/>
      <c r="AN44" s="196"/>
      <c r="AO44" s="196"/>
      <c r="AP44" s="196"/>
    </row>
    <row r="45" s="12" customFormat="1" ht="30" hidden="1" customHeight="1" spans="1:42">
      <c r="A45" s="184" t="s">
        <v>56</v>
      </c>
      <c r="B45" s="184"/>
      <c r="C45" s="188" t="s">
        <v>81</v>
      </c>
      <c r="D45" s="188"/>
      <c r="E45" s="188"/>
      <c r="F45" s="185"/>
      <c r="G45" s="185"/>
      <c r="H45" s="185"/>
      <c r="I45" s="185"/>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1"/>
      <c r="AN45" s="196"/>
      <c r="AO45" s="196"/>
      <c r="AP45" s="196"/>
    </row>
    <row r="46" s="12" customFormat="1" ht="30" hidden="1" customHeight="1" spans="1:42">
      <c r="A46" s="184" t="s">
        <v>56</v>
      </c>
      <c r="B46" s="184"/>
      <c r="C46" s="188" t="s">
        <v>82</v>
      </c>
      <c r="D46" s="188"/>
      <c r="E46" s="188"/>
      <c r="F46" s="185"/>
      <c r="G46" s="185"/>
      <c r="H46" s="185"/>
      <c r="I46" s="185"/>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6"/>
      <c r="AO46" s="196"/>
      <c r="AP46" s="196"/>
    </row>
    <row r="47" s="12" customFormat="1" ht="50" hidden="1" customHeight="1" spans="1:42">
      <c r="A47" s="184" t="s">
        <v>56</v>
      </c>
      <c r="B47" s="184"/>
      <c r="C47" s="188" t="s">
        <v>83</v>
      </c>
      <c r="D47" s="188"/>
      <c r="E47" s="188"/>
      <c r="F47" s="185"/>
      <c r="G47" s="185"/>
      <c r="H47" s="185"/>
      <c r="I47" s="185"/>
      <c r="J47" s="191">
        <f t="shared" ref="J47:AM47" si="13">SUM(J48:J53)</f>
        <v>6</v>
      </c>
      <c r="K47" s="191">
        <f t="shared" si="13"/>
        <v>37.833</v>
      </c>
      <c r="L47" s="191">
        <f t="shared" si="13"/>
        <v>5</v>
      </c>
      <c r="M47" s="191">
        <f t="shared" si="13"/>
        <v>0</v>
      </c>
      <c r="N47" s="191">
        <f t="shared" si="13"/>
        <v>1</v>
      </c>
      <c r="O47" s="191">
        <f t="shared" si="13"/>
        <v>0</v>
      </c>
      <c r="P47" s="191">
        <f t="shared" si="13"/>
        <v>0</v>
      </c>
      <c r="Q47" s="191">
        <f t="shared" si="13"/>
        <v>0</v>
      </c>
      <c r="R47" s="191">
        <f t="shared" si="13"/>
        <v>0</v>
      </c>
      <c r="S47" s="191">
        <f t="shared" si="13"/>
        <v>0</v>
      </c>
      <c r="T47" s="191">
        <f t="shared" si="13"/>
        <v>4506</v>
      </c>
      <c r="U47" s="191">
        <f t="shared" si="13"/>
        <v>17789</v>
      </c>
      <c r="V47" s="191">
        <f t="shared" si="13"/>
        <v>0</v>
      </c>
      <c r="W47" s="191">
        <f t="shared" si="13"/>
        <v>0</v>
      </c>
      <c r="X47" s="191">
        <f t="shared" si="13"/>
        <v>0</v>
      </c>
      <c r="Y47" s="191">
        <f t="shared" si="13"/>
        <v>0</v>
      </c>
      <c r="Z47" s="191">
        <f t="shared" si="13"/>
        <v>0</v>
      </c>
      <c r="AA47" s="191">
        <f t="shared" si="13"/>
        <v>10250</v>
      </c>
      <c r="AB47" s="191">
        <f t="shared" si="13"/>
        <v>3100</v>
      </c>
      <c r="AC47" s="191">
        <f t="shared" si="13"/>
        <v>0</v>
      </c>
      <c r="AD47" s="191">
        <f t="shared" si="13"/>
        <v>400</v>
      </c>
      <c r="AE47" s="191">
        <f t="shared" si="13"/>
        <v>2700</v>
      </c>
      <c r="AF47" s="191">
        <f t="shared" si="13"/>
        <v>0</v>
      </c>
      <c r="AG47" s="191">
        <f t="shared" si="13"/>
        <v>3900</v>
      </c>
      <c r="AH47" s="191">
        <f t="shared" si="13"/>
        <v>3250</v>
      </c>
      <c r="AI47" s="191">
        <f t="shared" si="13"/>
        <v>0</v>
      </c>
      <c r="AJ47" s="191">
        <f t="shared" si="13"/>
        <v>0</v>
      </c>
      <c r="AK47" s="191">
        <f t="shared" si="13"/>
        <v>0</v>
      </c>
      <c r="AL47" s="191">
        <f t="shared" si="13"/>
        <v>0</v>
      </c>
      <c r="AM47" s="191">
        <f t="shared" si="13"/>
        <v>0</v>
      </c>
      <c r="AN47" s="196"/>
      <c r="AO47" s="196"/>
      <c r="AP47" s="196"/>
    </row>
    <row r="48" s="7" customFormat="1" ht="309" hidden="1" customHeight="1" spans="1:43">
      <c r="A48" s="22">
        <v>12</v>
      </c>
      <c r="B48" s="22">
        <v>1</v>
      </c>
      <c r="C48" s="22" t="s">
        <v>1155</v>
      </c>
      <c r="D48" s="22">
        <v>2024</v>
      </c>
      <c r="E48" s="34" t="s">
        <v>203</v>
      </c>
      <c r="F48" s="24" t="s">
        <v>178</v>
      </c>
      <c r="G48" s="24" t="s">
        <v>990</v>
      </c>
      <c r="H48" s="24" t="s">
        <v>204</v>
      </c>
      <c r="I48" s="35" t="s">
        <v>1319</v>
      </c>
      <c r="J48" s="22">
        <v>1</v>
      </c>
      <c r="K48" s="22">
        <v>4</v>
      </c>
      <c r="L48" s="22">
        <v>1</v>
      </c>
      <c r="M48" s="22"/>
      <c r="N48" s="22"/>
      <c r="O48" s="22"/>
      <c r="P48" s="22"/>
      <c r="Q48" s="22"/>
      <c r="R48" s="22"/>
      <c r="S48" s="22"/>
      <c r="T48" s="95">
        <v>788</v>
      </c>
      <c r="U48" s="95">
        <v>2878</v>
      </c>
      <c r="V48" s="49" t="s">
        <v>206</v>
      </c>
      <c r="W48" s="22" t="s">
        <v>902</v>
      </c>
      <c r="X48" s="49" t="s">
        <v>207</v>
      </c>
      <c r="Y48" s="22" t="s">
        <v>715</v>
      </c>
      <c r="Z48" s="22" t="s">
        <v>1286</v>
      </c>
      <c r="AA48" s="39">
        <v>2100</v>
      </c>
      <c r="AB48" s="22">
        <v>2100</v>
      </c>
      <c r="AC48" s="60"/>
      <c r="AD48" s="60">
        <v>400</v>
      </c>
      <c r="AE48" s="60">
        <v>1700</v>
      </c>
      <c r="AF48" s="60"/>
      <c r="AG48" s="22"/>
      <c r="AH48" s="22"/>
      <c r="AI48" s="22"/>
      <c r="AJ48" s="22"/>
      <c r="AK48" s="22"/>
      <c r="AL48" s="22"/>
      <c r="AM48" s="22"/>
      <c r="AN48" s="33" t="s">
        <v>1156</v>
      </c>
      <c r="AO48" s="33" t="s">
        <v>1157</v>
      </c>
      <c r="AP48" s="186" t="s">
        <v>1361</v>
      </c>
      <c r="AQ48" s="7">
        <v>1</v>
      </c>
    </row>
    <row r="49" s="9" customFormat="1" ht="320" hidden="1" customHeight="1" spans="1:43">
      <c r="A49" s="22">
        <v>13</v>
      </c>
      <c r="B49" s="22">
        <v>1</v>
      </c>
      <c r="C49" s="22" t="s">
        <v>1189</v>
      </c>
      <c r="D49" s="22">
        <v>2024</v>
      </c>
      <c r="E49" s="22" t="s">
        <v>1190</v>
      </c>
      <c r="F49" s="22" t="s">
        <v>178</v>
      </c>
      <c r="G49" s="22" t="s">
        <v>990</v>
      </c>
      <c r="H49" s="22" t="s">
        <v>357</v>
      </c>
      <c r="I49" s="22" t="s">
        <v>1320</v>
      </c>
      <c r="J49" s="86">
        <v>1</v>
      </c>
      <c r="K49" s="36">
        <v>16</v>
      </c>
      <c r="L49" s="36">
        <v>1</v>
      </c>
      <c r="M49" s="36"/>
      <c r="N49" s="36"/>
      <c r="O49" s="36"/>
      <c r="P49" s="36"/>
      <c r="Q49" s="36"/>
      <c r="R49" s="36"/>
      <c r="S49" s="36"/>
      <c r="T49" s="36">
        <v>114</v>
      </c>
      <c r="U49" s="36">
        <v>456</v>
      </c>
      <c r="V49" s="36" t="s">
        <v>1016</v>
      </c>
      <c r="W49" s="22" t="s">
        <v>749</v>
      </c>
      <c r="X49" s="49" t="s">
        <v>207</v>
      </c>
      <c r="Y49" s="22" t="s">
        <v>715</v>
      </c>
      <c r="Z49" s="22" t="s">
        <v>1286</v>
      </c>
      <c r="AA49" s="22">
        <v>1250</v>
      </c>
      <c r="AB49" s="36"/>
      <c r="AC49" s="36"/>
      <c r="AD49" s="36"/>
      <c r="AE49" s="36"/>
      <c r="AF49" s="36"/>
      <c r="AG49" s="36">
        <v>1250</v>
      </c>
      <c r="AH49" s="36"/>
      <c r="AI49" s="36"/>
      <c r="AJ49" s="36"/>
      <c r="AK49" s="36"/>
      <c r="AL49" s="36"/>
      <c r="AM49" s="36"/>
      <c r="AN49" s="37" t="s">
        <v>1192</v>
      </c>
      <c r="AO49" s="37" t="s">
        <v>1193</v>
      </c>
      <c r="AP49" s="186" t="s">
        <v>1362</v>
      </c>
      <c r="AQ49" s="9">
        <v>1</v>
      </c>
    </row>
    <row r="50" s="7" customFormat="1" ht="189" hidden="1" customHeight="1" spans="1:43">
      <c r="A50" s="22">
        <v>14</v>
      </c>
      <c r="B50" s="25">
        <v>1</v>
      </c>
      <c r="C50" s="25" t="s">
        <v>1194</v>
      </c>
      <c r="D50" s="25">
        <v>2024</v>
      </c>
      <c r="E50" s="38" t="s">
        <v>208</v>
      </c>
      <c r="F50" s="27" t="s">
        <v>178</v>
      </c>
      <c r="G50" s="27" t="s">
        <v>990</v>
      </c>
      <c r="H50" s="27" t="s">
        <v>209</v>
      </c>
      <c r="I50" s="38" t="s">
        <v>1321</v>
      </c>
      <c r="J50" s="25">
        <v>1</v>
      </c>
      <c r="K50" s="25"/>
      <c r="L50" s="25"/>
      <c r="M50" s="25"/>
      <c r="N50" s="25">
        <v>1</v>
      </c>
      <c r="O50" s="25"/>
      <c r="P50" s="25"/>
      <c r="Q50" s="25"/>
      <c r="R50" s="25"/>
      <c r="S50" s="25"/>
      <c r="T50" s="25">
        <v>1867</v>
      </c>
      <c r="U50" s="25">
        <v>7902</v>
      </c>
      <c r="V50" s="51" t="s">
        <v>211</v>
      </c>
      <c r="W50" s="25" t="s">
        <v>715</v>
      </c>
      <c r="X50" s="96" t="s">
        <v>207</v>
      </c>
      <c r="Y50" s="25" t="s">
        <v>715</v>
      </c>
      <c r="Z50" s="22" t="s">
        <v>1286</v>
      </c>
      <c r="AA50" s="25">
        <v>300</v>
      </c>
      <c r="AB50" s="25"/>
      <c r="AC50" s="57"/>
      <c r="AD50" s="57"/>
      <c r="AE50" s="57"/>
      <c r="AF50" s="57"/>
      <c r="AG50" s="25"/>
      <c r="AH50" s="25">
        <v>300</v>
      </c>
      <c r="AI50" s="25"/>
      <c r="AJ50" s="25"/>
      <c r="AK50" s="25"/>
      <c r="AL50" s="25"/>
      <c r="AM50" s="25"/>
      <c r="AN50" s="68" t="s">
        <v>1195</v>
      </c>
      <c r="AO50" s="68" t="s">
        <v>1196</v>
      </c>
      <c r="AP50" s="186" t="s">
        <v>1363</v>
      </c>
      <c r="AQ50" s="7">
        <v>1</v>
      </c>
    </row>
    <row r="51" s="7" customFormat="1" ht="266" hidden="1" customHeight="1" spans="1:43">
      <c r="A51" s="22">
        <v>15</v>
      </c>
      <c r="B51" s="22">
        <v>3</v>
      </c>
      <c r="C51" s="22" t="s">
        <v>1244</v>
      </c>
      <c r="D51" s="22">
        <v>2024</v>
      </c>
      <c r="E51" s="33" t="s">
        <v>646</v>
      </c>
      <c r="F51" s="22" t="s">
        <v>302</v>
      </c>
      <c r="G51" s="24" t="s">
        <v>990</v>
      </c>
      <c r="H51" s="22" t="s">
        <v>503</v>
      </c>
      <c r="I51" s="33" t="s">
        <v>647</v>
      </c>
      <c r="J51" s="22">
        <v>1</v>
      </c>
      <c r="K51" s="22">
        <v>7</v>
      </c>
      <c r="L51" s="22">
        <v>1</v>
      </c>
      <c r="M51" s="22"/>
      <c r="N51" s="22"/>
      <c r="O51" s="22"/>
      <c r="P51" s="22"/>
      <c r="Q51" s="22"/>
      <c r="R51" s="22"/>
      <c r="S51" s="22"/>
      <c r="T51" s="22">
        <v>754</v>
      </c>
      <c r="U51" s="22">
        <v>2895</v>
      </c>
      <c r="V51" s="36" t="s">
        <v>211</v>
      </c>
      <c r="W51" s="22" t="s">
        <v>715</v>
      </c>
      <c r="X51" s="49" t="s">
        <v>207</v>
      </c>
      <c r="Y51" s="22" t="s">
        <v>715</v>
      </c>
      <c r="Z51" s="22" t="s">
        <v>1286</v>
      </c>
      <c r="AA51" s="22">
        <v>5000</v>
      </c>
      <c r="AB51" s="22">
        <v>1000</v>
      </c>
      <c r="AC51" s="60"/>
      <c r="AD51" s="60"/>
      <c r="AE51" s="60">
        <v>1000</v>
      </c>
      <c r="AF51" s="60"/>
      <c r="AG51" s="22">
        <v>2000</v>
      </c>
      <c r="AH51" s="22">
        <v>2000</v>
      </c>
      <c r="AI51" s="22"/>
      <c r="AJ51" s="22"/>
      <c r="AK51" s="22"/>
      <c r="AL51" s="22"/>
      <c r="AM51" s="22"/>
      <c r="AN51" s="33" t="s">
        <v>1245</v>
      </c>
      <c r="AO51" s="33" t="s">
        <v>1246</v>
      </c>
      <c r="AP51" s="186" t="s">
        <v>1364</v>
      </c>
      <c r="AQ51" s="7">
        <v>3</v>
      </c>
    </row>
    <row r="52" s="9" customFormat="1" ht="331" hidden="1" customHeight="1" spans="1:43">
      <c r="A52" s="22">
        <v>16</v>
      </c>
      <c r="B52" s="22">
        <v>3</v>
      </c>
      <c r="C52" s="22" t="s">
        <v>1248</v>
      </c>
      <c r="D52" s="22">
        <v>2024</v>
      </c>
      <c r="E52" s="33" t="s">
        <v>368</v>
      </c>
      <c r="F52" s="39" t="s">
        <v>302</v>
      </c>
      <c r="G52" s="24" t="s">
        <v>990</v>
      </c>
      <c r="H52" s="39" t="s">
        <v>369</v>
      </c>
      <c r="I52" s="33" t="s">
        <v>370</v>
      </c>
      <c r="J52" s="39">
        <v>1</v>
      </c>
      <c r="K52" s="22">
        <v>3.133</v>
      </c>
      <c r="L52" s="39">
        <v>1</v>
      </c>
      <c r="M52" s="39"/>
      <c r="N52" s="39"/>
      <c r="O52" s="39"/>
      <c r="P52" s="39"/>
      <c r="Q52" s="39"/>
      <c r="R52" s="39"/>
      <c r="S52" s="39"/>
      <c r="T52" s="39">
        <v>195</v>
      </c>
      <c r="U52" s="39">
        <v>780</v>
      </c>
      <c r="V52" s="22" t="s">
        <v>1016</v>
      </c>
      <c r="W52" s="22" t="s">
        <v>749</v>
      </c>
      <c r="X52" s="22" t="s">
        <v>207</v>
      </c>
      <c r="Y52" s="22" t="s">
        <v>715</v>
      </c>
      <c r="Z52" s="22" t="s">
        <v>1286</v>
      </c>
      <c r="AA52" s="39">
        <v>650</v>
      </c>
      <c r="AB52" s="39"/>
      <c r="AC52" s="39"/>
      <c r="AD52" s="39"/>
      <c r="AE52" s="39"/>
      <c r="AF52" s="39"/>
      <c r="AG52" s="39">
        <v>650</v>
      </c>
      <c r="AH52" s="39"/>
      <c r="AI52" s="39"/>
      <c r="AJ52" s="39"/>
      <c r="AK52" s="39"/>
      <c r="AL52" s="39"/>
      <c r="AM52" s="39"/>
      <c r="AN52" s="33" t="s">
        <v>1249</v>
      </c>
      <c r="AO52" s="33" t="s">
        <v>1250</v>
      </c>
      <c r="AP52" s="186" t="s">
        <v>1365</v>
      </c>
      <c r="AQ52" s="9">
        <v>4</v>
      </c>
    </row>
    <row r="53" s="13" customFormat="1" ht="111" hidden="1" customHeight="1" spans="1:43">
      <c r="A53" s="22">
        <v>17</v>
      </c>
      <c r="B53" s="22">
        <v>2</v>
      </c>
      <c r="C53" s="22" t="s">
        <v>1322</v>
      </c>
      <c r="D53" s="33">
        <v>2024</v>
      </c>
      <c r="E53" s="33" t="s">
        <v>1323</v>
      </c>
      <c r="F53" s="33" t="s">
        <v>178</v>
      </c>
      <c r="G53" s="22" t="s">
        <v>1009</v>
      </c>
      <c r="H53" s="33" t="s">
        <v>1324</v>
      </c>
      <c r="I53" s="33" t="s">
        <v>1325</v>
      </c>
      <c r="J53" s="33">
        <v>1</v>
      </c>
      <c r="K53" s="33">
        <v>7.7</v>
      </c>
      <c r="L53" s="33">
        <v>1</v>
      </c>
      <c r="M53" s="33"/>
      <c r="N53" s="33"/>
      <c r="O53" s="33"/>
      <c r="P53" s="33"/>
      <c r="Q53" s="33"/>
      <c r="R53" s="33"/>
      <c r="S53" s="33"/>
      <c r="T53" s="39">
        <v>788</v>
      </c>
      <c r="U53" s="39">
        <v>2878</v>
      </c>
      <c r="V53" s="22" t="s">
        <v>206</v>
      </c>
      <c r="W53" s="33" t="s">
        <v>902</v>
      </c>
      <c r="X53" s="33" t="s">
        <v>207</v>
      </c>
      <c r="Y53" s="22" t="s">
        <v>715</v>
      </c>
      <c r="Z53" s="33" t="s">
        <v>1286</v>
      </c>
      <c r="AA53" s="33">
        <v>950</v>
      </c>
      <c r="AB53" s="33"/>
      <c r="AC53" s="33"/>
      <c r="AD53" s="33"/>
      <c r="AE53" s="33"/>
      <c r="AF53" s="33"/>
      <c r="AG53" s="33"/>
      <c r="AH53" s="33">
        <v>950</v>
      </c>
      <c r="AI53" s="33"/>
      <c r="AJ53" s="33"/>
      <c r="AK53" s="33"/>
      <c r="AL53" s="33"/>
      <c r="AM53" s="33"/>
      <c r="AN53" s="33" t="s">
        <v>1326</v>
      </c>
      <c r="AO53" s="33" t="s">
        <v>913</v>
      </c>
      <c r="AP53" s="48" t="s">
        <v>1366</v>
      </c>
      <c r="AQ53" s="13">
        <v>2</v>
      </c>
    </row>
    <row r="54" s="12" customFormat="1" ht="30" hidden="1" customHeight="1" spans="1:42">
      <c r="A54" s="183" t="s">
        <v>54</v>
      </c>
      <c r="B54" s="183"/>
      <c r="C54" s="188" t="s">
        <v>84</v>
      </c>
      <c r="D54" s="188"/>
      <c r="E54" s="188"/>
      <c r="F54" s="185"/>
      <c r="G54" s="185"/>
      <c r="H54" s="185"/>
      <c r="I54" s="185"/>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1"/>
      <c r="AN54" s="196"/>
      <c r="AO54" s="196"/>
      <c r="AP54" s="196"/>
    </row>
    <row r="55" s="12" customFormat="1" ht="30" hidden="1" customHeight="1" spans="1:42">
      <c r="A55" s="183" t="s">
        <v>52</v>
      </c>
      <c r="B55" s="183"/>
      <c r="C55" s="188" t="s">
        <v>85</v>
      </c>
      <c r="D55" s="188"/>
      <c r="E55" s="188"/>
      <c r="F55" s="185"/>
      <c r="G55" s="185"/>
      <c r="H55" s="185"/>
      <c r="I55" s="185"/>
      <c r="J55" s="191">
        <f t="shared" ref="J55:AM55" si="14">J56+J58+J59+J60</f>
        <v>1</v>
      </c>
      <c r="K55" s="191">
        <f t="shared" si="14"/>
        <v>0</v>
      </c>
      <c r="L55" s="191">
        <f t="shared" si="14"/>
        <v>1</v>
      </c>
      <c r="M55" s="191">
        <f t="shared" si="14"/>
        <v>0</v>
      </c>
      <c r="N55" s="191">
        <f t="shared" si="14"/>
        <v>0</v>
      </c>
      <c r="O55" s="191">
        <f t="shared" si="14"/>
        <v>0</v>
      </c>
      <c r="P55" s="191">
        <f t="shared" si="14"/>
        <v>0</v>
      </c>
      <c r="Q55" s="191">
        <f t="shared" si="14"/>
        <v>0</v>
      </c>
      <c r="R55" s="191">
        <f t="shared" si="14"/>
        <v>0</v>
      </c>
      <c r="S55" s="191">
        <f t="shared" si="14"/>
        <v>0</v>
      </c>
      <c r="T55" s="191">
        <f t="shared" si="14"/>
        <v>26</v>
      </c>
      <c r="U55" s="191">
        <f t="shared" si="14"/>
        <v>83</v>
      </c>
      <c r="V55" s="191">
        <f t="shared" si="14"/>
        <v>0</v>
      </c>
      <c r="W55" s="191">
        <f t="shared" si="14"/>
        <v>0</v>
      </c>
      <c r="X55" s="191">
        <f t="shared" si="14"/>
        <v>0</v>
      </c>
      <c r="Y55" s="191">
        <f t="shared" si="14"/>
        <v>0</v>
      </c>
      <c r="Z55" s="191">
        <f t="shared" si="14"/>
        <v>0</v>
      </c>
      <c r="AA55" s="191">
        <f t="shared" si="14"/>
        <v>60</v>
      </c>
      <c r="AB55" s="191">
        <f t="shared" si="14"/>
        <v>0</v>
      </c>
      <c r="AC55" s="191">
        <f t="shared" si="14"/>
        <v>0</v>
      </c>
      <c r="AD55" s="191">
        <f t="shared" si="14"/>
        <v>0</v>
      </c>
      <c r="AE55" s="191">
        <f t="shared" si="14"/>
        <v>0</v>
      </c>
      <c r="AF55" s="191">
        <f t="shared" si="14"/>
        <v>0</v>
      </c>
      <c r="AG55" s="191">
        <f t="shared" si="14"/>
        <v>0</v>
      </c>
      <c r="AH55" s="191">
        <f t="shared" si="14"/>
        <v>60</v>
      </c>
      <c r="AI55" s="191">
        <f t="shared" si="14"/>
        <v>0</v>
      </c>
      <c r="AJ55" s="191">
        <f t="shared" si="14"/>
        <v>0</v>
      </c>
      <c r="AK55" s="191">
        <f t="shared" si="14"/>
        <v>0</v>
      </c>
      <c r="AL55" s="191">
        <f t="shared" si="14"/>
        <v>0</v>
      </c>
      <c r="AM55" s="191">
        <f t="shared" si="14"/>
        <v>0</v>
      </c>
      <c r="AN55" s="196"/>
      <c r="AO55" s="196"/>
      <c r="AP55" s="196"/>
    </row>
    <row r="56" s="12" customFormat="1" ht="30" hidden="1" customHeight="1" spans="1:42">
      <c r="A56" s="183" t="s">
        <v>54</v>
      </c>
      <c r="B56" s="183"/>
      <c r="C56" s="188" t="s">
        <v>86</v>
      </c>
      <c r="D56" s="188"/>
      <c r="E56" s="188"/>
      <c r="F56" s="185"/>
      <c r="G56" s="185"/>
      <c r="H56" s="185"/>
      <c r="I56" s="185"/>
      <c r="J56" s="191">
        <f t="shared" ref="J56:AM56" si="15">SUM(J57)</f>
        <v>1</v>
      </c>
      <c r="K56" s="191">
        <f t="shared" si="15"/>
        <v>0</v>
      </c>
      <c r="L56" s="191">
        <f t="shared" si="15"/>
        <v>1</v>
      </c>
      <c r="M56" s="191">
        <f t="shared" si="15"/>
        <v>0</v>
      </c>
      <c r="N56" s="191">
        <f t="shared" si="15"/>
        <v>0</v>
      </c>
      <c r="O56" s="191">
        <f t="shared" si="15"/>
        <v>0</v>
      </c>
      <c r="P56" s="191">
        <f t="shared" si="15"/>
        <v>0</v>
      </c>
      <c r="Q56" s="191">
        <f t="shared" si="15"/>
        <v>0</v>
      </c>
      <c r="R56" s="191">
        <f t="shared" si="15"/>
        <v>0</v>
      </c>
      <c r="S56" s="191">
        <f t="shared" si="15"/>
        <v>0</v>
      </c>
      <c r="T56" s="191">
        <f t="shared" si="15"/>
        <v>26</v>
      </c>
      <c r="U56" s="191">
        <f t="shared" si="15"/>
        <v>83</v>
      </c>
      <c r="V56" s="191">
        <f t="shared" si="15"/>
        <v>0</v>
      </c>
      <c r="W56" s="191">
        <f t="shared" si="15"/>
        <v>0</v>
      </c>
      <c r="X56" s="191">
        <f t="shared" si="15"/>
        <v>0</v>
      </c>
      <c r="Y56" s="191">
        <f t="shared" si="15"/>
        <v>0</v>
      </c>
      <c r="Z56" s="191">
        <f t="shared" si="15"/>
        <v>0</v>
      </c>
      <c r="AA56" s="191">
        <f t="shared" si="15"/>
        <v>60</v>
      </c>
      <c r="AB56" s="191">
        <f t="shared" si="15"/>
        <v>0</v>
      </c>
      <c r="AC56" s="191">
        <f t="shared" si="15"/>
        <v>0</v>
      </c>
      <c r="AD56" s="191">
        <f t="shared" si="15"/>
        <v>0</v>
      </c>
      <c r="AE56" s="191">
        <f t="shared" si="15"/>
        <v>0</v>
      </c>
      <c r="AF56" s="191">
        <f t="shared" si="15"/>
        <v>0</v>
      </c>
      <c r="AG56" s="191">
        <f t="shared" si="15"/>
        <v>0</v>
      </c>
      <c r="AH56" s="191">
        <f t="shared" si="15"/>
        <v>60</v>
      </c>
      <c r="AI56" s="191">
        <f t="shared" si="15"/>
        <v>0</v>
      </c>
      <c r="AJ56" s="191">
        <f t="shared" si="15"/>
        <v>0</v>
      </c>
      <c r="AK56" s="191">
        <f t="shared" si="15"/>
        <v>0</v>
      </c>
      <c r="AL56" s="191">
        <f t="shared" si="15"/>
        <v>0</v>
      </c>
      <c r="AM56" s="191">
        <f t="shared" si="15"/>
        <v>0</v>
      </c>
      <c r="AN56" s="191"/>
      <c r="AO56" s="196"/>
      <c r="AP56" s="196"/>
    </row>
    <row r="57" s="10" customFormat="1" ht="408" hidden="1" customHeight="1" spans="1:43">
      <c r="A57" s="22">
        <v>18</v>
      </c>
      <c r="B57" s="22">
        <v>2</v>
      </c>
      <c r="C57" s="22" t="s">
        <v>1327</v>
      </c>
      <c r="D57" s="33">
        <v>2024</v>
      </c>
      <c r="E57" s="33" t="s">
        <v>1328</v>
      </c>
      <c r="F57" s="33" t="s">
        <v>178</v>
      </c>
      <c r="G57" s="22" t="s">
        <v>1009</v>
      </c>
      <c r="H57" s="33" t="s">
        <v>548</v>
      </c>
      <c r="I57" s="33" t="s">
        <v>1329</v>
      </c>
      <c r="J57" s="33">
        <v>1</v>
      </c>
      <c r="K57" s="33" t="s">
        <v>1330</v>
      </c>
      <c r="L57" s="33">
        <v>1</v>
      </c>
      <c r="M57" s="33"/>
      <c r="N57" s="33"/>
      <c r="O57" s="33"/>
      <c r="P57" s="33"/>
      <c r="Q57" s="33"/>
      <c r="R57" s="33"/>
      <c r="S57" s="33"/>
      <c r="T57" s="33">
        <v>26</v>
      </c>
      <c r="U57" s="33">
        <v>83</v>
      </c>
      <c r="V57" s="33" t="s">
        <v>183</v>
      </c>
      <c r="W57" s="33" t="s">
        <v>1144</v>
      </c>
      <c r="X57" s="33" t="s">
        <v>183</v>
      </c>
      <c r="Y57" s="33" t="s">
        <v>1144</v>
      </c>
      <c r="Z57" s="33" t="s">
        <v>1286</v>
      </c>
      <c r="AA57" s="33">
        <v>60</v>
      </c>
      <c r="AB57" s="33"/>
      <c r="AC57" s="33"/>
      <c r="AD57" s="33"/>
      <c r="AE57" s="33"/>
      <c r="AF57" s="33"/>
      <c r="AG57" s="33"/>
      <c r="AH57" s="33">
        <v>60</v>
      </c>
      <c r="AI57" s="33"/>
      <c r="AJ57" s="33"/>
      <c r="AK57" s="33"/>
      <c r="AL57" s="9"/>
      <c r="AM57" s="33"/>
      <c r="AN57" s="103" t="s">
        <v>1331</v>
      </c>
      <c r="AO57" s="33" t="s">
        <v>1332</v>
      </c>
      <c r="AP57" s="260" t="s">
        <v>1367</v>
      </c>
      <c r="AQ57" s="10">
        <v>3</v>
      </c>
    </row>
    <row r="58" s="12" customFormat="1" ht="30" hidden="1" customHeight="1" spans="1:42">
      <c r="A58" s="183" t="s">
        <v>54</v>
      </c>
      <c r="B58" s="183"/>
      <c r="C58" s="188" t="s">
        <v>87</v>
      </c>
      <c r="D58" s="188"/>
      <c r="E58" s="188"/>
      <c r="F58" s="185"/>
      <c r="G58" s="185"/>
      <c r="H58" s="185"/>
      <c r="I58" s="185"/>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1"/>
      <c r="AN58" s="196"/>
      <c r="AO58" s="196"/>
      <c r="AP58" s="196"/>
    </row>
    <row r="59" s="12" customFormat="1" ht="30" hidden="1" customHeight="1" spans="1:42">
      <c r="A59" s="183" t="s">
        <v>54</v>
      </c>
      <c r="B59" s="183"/>
      <c r="C59" s="188" t="s">
        <v>88</v>
      </c>
      <c r="D59" s="188"/>
      <c r="E59" s="188"/>
      <c r="F59" s="185"/>
      <c r="G59" s="185"/>
      <c r="H59" s="185"/>
      <c r="I59" s="185"/>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6"/>
      <c r="AO59" s="196"/>
      <c r="AP59" s="196"/>
    </row>
    <row r="60" s="12" customFormat="1" ht="30" hidden="1" customHeight="1" spans="1:42">
      <c r="A60" s="183" t="s">
        <v>54</v>
      </c>
      <c r="B60" s="183"/>
      <c r="C60" s="188" t="s">
        <v>89</v>
      </c>
      <c r="D60" s="188"/>
      <c r="E60" s="188"/>
      <c r="F60" s="185"/>
      <c r="G60" s="185"/>
      <c r="H60" s="185"/>
      <c r="I60" s="185"/>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1"/>
      <c r="AN60" s="196"/>
      <c r="AO60" s="196"/>
      <c r="AP60" s="196"/>
    </row>
    <row r="61" s="12" customFormat="1" ht="30" hidden="1" customHeight="1" spans="1:42">
      <c r="A61" s="183" t="s">
        <v>52</v>
      </c>
      <c r="B61" s="183"/>
      <c r="C61" s="188" t="s">
        <v>90</v>
      </c>
      <c r="D61" s="188"/>
      <c r="E61" s="188"/>
      <c r="F61" s="185"/>
      <c r="G61" s="185"/>
      <c r="H61" s="185"/>
      <c r="I61" s="185"/>
      <c r="J61" s="191">
        <f t="shared" ref="J61:AM61" si="16">J62+J64+J67+J65+J66+J68</f>
        <v>1</v>
      </c>
      <c r="K61" s="191">
        <f t="shared" si="16"/>
        <v>1200</v>
      </c>
      <c r="L61" s="191">
        <f t="shared" si="16"/>
        <v>1</v>
      </c>
      <c r="M61" s="191">
        <f t="shared" si="16"/>
        <v>0</v>
      </c>
      <c r="N61" s="191">
        <f t="shared" si="16"/>
        <v>0</v>
      </c>
      <c r="O61" s="191">
        <f t="shared" si="16"/>
        <v>0</v>
      </c>
      <c r="P61" s="191">
        <f t="shared" si="16"/>
        <v>0</v>
      </c>
      <c r="Q61" s="191">
        <f t="shared" si="16"/>
        <v>0</v>
      </c>
      <c r="R61" s="191">
        <f t="shared" si="16"/>
        <v>0</v>
      </c>
      <c r="S61" s="191">
        <f t="shared" si="16"/>
        <v>0</v>
      </c>
      <c r="T61" s="191">
        <f t="shared" si="16"/>
        <v>1200</v>
      </c>
      <c r="U61" s="191">
        <f t="shared" si="16"/>
        <v>1200</v>
      </c>
      <c r="V61" s="191">
        <f t="shared" si="16"/>
        <v>0</v>
      </c>
      <c r="W61" s="191">
        <f t="shared" si="16"/>
        <v>0</v>
      </c>
      <c r="X61" s="191">
        <f t="shared" si="16"/>
        <v>0</v>
      </c>
      <c r="Y61" s="191">
        <f t="shared" si="16"/>
        <v>0</v>
      </c>
      <c r="Z61" s="191">
        <f t="shared" si="16"/>
        <v>0</v>
      </c>
      <c r="AA61" s="191">
        <f t="shared" si="16"/>
        <v>200</v>
      </c>
      <c r="AB61" s="191">
        <f t="shared" si="16"/>
        <v>0</v>
      </c>
      <c r="AC61" s="191">
        <f t="shared" si="16"/>
        <v>0</v>
      </c>
      <c r="AD61" s="191">
        <f t="shared" si="16"/>
        <v>0</v>
      </c>
      <c r="AE61" s="191">
        <f t="shared" si="16"/>
        <v>0</v>
      </c>
      <c r="AF61" s="191">
        <f t="shared" si="16"/>
        <v>0</v>
      </c>
      <c r="AG61" s="191">
        <f t="shared" si="16"/>
        <v>200</v>
      </c>
      <c r="AH61" s="191">
        <f t="shared" si="16"/>
        <v>0</v>
      </c>
      <c r="AI61" s="191">
        <f t="shared" si="16"/>
        <v>0</v>
      </c>
      <c r="AJ61" s="191">
        <f t="shared" si="16"/>
        <v>0</v>
      </c>
      <c r="AK61" s="191">
        <f t="shared" si="16"/>
        <v>0</v>
      </c>
      <c r="AL61" s="191">
        <f t="shared" si="16"/>
        <v>0</v>
      </c>
      <c r="AM61" s="191">
        <f t="shared" si="16"/>
        <v>0</v>
      </c>
      <c r="AN61" s="196"/>
      <c r="AO61" s="196"/>
      <c r="AP61" s="196"/>
    </row>
    <row r="62" s="12" customFormat="1" ht="30" hidden="1" customHeight="1" spans="1:42">
      <c r="A62" s="183" t="s">
        <v>54</v>
      </c>
      <c r="B62" s="183"/>
      <c r="C62" s="188" t="s">
        <v>91</v>
      </c>
      <c r="D62" s="188"/>
      <c r="E62" s="188"/>
      <c r="F62" s="185"/>
      <c r="G62" s="185"/>
      <c r="H62" s="185"/>
      <c r="I62" s="185"/>
      <c r="J62" s="191">
        <f t="shared" ref="J62:AM62" si="17">SUM(J63)</f>
        <v>1</v>
      </c>
      <c r="K62" s="191">
        <f t="shared" si="17"/>
        <v>1200</v>
      </c>
      <c r="L62" s="191">
        <f t="shared" si="17"/>
        <v>1</v>
      </c>
      <c r="M62" s="191">
        <f t="shared" si="17"/>
        <v>0</v>
      </c>
      <c r="N62" s="191">
        <f t="shared" si="17"/>
        <v>0</v>
      </c>
      <c r="O62" s="191">
        <f t="shared" si="17"/>
        <v>0</v>
      </c>
      <c r="P62" s="191">
        <f t="shared" si="17"/>
        <v>0</v>
      </c>
      <c r="Q62" s="191">
        <f t="shared" si="17"/>
        <v>0</v>
      </c>
      <c r="R62" s="191">
        <f t="shared" si="17"/>
        <v>0</v>
      </c>
      <c r="S62" s="191">
        <f t="shared" si="17"/>
        <v>0</v>
      </c>
      <c r="T62" s="191">
        <f t="shared" si="17"/>
        <v>1200</v>
      </c>
      <c r="U62" s="191">
        <f t="shared" si="17"/>
        <v>1200</v>
      </c>
      <c r="V62" s="191">
        <f t="shared" si="17"/>
        <v>0</v>
      </c>
      <c r="W62" s="191">
        <f t="shared" si="17"/>
        <v>0</v>
      </c>
      <c r="X62" s="191">
        <f t="shared" si="17"/>
        <v>0</v>
      </c>
      <c r="Y62" s="191">
        <f t="shared" si="17"/>
        <v>0</v>
      </c>
      <c r="Z62" s="191">
        <f t="shared" si="17"/>
        <v>0</v>
      </c>
      <c r="AA62" s="191">
        <f t="shared" si="17"/>
        <v>200</v>
      </c>
      <c r="AB62" s="191">
        <f t="shared" si="17"/>
        <v>0</v>
      </c>
      <c r="AC62" s="191">
        <f t="shared" si="17"/>
        <v>0</v>
      </c>
      <c r="AD62" s="191">
        <f t="shared" si="17"/>
        <v>0</v>
      </c>
      <c r="AE62" s="191">
        <f t="shared" si="17"/>
        <v>0</v>
      </c>
      <c r="AF62" s="191">
        <f t="shared" si="17"/>
        <v>0</v>
      </c>
      <c r="AG62" s="191">
        <f t="shared" si="17"/>
        <v>200</v>
      </c>
      <c r="AH62" s="191">
        <f t="shared" si="17"/>
        <v>0</v>
      </c>
      <c r="AI62" s="191">
        <f t="shared" si="17"/>
        <v>0</v>
      </c>
      <c r="AJ62" s="191">
        <f t="shared" si="17"/>
        <v>0</v>
      </c>
      <c r="AK62" s="191">
        <f t="shared" si="17"/>
        <v>0</v>
      </c>
      <c r="AL62" s="191">
        <f t="shared" si="17"/>
        <v>0</v>
      </c>
      <c r="AM62" s="191">
        <f t="shared" si="17"/>
        <v>0</v>
      </c>
      <c r="AN62" s="196"/>
      <c r="AO62" s="196"/>
      <c r="AP62" s="196"/>
    </row>
    <row r="63" s="7" customFormat="1" ht="178" hidden="1" customHeight="1" spans="1:43">
      <c r="A63" s="22">
        <v>19</v>
      </c>
      <c r="B63" s="22">
        <v>1</v>
      </c>
      <c r="C63" s="22" t="s">
        <v>1180</v>
      </c>
      <c r="D63" s="22">
        <v>2024</v>
      </c>
      <c r="E63" s="33" t="s">
        <v>998</v>
      </c>
      <c r="F63" s="22" t="s">
        <v>178</v>
      </c>
      <c r="G63" s="22" t="s">
        <v>1175</v>
      </c>
      <c r="H63" s="22" t="s">
        <v>995</v>
      </c>
      <c r="I63" s="33" t="s">
        <v>999</v>
      </c>
      <c r="J63" s="22">
        <v>1</v>
      </c>
      <c r="K63" s="22">
        <v>1200</v>
      </c>
      <c r="L63" s="22">
        <v>1</v>
      </c>
      <c r="M63" s="22"/>
      <c r="N63" s="22"/>
      <c r="O63" s="22"/>
      <c r="P63" s="22"/>
      <c r="Q63" s="22"/>
      <c r="R63" s="22"/>
      <c r="S63" s="22"/>
      <c r="T63" s="22">
        <v>1200</v>
      </c>
      <c r="U63" s="22">
        <v>1200</v>
      </c>
      <c r="V63" s="36" t="s">
        <v>183</v>
      </c>
      <c r="W63" s="22" t="s">
        <v>1144</v>
      </c>
      <c r="X63" s="36" t="s">
        <v>183</v>
      </c>
      <c r="Y63" s="22" t="s">
        <v>1144</v>
      </c>
      <c r="Z63" s="22" t="s">
        <v>1286</v>
      </c>
      <c r="AA63" s="22">
        <v>200</v>
      </c>
      <c r="AB63" s="22"/>
      <c r="AC63" s="60"/>
      <c r="AD63" s="60"/>
      <c r="AE63" s="60"/>
      <c r="AF63" s="60"/>
      <c r="AG63" s="22">
        <v>200</v>
      </c>
      <c r="AH63" s="22"/>
      <c r="AI63" s="22"/>
      <c r="AJ63" s="22"/>
      <c r="AK63" s="22"/>
      <c r="AL63" s="22"/>
      <c r="AM63" s="22"/>
      <c r="AN63" s="33" t="s">
        <v>1181</v>
      </c>
      <c r="AO63" s="33" t="s">
        <v>1182</v>
      </c>
      <c r="AP63" s="260" t="s">
        <v>1368</v>
      </c>
      <c r="AQ63" s="7">
        <v>1</v>
      </c>
    </row>
    <row r="64" s="12" customFormat="1" ht="30" hidden="1" customHeight="1" spans="1:42">
      <c r="A64" s="183" t="s">
        <v>54</v>
      </c>
      <c r="B64" s="183"/>
      <c r="C64" s="188" t="s">
        <v>92</v>
      </c>
      <c r="D64" s="188"/>
      <c r="E64" s="188"/>
      <c r="F64" s="185"/>
      <c r="G64" s="185"/>
      <c r="H64" s="185"/>
      <c r="I64" s="185"/>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1"/>
      <c r="AN64" s="196"/>
      <c r="AO64" s="196"/>
      <c r="AP64" s="196"/>
    </row>
    <row r="65" s="12" customFormat="1" ht="30" hidden="1" customHeight="1" spans="1:42">
      <c r="A65" s="183" t="s">
        <v>54</v>
      </c>
      <c r="B65" s="183"/>
      <c r="C65" s="188" t="s">
        <v>93</v>
      </c>
      <c r="D65" s="188"/>
      <c r="E65" s="188"/>
      <c r="F65" s="185"/>
      <c r="G65" s="185"/>
      <c r="H65" s="185"/>
      <c r="I65" s="185"/>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1"/>
      <c r="AN65" s="196"/>
      <c r="AO65" s="196"/>
      <c r="AP65" s="196"/>
    </row>
    <row r="66" s="12" customFormat="1" ht="30" hidden="1" customHeight="1" spans="1:42">
      <c r="A66" s="183" t="s">
        <v>54</v>
      </c>
      <c r="B66" s="183"/>
      <c r="C66" s="188" t="s">
        <v>94</v>
      </c>
      <c r="D66" s="188"/>
      <c r="E66" s="188"/>
      <c r="F66" s="185"/>
      <c r="G66" s="185"/>
      <c r="H66" s="185"/>
      <c r="I66" s="185"/>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1"/>
      <c r="AN66" s="196"/>
      <c r="AO66" s="196"/>
      <c r="AP66" s="196"/>
    </row>
    <row r="67" s="12" customFormat="1" ht="30" hidden="1" customHeight="1" spans="1:42">
      <c r="A67" s="183" t="s">
        <v>54</v>
      </c>
      <c r="B67" s="183"/>
      <c r="C67" s="188" t="s">
        <v>95</v>
      </c>
      <c r="D67" s="188"/>
      <c r="E67" s="188"/>
      <c r="F67" s="185"/>
      <c r="G67" s="185"/>
      <c r="H67" s="185"/>
      <c r="I67" s="185"/>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6"/>
      <c r="AO67" s="196"/>
      <c r="AP67" s="196"/>
    </row>
    <row r="68" s="12" customFormat="1" ht="30" hidden="1" customHeight="1" spans="1:42">
      <c r="A68" s="183" t="s">
        <v>54</v>
      </c>
      <c r="B68" s="183"/>
      <c r="C68" s="188" t="s">
        <v>96</v>
      </c>
      <c r="D68" s="188"/>
      <c r="E68" s="188"/>
      <c r="F68" s="185"/>
      <c r="G68" s="185"/>
      <c r="H68" s="185"/>
      <c r="I68" s="185"/>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6"/>
      <c r="AO68" s="196"/>
      <c r="AP68" s="196"/>
    </row>
    <row r="69" s="12" customFormat="1" ht="30" hidden="1" customHeight="1" spans="1:42">
      <c r="A69" s="180" t="s">
        <v>50</v>
      </c>
      <c r="B69" s="180"/>
      <c r="C69" s="188" t="s">
        <v>97</v>
      </c>
      <c r="D69" s="188"/>
      <c r="E69" s="188"/>
      <c r="F69" s="185"/>
      <c r="G69" s="185"/>
      <c r="H69" s="185"/>
      <c r="I69" s="185"/>
      <c r="J69" s="192">
        <f t="shared" ref="J69:AM69" si="18">J70+J74+J77+J80+J84</f>
        <v>1</v>
      </c>
      <c r="K69" s="192">
        <f t="shared" si="18"/>
        <v>0</v>
      </c>
      <c r="L69" s="192">
        <f t="shared" si="18"/>
        <v>0</v>
      </c>
      <c r="M69" s="192">
        <f t="shared" si="18"/>
        <v>1</v>
      </c>
      <c r="N69" s="192">
        <f t="shared" si="18"/>
        <v>0</v>
      </c>
      <c r="O69" s="192">
        <f t="shared" si="18"/>
        <v>0</v>
      </c>
      <c r="P69" s="192">
        <f t="shared" si="18"/>
        <v>0</v>
      </c>
      <c r="Q69" s="192">
        <f t="shared" si="18"/>
        <v>0</v>
      </c>
      <c r="R69" s="192">
        <f t="shared" si="18"/>
        <v>0</v>
      </c>
      <c r="S69" s="192">
        <f t="shared" si="18"/>
        <v>0</v>
      </c>
      <c r="T69" s="192">
        <f t="shared" si="18"/>
        <v>0</v>
      </c>
      <c r="U69" s="192">
        <f t="shared" si="18"/>
        <v>0</v>
      </c>
      <c r="V69" s="192">
        <f t="shared" si="18"/>
        <v>0</v>
      </c>
      <c r="W69" s="192">
        <f t="shared" si="18"/>
        <v>0</v>
      </c>
      <c r="X69" s="192">
        <f t="shared" si="18"/>
        <v>0</v>
      </c>
      <c r="Y69" s="192">
        <f t="shared" si="18"/>
        <v>0</v>
      </c>
      <c r="Z69" s="192">
        <f t="shared" si="18"/>
        <v>0</v>
      </c>
      <c r="AA69" s="192">
        <f t="shared" si="18"/>
        <v>10</v>
      </c>
      <c r="AB69" s="192">
        <f t="shared" si="18"/>
        <v>0</v>
      </c>
      <c r="AC69" s="192">
        <f t="shared" si="18"/>
        <v>0</v>
      </c>
      <c r="AD69" s="192">
        <f t="shared" si="18"/>
        <v>0</v>
      </c>
      <c r="AE69" s="192">
        <f t="shared" si="18"/>
        <v>0</v>
      </c>
      <c r="AF69" s="192">
        <f t="shared" si="18"/>
        <v>0</v>
      </c>
      <c r="AG69" s="192">
        <f t="shared" si="18"/>
        <v>10</v>
      </c>
      <c r="AH69" s="192">
        <f t="shared" si="18"/>
        <v>0</v>
      </c>
      <c r="AI69" s="192">
        <f t="shared" si="18"/>
        <v>0</v>
      </c>
      <c r="AJ69" s="192">
        <f t="shared" si="18"/>
        <v>0</v>
      </c>
      <c r="AK69" s="192">
        <f t="shared" si="18"/>
        <v>0</v>
      </c>
      <c r="AL69" s="192">
        <f t="shared" si="18"/>
        <v>0</v>
      </c>
      <c r="AM69" s="192">
        <f t="shared" si="18"/>
        <v>0</v>
      </c>
      <c r="AN69" s="196"/>
      <c r="AO69" s="196"/>
      <c r="AP69" s="196"/>
    </row>
    <row r="70" s="12" customFormat="1" ht="30" hidden="1" customHeight="1" spans="1:42">
      <c r="A70" s="180" t="s">
        <v>52</v>
      </c>
      <c r="B70" s="180"/>
      <c r="C70" s="188" t="s">
        <v>98</v>
      </c>
      <c r="D70" s="188"/>
      <c r="E70" s="188"/>
      <c r="F70" s="185"/>
      <c r="G70" s="185"/>
      <c r="H70" s="185"/>
      <c r="I70" s="185"/>
      <c r="J70" s="191">
        <f t="shared" ref="J70:AM70" si="19">J71+J73</f>
        <v>1</v>
      </c>
      <c r="K70" s="191">
        <f t="shared" si="19"/>
        <v>0</v>
      </c>
      <c r="L70" s="191">
        <f t="shared" si="19"/>
        <v>0</v>
      </c>
      <c r="M70" s="191">
        <f t="shared" si="19"/>
        <v>1</v>
      </c>
      <c r="N70" s="191">
        <f t="shared" si="19"/>
        <v>0</v>
      </c>
      <c r="O70" s="191">
        <f t="shared" si="19"/>
        <v>0</v>
      </c>
      <c r="P70" s="191">
        <f t="shared" si="19"/>
        <v>0</v>
      </c>
      <c r="Q70" s="191">
        <f t="shared" si="19"/>
        <v>0</v>
      </c>
      <c r="R70" s="191">
        <f t="shared" si="19"/>
        <v>0</v>
      </c>
      <c r="S70" s="191">
        <f t="shared" si="19"/>
        <v>0</v>
      </c>
      <c r="T70" s="191">
        <f t="shared" si="19"/>
        <v>0</v>
      </c>
      <c r="U70" s="191">
        <f t="shared" si="19"/>
        <v>0</v>
      </c>
      <c r="V70" s="191">
        <f t="shared" si="19"/>
        <v>0</v>
      </c>
      <c r="W70" s="191">
        <f t="shared" si="19"/>
        <v>0</v>
      </c>
      <c r="X70" s="191">
        <f t="shared" si="19"/>
        <v>0</v>
      </c>
      <c r="Y70" s="191">
        <f t="shared" si="19"/>
        <v>0</v>
      </c>
      <c r="Z70" s="191">
        <f t="shared" si="19"/>
        <v>0</v>
      </c>
      <c r="AA70" s="191">
        <f t="shared" si="19"/>
        <v>10</v>
      </c>
      <c r="AB70" s="191">
        <f t="shared" si="19"/>
        <v>0</v>
      </c>
      <c r="AC70" s="191">
        <f t="shared" si="19"/>
        <v>0</v>
      </c>
      <c r="AD70" s="191">
        <f t="shared" si="19"/>
        <v>0</v>
      </c>
      <c r="AE70" s="191">
        <f t="shared" si="19"/>
        <v>0</v>
      </c>
      <c r="AF70" s="191">
        <f t="shared" si="19"/>
        <v>0</v>
      </c>
      <c r="AG70" s="191">
        <f t="shared" si="19"/>
        <v>10</v>
      </c>
      <c r="AH70" s="191">
        <f t="shared" si="19"/>
        <v>0</v>
      </c>
      <c r="AI70" s="191">
        <f t="shared" si="19"/>
        <v>0</v>
      </c>
      <c r="AJ70" s="191">
        <f t="shared" si="19"/>
        <v>0</v>
      </c>
      <c r="AK70" s="191">
        <f t="shared" si="19"/>
        <v>0</v>
      </c>
      <c r="AL70" s="191">
        <f t="shared" si="19"/>
        <v>0</v>
      </c>
      <c r="AM70" s="191">
        <f t="shared" si="19"/>
        <v>0</v>
      </c>
      <c r="AN70" s="196"/>
      <c r="AO70" s="196"/>
      <c r="AP70" s="196"/>
    </row>
    <row r="71" s="12" customFormat="1" ht="30" hidden="1" customHeight="1" spans="1:42">
      <c r="A71" s="183" t="s">
        <v>54</v>
      </c>
      <c r="B71" s="183"/>
      <c r="C71" s="188" t="s">
        <v>99</v>
      </c>
      <c r="D71" s="188"/>
      <c r="E71" s="188"/>
      <c r="F71" s="185"/>
      <c r="G71" s="185"/>
      <c r="H71" s="185"/>
      <c r="I71" s="185"/>
      <c r="J71" s="191">
        <f t="shared" ref="J71:AM71" si="20">SUM(J72)</f>
        <v>1</v>
      </c>
      <c r="K71" s="191">
        <f t="shared" si="20"/>
        <v>0</v>
      </c>
      <c r="L71" s="191">
        <f t="shared" si="20"/>
        <v>0</v>
      </c>
      <c r="M71" s="191">
        <f t="shared" si="20"/>
        <v>1</v>
      </c>
      <c r="N71" s="191">
        <f t="shared" si="20"/>
        <v>0</v>
      </c>
      <c r="O71" s="191">
        <f t="shared" si="20"/>
        <v>0</v>
      </c>
      <c r="P71" s="191">
        <f t="shared" si="20"/>
        <v>0</v>
      </c>
      <c r="Q71" s="191">
        <f t="shared" si="20"/>
        <v>0</v>
      </c>
      <c r="R71" s="191">
        <f t="shared" si="20"/>
        <v>0</v>
      </c>
      <c r="S71" s="191">
        <f t="shared" si="20"/>
        <v>0</v>
      </c>
      <c r="T71" s="191">
        <f t="shared" si="20"/>
        <v>0</v>
      </c>
      <c r="U71" s="191">
        <f t="shared" si="20"/>
        <v>0</v>
      </c>
      <c r="V71" s="191">
        <f t="shared" si="20"/>
        <v>0</v>
      </c>
      <c r="W71" s="191">
        <f t="shared" si="20"/>
        <v>0</v>
      </c>
      <c r="X71" s="191">
        <f t="shared" si="20"/>
        <v>0</v>
      </c>
      <c r="Y71" s="191">
        <f t="shared" si="20"/>
        <v>0</v>
      </c>
      <c r="Z71" s="191">
        <f t="shared" si="20"/>
        <v>0</v>
      </c>
      <c r="AA71" s="191">
        <f t="shared" si="20"/>
        <v>10</v>
      </c>
      <c r="AB71" s="191">
        <f t="shared" si="20"/>
        <v>0</v>
      </c>
      <c r="AC71" s="191">
        <f t="shared" si="20"/>
        <v>0</v>
      </c>
      <c r="AD71" s="191">
        <f t="shared" si="20"/>
        <v>0</v>
      </c>
      <c r="AE71" s="191">
        <f t="shared" si="20"/>
        <v>0</v>
      </c>
      <c r="AF71" s="191">
        <f t="shared" si="20"/>
        <v>0</v>
      </c>
      <c r="AG71" s="191">
        <f t="shared" si="20"/>
        <v>10</v>
      </c>
      <c r="AH71" s="191">
        <f t="shared" si="20"/>
        <v>0</v>
      </c>
      <c r="AI71" s="191">
        <f t="shared" si="20"/>
        <v>0</v>
      </c>
      <c r="AJ71" s="191">
        <f t="shared" si="20"/>
        <v>0</v>
      </c>
      <c r="AK71" s="191">
        <f t="shared" si="20"/>
        <v>0</v>
      </c>
      <c r="AL71" s="191">
        <f t="shared" si="20"/>
        <v>0</v>
      </c>
      <c r="AM71" s="191">
        <f t="shared" si="20"/>
        <v>0</v>
      </c>
      <c r="AN71" s="196"/>
      <c r="AO71" s="196"/>
      <c r="AP71" s="196"/>
    </row>
    <row r="72" s="7" customFormat="1" ht="189" customHeight="1" spans="1:43">
      <c r="A72" s="22">
        <v>20</v>
      </c>
      <c r="B72" s="25">
        <v>1</v>
      </c>
      <c r="C72" s="25" t="s">
        <v>1219</v>
      </c>
      <c r="D72" s="25">
        <v>2024</v>
      </c>
      <c r="E72" s="68" t="s">
        <v>1333</v>
      </c>
      <c r="F72" s="25" t="s">
        <v>178</v>
      </c>
      <c r="G72" s="25" t="s">
        <v>1175</v>
      </c>
      <c r="H72" s="25" t="s">
        <v>995</v>
      </c>
      <c r="I72" s="68" t="s">
        <v>1114</v>
      </c>
      <c r="J72" s="22">
        <v>1</v>
      </c>
      <c r="K72" s="22"/>
      <c r="L72" s="22"/>
      <c r="M72" s="22">
        <v>1</v>
      </c>
      <c r="N72" s="22"/>
      <c r="O72" s="22"/>
      <c r="P72" s="22"/>
      <c r="Q72" s="22"/>
      <c r="R72" s="22"/>
      <c r="S72" s="22"/>
      <c r="T72" s="22"/>
      <c r="U72" s="22"/>
      <c r="V72" s="51" t="s">
        <v>1003</v>
      </c>
      <c r="W72" s="22" t="s">
        <v>810</v>
      </c>
      <c r="X72" s="51" t="s">
        <v>1003</v>
      </c>
      <c r="Y72" s="22" t="s">
        <v>810</v>
      </c>
      <c r="Z72" s="22" t="s">
        <v>1220</v>
      </c>
      <c r="AA72" s="25">
        <v>10</v>
      </c>
      <c r="AB72" s="22"/>
      <c r="AC72" s="60"/>
      <c r="AD72" s="60"/>
      <c r="AE72" s="60"/>
      <c r="AF72" s="60"/>
      <c r="AG72" s="22">
        <v>10</v>
      </c>
      <c r="AH72" s="22"/>
      <c r="AI72" s="22"/>
      <c r="AJ72" s="22"/>
      <c r="AK72" s="22"/>
      <c r="AL72" s="22"/>
      <c r="AM72" s="22"/>
      <c r="AN72" s="33" t="s">
        <v>1221</v>
      </c>
      <c r="AO72" s="33" t="s">
        <v>1334</v>
      </c>
      <c r="AP72" s="196" t="s">
        <v>1382</v>
      </c>
      <c r="AQ72" s="7">
        <v>1</v>
      </c>
    </row>
    <row r="73" s="12" customFormat="1" ht="30" hidden="1" customHeight="1" spans="1:42">
      <c r="A73" s="183" t="s">
        <v>54</v>
      </c>
      <c r="B73" s="183"/>
      <c r="C73" s="188" t="s">
        <v>100</v>
      </c>
      <c r="D73" s="188"/>
      <c r="E73" s="188"/>
      <c r="F73" s="185"/>
      <c r="G73" s="185"/>
      <c r="H73" s="185"/>
      <c r="I73" s="185"/>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1"/>
      <c r="AN73" s="196"/>
      <c r="AO73" s="196"/>
      <c r="AP73" s="196"/>
    </row>
    <row r="74" s="12" customFormat="1" ht="30" hidden="1" customHeight="1" spans="1:42">
      <c r="A74" s="183" t="s">
        <v>52</v>
      </c>
      <c r="B74" s="183"/>
      <c r="C74" s="188" t="s">
        <v>101</v>
      </c>
      <c r="D74" s="188"/>
      <c r="E74" s="188"/>
      <c r="F74" s="185"/>
      <c r="G74" s="185"/>
      <c r="H74" s="185"/>
      <c r="I74" s="185"/>
      <c r="J74" s="191">
        <f t="shared" ref="J74:AM74" si="21">J75+J76</f>
        <v>0</v>
      </c>
      <c r="K74" s="191">
        <f t="shared" si="21"/>
        <v>0</v>
      </c>
      <c r="L74" s="191">
        <f t="shared" si="21"/>
        <v>0</v>
      </c>
      <c r="M74" s="191">
        <f t="shared" si="21"/>
        <v>0</v>
      </c>
      <c r="N74" s="191">
        <f t="shared" si="21"/>
        <v>0</v>
      </c>
      <c r="O74" s="191">
        <f t="shared" si="21"/>
        <v>0</v>
      </c>
      <c r="P74" s="191">
        <f t="shared" si="21"/>
        <v>0</v>
      </c>
      <c r="Q74" s="191">
        <f t="shared" si="21"/>
        <v>0</v>
      </c>
      <c r="R74" s="191">
        <f t="shared" si="21"/>
        <v>0</v>
      </c>
      <c r="S74" s="191">
        <f t="shared" si="21"/>
        <v>0</v>
      </c>
      <c r="T74" s="191">
        <f t="shared" si="21"/>
        <v>0</v>
      </c>
      <c r="U74" s="191">
        <f t="shared" si="21"/>
        <v>0</v>
      </c>
      <c r="V74" s="191">
        <f t="shared" si="21"/>
        <v>0</v>
      </c>
      <c r="W74" s="191">
        <f t="shared" si="21"/>
        <v>0</v>
      </c>
      <c r="X74" s="191">
        <f t="shared" si="21"/>
        <v>0</v>
      </c>
      <c r="Y74" s="191">
        <f t="shared" si="21"/>
        <v>0</v>
      </c>
      <c r="Z74" s="191">
        <f t="shared" si="21"/>
        <v>0</v>
      </c>
      <c r="AA74" s="191">
        <f t="shared" si="21"/>
        <v>0</v>
      </c>
      <c r="AB74" s="191">
        <f t="shared" si="21"/>
        <v>0</v>
      </c>
      <c r="AC74" s="191">
        <f t="shared" si="21"/>
        <v>0</v>
      </c>
      <c r="AD74" s="191">
        <f t="shared" si="21"/>
        <v>0</v>
      </c>
      <c r="AE74" s="191">
        <f t="shared" si="21"/>
        <v>0</v>
      </c>
      <c r="AF74" s="191">
        <f t="shared" si="21"/>
        <v>0</v>
      </c>
      <c r="AG74" s="191">
        <f t="shared" si="21"/>
        <v>0</v>
      </c>
      <c r="AH74" s="191">
        <f t="shared" si="21"/>
        <v>0</v>
      </c>
      <c r="AI74" s="191">
        <f t="shared" si="21"/>
        <v>0</v>
      </c>
      <c r="AJ74" s="191">
        <f t="shared" si="21"/>
        <v>0</v>
      </c>
      <c r="AK74" s="191">
        <f t="shared" si="21"/>
        <v>0</v>
      </c>
      <c r="AL74" s="191">
        <f t="shared" si="21"/>
        <v>0</v>
      </c>
      <c r="AM74" s="191">
        <f t="shared" si="21"/>
        <v>0</v>
      </c>
      <c r="AN74" s="196"/>
      <c r="AO74" s="196"/>
      <c r="AP74" s="196"/>
    </row>
    <row r="75" s="12" customFormat="1" ht="30" hidden="1" customHeight="1" spans="1:42">
      <c r="A75" s="183" t="s">
        <v>54</v>
      </c>
      <c r="B75" s="183"/>
      <c r="C75" s="188" t="s">
        <v>102</v>
      </c>
      <c r="D75" s="188"/>
      <c r="E75" s="188"/>
      <c r="F75" s="185"/>
      <c r="G75" s="185"/>
      <c r="H75" s="185"/>
      <c r="I75" s="185"/>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6"/>
      <c r="AO75" s="196"/>
      <c r="AP75" s="196"/>
    </row>
    <row r="76" s="12" customFormat="1" ht="30" hidden="1" customHeight="1" spans="1:42">
      <c r="A76" s="183" t="s">
        <v>54</v>
      </c>
      <c r="B76" s="183"/>
      <c r="C76" s="188" t="s">
        <v>103</v>
      </c>
      <c r="D76" s="188"/>
      <c r="E76" s="188"/>
      <c r="F76" s="185"/>
      <c r="G76" s="185"/>
      <c r="H76" s="185"/>
      <c r="I76" s="185"/>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6"/>
      <c r="AO76" s="196"/>
      <c r="AP76" s="196"/>
    </row>
    <row r="77" s="12" customFormat="1" ht="30" hidden="1" customHeight="1" spans="1:42">
      <c r="A77" s="183" t="s">
        <v>52</v>
      </c>
      <c r="B77" s="183"/>
      <c r="C77" s="188" t="s">
        <v>104</v>
      </c>
      <c r="D77" s="188"/>
      <c r="E77" s="188"/>
      <c r="F77" s="185"/>
      <c r="G77" s="185"/>
      <c r="H77" s="185"/>
      <c r="I77" s="185"/>
      <c r="J77" s="191">
        <f t="shared" ref="J77:AM77" si="22">J78+J79</f>
        <v>0</v>
      </c>
      <c r="K77" s="191">
        <f t="shared" si="22"/>
        <v>0</v>
      </c>
      <c r="L77" s="191">
        <f t="shared" si="22"/>
        <v>0</v>
      </c>
      <c r="M77" s="191">
        <f t="shared" si="22"/>
        <v>0</v>
      </c>
      <c r="N77" s="191">
        <f t="shared" si="22"/>
        <v>0</v>
      </c>
      <c r="O77" s="191">
        <f t="shared" si="22"/>
        <v>0</v>
      </c>
      <c r="P77" s="191">
        <f t="shared" si="22"/>
        <v>0</v>
      </c>
      <c r="Q77" s="191">
        <f t="shared" si="22"/>
        <v>0</v>
      </c>
      <c r="R77" s="191">
        <f t="shared" si="22"/>
        <v>0</v>
      </c>
      <c r="S77" s="191">
        <f t="shared" si="22"/>
        <v>0</v>
      </c>
      <c r="T77" s="191">
        <f t="shared" si="22"/>
        <v>0</v>
      </c>
      <c r="U77" s="191">
        <f t="shared" si="22"/>
        <v>0</v>
      </c>
      <c r="V77" s="191">
        <f t="shared" si="22"/>
        <v>0</v>
      </c>
      <c r="W77" s="191">
        <f t="shared" si="22"/>
        <v>0</v>
      </c>
      <c r="X77" s="191">
        <f t="shared" si="22"/>
        <v>0</v>
      </c>
      <c r="Y77" s="191">
        <f t="shared" si="22"/>
        <v>0</v>
      </c>
      <c r="Z77" s="191">
        <f t="shared" si="22"/>
        <v>0</v>
      </c>
      <c r="AA77" s="191">
        <f t="shared" si="22"/>
        <v>0</v>
      </c>
      <c r="AB77" s="191">
        <f t="shared" si="22"/>
        <v>0</v>
      </c>
      <c r="AC77" s="191">
        <f t="shared" si="22"/>
        <v>0</v>
      </c>
      <c r="AD77" s="191">
        <f t="shared" si="22"/>
        <v>0</v>
      </c>
      <c r="AE77" s="191">
        <f t="shared" si="22"/>
        <v>0</v>
      </c>
      <c r="AF77" s="191">
        <f t="shared" si="22"/>
        <v>0</v>
      </c>
      <c r="AG77" s="191">
        <f t="shared" si="22"/>
        <v>0</v>
      </c>
      <c r="AH77" s="191">
        <f t="shared" si="22"/>
        <v>0</v>
      </c>
      <c r="AI77" s="191">
        <f t="shared" si="22"/>
        <v>0</v>
      </c>
      <c r="AJ77" s="191">
        <f t="shared" si="22"/>
        <v>0</v>
      </c>
      <c r="AK77" s="191">
        <f t="shared" si="22"/>
        <v>0</v>
      </c>
      <c r="AL77" s="191">
        <f t="shared" si="22"/>
        <v>0</v>
      </c>
      <c r="AM77" s="191">
        <f t="shared" si="22"/>
        <v>0</v>
      </c>
      <c r="AN77" s="196"/>
      <c r="AO77" s="196"/>
      <c r="AP77" s="196"/>
    </row>
    <row r="78" s="12" customFormat="1" ht="30" hidden="1" customHeight="1" spans="1:42">
      <c r="A78" s="183" t="s">
        <v>54</v>
      </c>
      <c r="B78" s="183"/>
      <c r="C78" s="188" t="s">
        <v>105</v>
      </c>
      <c r="D78" s="188"/>
      <c r="E78" s="188"/>
      <c r="F78" s="185"/>
      <c r="G78" s="185"/>
      <c r="H78" s="185"/>
      <c r="I78" s="185"/>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1"/>
      <c r="AN78" s="196"/>
      <c r="AO78" s="196"/>
      <c r="AP78" s="196"/>
    </row>
    <row r="79" s="12" customFormat="1" ht="30" hidden="1" customHeight="1" spans="1:42">
      <c r="A79" s="183" t="s">
        <v>54</v>
      </c>
      <c r="B79" s="183"/>
      <c r="C79" s="188" t="s">
        <v>106</v>
      </c>
      <c r="D79" s="188"/>
      <c r="E79" s="188"/>
      <c r="F79" s="185"/>
      <c r="G79" s="185"/>
      <c r="H79" s="185"/>
      <c r="I79" s="185"/>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1"/>
      <c r="AN79" s="196"/>
      <c r="AO79" s="196"/>
      <c r="AP79" s="196"/>
    </row>
    <row r="80" s="12" customFormat="1" ht="30" hidden="1" customHeight="1" spans="1:42">
      <c r="A80" s="183" t="s">
        <v>52</v>
      </c>
      <c r="B80" s="183"/>
      <c r="C80" s="188" t="s">
        <v>107</v>
      </c>
      <c r="D80" s="188"/>
      <c r="E80" s="188"/>
      <c r="F80" s="185"/>
      <c r="G80" s="185"/>
      <c r="H80" s="185"/>
      <c r="I80" s="185"/>
      <c r="J80" s="191">
        <f t="shared" ref="J80:AM80" si="23">J81+J83+J82</f>
        <v>0</v>
      </c>
      <c r="K80" s="191">
        <f t="shared" si="23"/>
        <v>0</v>
      </c>
      <c r="L80" s="191">
        <f t="shared" si="23"/>
        <v>0</v>
      </c>
      <c r="M80" s="191">
        <f t="shared" si="23"/>
        <v>0</v>
      </c>
      <c r="N80" s="191">
        <f t="shared" si="23"/>
        <v>0</v>
      </c>
      <c r="O80" s="191">
        <f t="shared" si="23"/>
        <v>0</v>
      </c>
      <c r="P80" s="191">
        <f t="shared" si="23"/>
        <v>0</v>
      </c>
      <c r="Q80" s="191">
        <f t="shared" si="23"/>
        <v>0</v>
      </c>
      <c r="R80" s="191">
        <f t="shared" si="23"/>
        <v>0</v>
      </c>
      <c r="S80" s="191">
        <f t="shared" si="23"/>
        <v>0</v>
      </c>
      <c r="T80" s="191">
        <f t="shared" si="23"/>
        <v>0</v>
      </c>
      <c r="U80" s="191">
        <f t="shared" si="23"/>
        <v>0</v>
      </c>
      <c r="V80" s="191">
        <f t="shared" si="23"/>
        <v>0</v>
      </c>
      <c r="W80" s="191">
        <f t="shared" si="23"/>
        <v>0</v>
      </c>
      <c r="X80" s="191">
        <f t="shared" si="23"/>
        <v>0</v>
      </c>
      <c r="Y80" s="191">
        <f t="shared" si="23"/>
        <v>0</v>
      </c>
      <c r="Z80" s="191">
        <f t="shared" si="23"/>
        <v>0</v>
      </c>
      <c r="AA80" s="191">
        <f t="shared" si="23"/>
        <v>0</v>
      </c>
      <c r="AB80" s="191">
        <f t="shared" si="23"/>
        <v>0</v>
      </c>
      <c r="AC80" s="191">
        <f t="shared" si="23"/>
        <v>0</v>
      </c>
      <c r="AD80" s="191">
        <f t="shared" si="23"/>
        <v>0</v>
      </c>
      <c r="AE80" s="191">
        <f t="shared" si="23"/>
        <v>0</v>
      </c>
      <c r="AF80" s="191">
        <f t="shared" si="23"/>
        <v>0</v>
      </c>
      <c r="AG80" s="191">
        <f t="shared" si="23"/>
        <v>0</v>
      </c>
      <c r="AH80" s="191">
        <f t="shared" si="23"/>
        <v>0</v>
      </c>
      <c r="AI80" s="191">
        <f t="shared" si="23"/>
        <v>0</v>
      </c>
      <c r="AJ80" s="191">
        <f t="shared" si="23"/>
        <v>0</v>
      </c>
      <c r="AK80" s="191">
        <f t="shared" si="23"/>
        <v>0</v>
      </c>
      <c r="AL80" s="191">
        <f t="shared" si="23"/>
        <v>0</v>
      </c>
      <c r="AM80" s="191">
        <f t="shared" si="23"/>
        <v>0</v>
      </c>
      <c r="AN80" s="196"/>
      <c r="AO80" s="196"/>
      <c r="AP80" s="196"/>
    </row>
    <row r="81" s="12" customFormat="1" ht="30" hidden="1" customHeight="1" spans="1:42">
      <c r="A81" s="183" t="s">
        <v>54</v>
      </c>
      <c r="B81" s="183"/>
      <c r="C81" s="188" t="s">
        <v>108</v>
      </c>
      <c r="D81" s="188"/>
      <c r="E81" s="188"/>
      <c r="F81" s="185"/>
      <c r="G81" s="185"/>
      <c r="H81" s="185"/>
      <c r="I81" s="185"/>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1"/>
      <c r="AN81" s="196"/>
      <c r="AO81" s="196"/>
      <c r="AP81" s="196"/>
    </row>
    <row r="82" s="12" customFormat="1" ht="30" hidden="1" customHeight="1" spans="1:42">
      <c r="A82" s="183" t="s">
        <v>54</v>
      </c>
      <c r="B82" s="183"/>
      <c r="C82" s="188" t="s">
        <v>109</v>
      </c>
      <c r="D82" s="188"/>
      <c r="E82" s="188"/>
      <c r="F82" s="185"/>
      <c r="G82" s="185"/>
      <c r="H82" s="185"/>
      <c r="I82" s="185"/>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1"/>
      <c r="AN82" s="196"/>
      <c r="AO82" s="196"/>
      <c r="AP82" s="196"/>
    </row>
    <row r="83" s="12" customFormat="1" ht="30" hidden="1" customHeight="1" spans="1:42">
      <c r="A83" s="183" t="s">
        <v>54</v>
      </c>
      <c r="B83" s="183"/>
      <c r="C83" s="188" t="s">
        <v>110</v>
      </c>
      <c r="D83" s="188"/>
      <c r="E83" s="188"/>
      <c r="F83" s="185"/>
      <c r="G83" s="185"/>
      <c r="H83" s="185"/>
      <c r="I83" s="185"/>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6"/>
      <c r="AO83" s="196"/>
      <c r="AP83" s="196"/>
    </row>
    <row r="84" s="12" customFormat="1" ht="30" hidden="1" customHeight="1" spans="1:42">
      <c r="A84" s="183" t="s">
        <v>52</v>
      </c>
      <c r="B84" s="183"/>
      <c r="C84" s="188" t="s">
        <v>111</v>
      </c>
      <c r="D84" s="188"/>
      <c r="E84" s="188"/>
      <c r="F84" s="185"/>
      <c r="G84" s="185"/>
      <c r="H84" s="185"/>
      <c r="I84" s="185"/>
      <c r="J84" s="191">
        <f t="shared" ref="J84:AM84" si="24">J85</f>
        <v>0</v>
      </c>
      <c r="K84" s="191">
        <f t="shared" si="24"/>
        <v>0</v>
      </c>
      <c r="L84" s="191">
        <f t="shared" si="24"/>
        <v>0</v>
      </c>
      <c r="M84" s="191">
        <f t="shared" si="24"/>
        <v>0</v>
      </c>
      <c r="N84" s="191">
        <f t="shared" si="24"/>
        <v>0</v>
      </c>
      <c r="O84" s="191">
        <f t="shared" si="24"/>
        <v>0</v>
      </c>
      <c r="P84" s="191">
        <f t="shared" si="24"/>
        <v>0</v>
      </c>
      <c r="Q84" s="191">
        <f t="shared" si="24"/>
        <v>0</v>
      </c>
      <c r="R84" s="191">
        <f t="shared" si="24"/>
        <v>0</v>
      </c>
      <c r="S84" s="191">
        <f t="shared" si="24"/>
        <v>0</v>
      </c>
      <c r="T84" s="191">
        <f t="shared" si="24"/>
        <v>0</v>
      </c>
      <c r="U84" s="191">
        <f t="shared" si="24"/>
        <v>0</v>
      </c>
      <c r="V84" s="191">
        <f t="shared" si="24"/>
        <v>0</v>
      </c>
      <c r="W84" s="191">
        <f t="shared" si="24"/>
        <v>0</v>
      </c>
      <c r="X84" s="191">
        <f t="shared" si="24"/>
        <v>0</v>
      </c>
      <c r="Y84" s="191">
        <f t="shared" si="24"/>
        <v>0</v>
      </c>
      <c r="Z84" s="191">
        <f t="shared" si="24"/>
        <v>0</v>
      </c>
      <c r="AA84" s="191">
        <f t="shared" si="24"/>
        <v>0</v>
      </c>
      <c r="AB84" s="191">
        <f t="shared" si="24"/>
        <v>0</v>
      </c>
      <c r="AC84" s="191">
        <f t="shared" si="24"/>
        <v>0</v>
      </c>
      <c r="AD84" s="191">
        <f t="shared" si="24"/>
        <v>0</v>
      </c>
      <c r="AE84" s="191">
        <f t="shared" si="24"/>
        <v>0</v>
      </c>
      <c r="AF84" s="191">
        <f t="shared" si="24"/>
        <v>0</v>
      </c>
      <c r="AG84" s="191">
        <f t="shared" si="24"/>
        <v>0</v>
      </c>
      <c r="AH84" s="191">
        <f t="shared" si="24"/>
        <v>0</v>
      </c>
      <c r="AI84" s="191">
        <f t="shared" si="24"/>
        <v>0</v>
      </c>
      <c r="AJ84" s="191">
        <f t="shared" si="24"/>
        <v>0</v>
      </c>
      <c r="AK84" s="191">
        <f t="shared" si="24"/>
        <v>0</v>
      </c>
      <c r="AL84" s="191">
        <f t="shared" si="24"/>
        <v>0</v>
      </c>
      <c r="AM84" s="191">
        <f t="shared" si="24"/>
        <v>0</v>
      </c>
      <c r="AN84" s="196"/>
      <c r="AO84" s="196"/>
      <c r="AP84" s="196"/>
    </row>
    <row r="85" s="12" customFormat="1" ht="30" hidden="1" customHeight="1" spans="1:42">
      <c r="A85" s="183" t="s">
        <v>54</v>
      </c>
      <c r="B85" s="183"/>
      <c r="C85" s="188" t="s">
        <v>111</v>
      </c>
      <c r="D85" s="188"/>
      <c r="E85" s="188"/>
      <c r="F85" s="185"/>
      <c r="G85" s="185"/>
      <c r="H85" s="185"/>
      <c r="I85" s="185"/>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1"/>
      <c r="AN85" s="196"/>
      <c r="AO85" s="196"/>
      <c r="AP85" s="196"/>
    </row>
    <row r="86" s="12" customFormat="1" ht="30" hidden="1" customHeight="1" spans="1:42">
      <c r="A86" s="180" t="s">
        <v>50</v>
      </c>
      <c r="B86" s="180"/>
      <c r="C86" s="188" t="s">
        <v>112</v>
      </c>
      <c r="D86" s="188"/>
      <c r="E86" s="188"/>
      <c r="F86" s="185"/>
      <c r="G86" s="185"/>
      <c r="H86" s="185"/>
      <c r="I86" s="185"/>
      <c r="J86" s="192">
        <f t="shared" ref="J86:AM86" si="25">J87+J106+J115</f>
        <v>13</v>
      </c>
      <c r="K86" s="192">
        <f t="shared" si="25"/>
        <v>176.13</v>
      </c>
      <c r="L86" s="192">
        <f t="shared" si="25"/>
        <v>0</v>
      </c>
      <c r="M86" s="192">
        <f t="shared" si="25"/>
        <v>0</v>
      </c>
      <c r="N86" s="192">
        <f t="shared" si="25"/>
        <v>13</v>
      </c>
      <c r="O86" s="192">
        <f t="shared" si="25"/>
        <v>0</v>
      </c>
      <c r="P86" s="192">
        <f t="shared" si="25"/>
        <v>0</v>
      </c>
      <c r="Q86" s="192">
        <f t="shared" si="25"/>
        <v>0</v>
      </c>
      <c r="R86" s="192">
        <f t="shared" si="25"/>
        <v>0</v>
      </c>
      <c r="S86" s="192">
        <f t="shared" si="25"/>
        <v>0</v>
      </c>
      <c r="T86" s="192">
        <f t="shared" si="25"/>
        <v>7411</v>
      </c>
      <c r="U86" s="192">
        <f t="shared" si="25"/>
        <v>29320</v>
      </c>
      <c r="V86" s="192">
        <f t="shared" si="25"/>
        <v>0</v>
      </c>
      <c r="W86" s="192">
        <f t="shared" si="25"/>
        <v>0</v>
      </c>
      <c r="X86" s="192">
        <f t="shared" si="25"/>
        <v>0</v>
      </c>
      <c r="Y86" s="192">
        <f t="shared" si="25"/>
        <v>0</v>
      </c>
      <c r="Z86" s="192">
        <f t="shared" si="25"/>
        <v>0</v>
      </c>
      <c r="AA86" s="192">
        <f t="shared" si="25"/>
        <v>10910</v>
      </c>
      <c r="AB86" s="192">
        <f t="shared" si="25"/>
        <v>5230</v>
      </c>
      <c r="AC86" s="192">
        <f t="shared" si="25"/>
        <v>5230</v>
      </c>
      <c r="AD86" s="192">
        <f t="shared" si="25"/>
        <v>0</v>
      </c>
      <c r="AE86" s="192">
        <f t="shared" si="25"/>
        <v>0</v>
      </c>
      <c r="AF86" s="192">
        <f t="shared" si="25"/>
        <v>0</v>
      </c>
      <c r="AG86" s="192">
        <f t="shared" si="25"/>
        <v>0</v>
      </c>
      <c r="AH86" s="192">
        <f t="shared" si="25"/>
        <v>3680</v>
      </c>
      <c r="AI86" s="192">
        <f t="shared" si="25"/>
        <v>2000</v>
      </c>
      <c r="AJ86" s="192">
        <f t="shared" si="25"/>
        <v>0</v>
      </c>
      <c r="AK86" s="192">
        <f t="shared" si="25"/>
        <v>0</v>
      </c>
      <c r="AL86" s="192">
        <f t="shared" si="25"/>
        <v>0</v>
      </c>
      <c r="AM86" s="192">
        <f t="shared" si="25"/>
        <v>0</v>
      </c>
      <c r="AN86" s="196"/>
      <c r="AO86" s="196"/>
      <c r="AP86" s="196"/>
    </row>
    <row r="87" s="12" customFormat="1" ht="30" hidden="1" customHeight="1" spans="1:42">
      <c r="A87" s="180" t="s">
        <v>52</v>
      </c>
      <c r="B87" s="180"/>
      <c r="C87" s="188" t="s">
        <v>113</v>
      </c>
      <c r="D87" s="188"/>
      <c r="E87" s="188"/>
      <c r="F87" s="185"/>
      <c r="G87" s="185"/>
      <c r="H87" s="185"/>
      <c r="I87" s="185"/>
      <c r="J87" s="191">
        <f t="shared" ref="J87:AM87" si="26">J88+J89+J90+J92+J101+J102+J103+J104+J105</f>
        <v>9</v>
      </c>
      <c r="K87" s="191">
        <f t="shared" si="26"/>
        <v>171</v>
      </c>
      <c r="L87" s="191">
        <f t="shared" si="26"/>
        <v>0</v>
      </c>
      <c r="M87" s="191">
        <f t="shared" si="26"/>
        <v>0</v>
      </c>
      <c r="N87" s="191">
        <f t="shared" si="26"/>
        <v>9</v>
      </c>
      <c r="O87" s="191">
        <f t="shared" si="26"/>
        <v>0</v>
      </c>
      <c r="P87" s="191">
        <f t="shared" si="26"/>
        <v>0</v>
      </c>
      <c r="Q87" s="191">
        <f t="shared" si="26"/>
        <v>0</v>
      </c>
      <c r="R87" s="191">
        <f t="shared" si="26"/>
        <v>0</v>
      </c>
      <c r="S87" s="191">
        <f t="shared" si="26"/>
        <v>0</v>
      </c>
      <c r="T87" s="191">
        <f t="shared" si="26"/>
        <v>5084</v>
      </c>
      <c r="U87" s="191">
        <f t="shared" si="26"/>
        <v>20541</v>
      </c>
      <c r="V87" s="191">
        <f t="shared" si="26"/>
        <v>0</v>
      </c>
      <c r="W87" s="191">
        <f t="shared" si="26"/>
        <v>0</v>
      </c>
      <c r="X87" s="191">
        <f t="shared" si="26"/>
        <v>0</v>
      </c>
      <c r="Y87" s="191">
        <f t="shared" si="26"/>
        <v>0</v>
      </c>
      <c r="Z87" s="191">
        <f t="shared" si="26"/>
        <v>0</v>
      </c>
      <c r="AA87" s="191">
        <f t="shared" si="26"/>
        <v>7230</v>
      </c>
      <c r="AB87" s="191">
        <f t="shared" si="26"/>
        <v>5230</v>
      </c>
      <c r="AC87" s="191">
        <f t="shared" si="26"/>
        <v>5230</v>
      </c>
      <c r="AD87" s="191">
        <f t="shared" si="26"/>
        <v>0</v>
      </c>
      <c r="AE87" s="191">
        <f t="shared" si="26"/>
        <v>0</v>
      </c>
      <c r="AF87" s="191">
        <f t="shared" si="26"/>
        <v>0</v>
      </c>
      <c r="AG87" s="191">
        <f t="shared" si="26"/>
        <v>0</v>
      </c>
      <c r="AH87" s="191">
        <f t="shared" si="26"/>
        <v>0</v>
      </c>
      <c r="AI87" s="191">
        <f t="shared" si="26"/>
        <v>2000</v>
      </c>
      <c r="AJ87" s="191">
        <f t="shared" si="26"/>
        <v>0</v>
      </c>
      <c r="AK87" s="191">
        <f t="shared" si="26"/>
        <v>0</v>
      </c>
      <c r="AL87" s="191">
        <f t="shared" si="26"/>
        <v>0</v>
      </c>
      <c r="AM87" s="191">
        <f t="shared" si="26"/>
        <v>0</v>
      </c>
      <c r="AN87" s="196"/>
      <c r="AO87" s="196"/>
      <c r="AP87" s="196"/>
    </row>
    <row r="88" s="12" customFormat="1" ht="43" hidden="1" customHeight="1" spans="1:42">
      <c r="A88" s="183" t="s">
        <v>54</v>
      </c>
      <c r="B88" s="183"/>
      <c r="C88" s="188" t="s">
        <v>114</v>
      </c>
      <c r="D88" s="188"/>
      <c r="E88" s="188"/>
      <c r="F88" s="185"/>
      <c r="G88" s="185"/>
      <c r="H88" s="185"/>
      <c r="I88" s="185"/>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1"/>
      <c r="AN88" s="196"/>
      <c r="AO88" s="196"/>
      <c r="AP88" s="196"/>
    </row>
    <row r="89" s="12" customFormat="1" ht="43" hidden="1" customHeight="1" spans="1:42">
      <c r="A89" s="183" t="s">
        <v>54</v>
      </c>
      <c r="B89" s="183"/>
      <c r="C89" s="188" t="s">
        <v>115</v>
      </c>
      <c r="D89" s="188"/>
      <c r="E89" s="188"/>
      <c r="F89" s="185"/>
      <c r="G89" s="185"/>
      <c r="H89" s="185"/>
      <c r="I89" s="185"/>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1"/>
      <c r="AN89" s="196"/>
      <c r="AO89" s="196"/>
      <c r="AP89" s="196"/>
    </row>
    <row r="90" s="12" customFormat="1" ht="43" hidden="1" customHeight="1" spans="1:42">
      <c r="A90" s="197" t="s">
        <v>54</v>
      </c>
      <c r="B90" s="197"/>
      <c r="C90" s="198" t="s">
        <v>116</v>
      </c>
      <c r="D90" s="198"/>
      <c r="E90" s="198"/>
      <c r="F90" s="199"/>
      <c r="G90" s="199"/>
      <c r="H90" s="199"/>
      <c r="I90" s="199"/>
      <c r="J90" s="204">
        <f t="shared" ref="J90:AM90" si="27">SUM(J91)</f>
        <v>1</v>
      </c>
      <c r="K90" s="204">
        <f t="shared" si="27"/>
        <v>30</v>
      </c>
      <c r="L90" s="204">
        <f t="shared" si="27"/>
        <v>0</v>
      </c>
      <c r="M90" s="204">
        <f t="shared" si="27"/>
        <v>0</v>
      </c>
      <c r="N90" s="204">
        <f t="shared" si="27"/>
        <v>1</v>
      </c>
      <c r="O90" s="204">
        <f t="shared" si="27"/>
        <v>0</v>
      </c>
      <c r="P90" s="204">
        <f t="shared" si="27"/>
        <v>0</v>
      </c>
      <c r="Q90" s="204">
        <f t="shared" si="27"/>
        <v>0</v>
      </c>
      <c r="R90" s="204">
        <f t="shared" si="27"/>
        <v>0</v>
      </c>
      <c r="S90" s="204">
        <f t="shared" si="27"/>
        <v>0</v>
      </c>
      <c r="T90" s="204">
        <f t="shared" si="27"/>
        <v>431</v>
      </c>
      <c r="U90" s="204">
        <f t="shared" si="27"/>
        <v>1548</v>
      </c>
      <c r="V90" s="204">
        <f t="shared" si="27"/>
        <v>0</v>
      </c>
      <c r="W90" s="204">
        <f t="shared" si="27"/>
        <v>0</v>
      </c>
      <c r="X90" s="204">
        <f t="shared" si="27"/>
        <v>0</v>
      </c>
      <c r="Y90" s="204">
        <f t="shared" si="27"/>
        <v>0</v>
      </c>
      <c r="Z90" s="204">
        <f t="shared" si="27"/>
        <v>0</v>
      </c>
      <c r="AA90" s="204">
        <f t="shared" si="27"/>
        <v>1400</v>
      </c>
      <c r="AB90" s="204">
        <f t="shared" si="27"/>
        <v>1400</v>
      </c>
      <c r="AC90" s="204">
        <f t="shared" si="27"/>
        <v>1400</v>
      </c>
      <c r="AD90" s="204">
        <f t="shared" si="27"/>
        <v>0</v>
      </c>
      <c r="AE90" s="204">
        <f t="shared" si="27"/>
        <v>0</v>
      </c>
      <c r="AF90" s="204">
        <f t="shared" si="27"/>
        <v>0</v>
      </c>
      <c r="AG90" s="204">
        <f t="shared" si="27"/>
        <v>0</v>
      </c>
      <c r="AH90" s="204">
        <f t="shared" si="27"/>
        <v>0</v>
      </c>
      <c r="AI90" s="204">
        <f t="shared" si="27"/>
        <v>0</v>
      </c>
      <c r="AJ90" s="204">
        <f t="shared" si="27"/>
        <v>0</v>
      </c>
      <c r="AK90" s="204">
        <f t="shared" si="27"/>
        <v>0</v>
      </c>
      <c r="AL90" s="204">
        <f t="shared" si="27"/>
        <v>0</v>
      </c>
      <c r="AM90" s="204">
        <f t="shared" si="27"/>
        <v>0</v>
      </c>
      <c r="AN90" s="206"/>
      <c r="AO90" s="206"/>
      <c r="AP90" s="206"/>
    </row>
    <row r="91" s="179" customFormat="1" ht="189" hidden="1" customHeight="1" spans="1:43">
      <c r="A91" s="22">
        <v>21</v>
      </c>
      <c r="B91" s="22">
        <v>1</v>
      </c>
      <c r="C91" s="22" t="s">
        <v>1335</v>
      </c>
      <c r="D91" s="22">
        <v>2024</v>
      </c>
      <c r="E91" s="37" t="s">
        <v>1336</v>
      </c>
      <c r="F91" s="24" t="s">
        <v>178</v>
      </c>
      <c r="G91" s="24" t="s">
        <v>1337</v>
      </c>
      <c r="H91" s="24" t="s">
        <v>1304</v>
      </c>
      <c r="I91" s="37" t="s">
        <v>1338</v>
      </c>
      <c r="J91" s="22">
        <v>1</v>
      </c>
      <c r="K91" s="22">
        <v>30</v>
      </c>
      <c r="L91" s="22"/>
      <c r="M91" s="22"/>
      <c r="N91" s="22">
        <v>1</v>
      </c>
      <c r="O91" s="22"/>
      <c r="P91" s="22"/>
      <c r="Q91" s="22"/>
      <c r="R91" s="22"/>
      <c r="S91" s="22"/>
      <c r="T91" s="22">
        <v>431</v>
      </c>
      <c r="U91" s="22">
        <v>1548</v>
      </c>
      <c r="V91" s="36" t="s">
        <v>215</v>
      </c>
      <c r="W91" s="22" t="s">
        <v>853</v>
      </c>
      <c r="X91" s="36" t="s">
        <v>215</v>
      </c>
      <c r="Y91" s="22" t="s">
        <v>853</v>
      </c>
      <c r="Z91" s="22" t="s">
        <v>1286</v>
      </c>
      <c r="AA91" s="22">
        <v>1400</v>
      </c>
      <c r="AB91" s="22">
        <v>1400</v>
      </c>
      <c r="AC91" s="60">
        <v>1400</v>
      </c>
      <c r="AD91" s="60"/>
      <c r="AE91" s="60"/>
      <c r="AF91" s="60"/>
      <c r="AG91" s="22"/>
      <c r="AH91" s="22"/>
      <c r="AI91" s="22"/>
      <c r="AJ91" s="22"/>
      <c r="AK91" s="22"/>
      <c r="AL91" s="22"/>
      <c r="AM91" s="22"/>
      <c r="AN91" s="33" t="s">
        <v>1339</v>
      </c>
      <c r="AO91" s="33" t="s">
        <v>1340</v>
      </c>
      <c r="AP91" s="196" t="s">
        <v>1382</v>
      </c>
      <c r="AQ91" s="179">
        <v>1</v>
      </c>
    </row>
    <row r="92" s="12" customFormat="1" ht="30" hidden="1" customHeight="1" spans="1:42">
      <c r="A92" s="200" t="s">
        <v>54</v>
      </c>
      <c r="B92" s="200"/>
      <c r="C92" s="201" t="s">
        <v>117</v>
      </c>
      <c r="D92" s="201"/>
      <c r="E92" s="201"/>
      <c r="F92" s="202"/>
      <c r="G92" s="202"/>
      <c r="H92" s="202"/>
      <c r="I92" s="202"/>
      <c r="J92" s="205">
        <f t="shared" ref="J92:AM92" si="28">SUM(J93:J100)</f>
        <v>8</v>
      </c>
      <c r="K92" s="205">
        <f t="shared" si="28"/>
        <v>141</v>
      </c>
      <c r="L92" s="205">
        <f t="shared" si="28"/>
        <v>0</v>
      </c>
      <c r="M92" s="205">
        <f t="shared" si="28"/>
        <v>0</v>
      </c>
      <c r="N92" s="205">
        <f t="shared" si="28"/>
        <v>8</v>
      </c>
      <c r="O92" s="205">
        <f t="shared" si="28"/>
        <v>0</v>
      </c>
      <c r="P92" s="205">
        <f t="shared" si="28"/>
        <v>0</v>
      </c>
      <c r="Q92" s="205">
        <f t="shared" si="28"/>
        <v>0</v>
      </c>
      <c r="R92" s="205">
        <f t="shared" si="28"/>
        <v>0</v>
      </c>
      <c r="S92" s="205">
        <f t="shared" si="28"/>
        <v>0</v>
      </c>
      <c r="T92" s="205">
        <f t="shared" si="28"/>
        <v>4653</v>
      </c>
      <c r="U92" s="205">
        <f t="shared" si="28"/>
        <v>18993</v>
      </c>
      <c r="V92" s="205">
        <f t="shared" si="28"/>
        <v>0</v>
      </c>
      <c r="W92" s="205">
        <f t="shared" si="28"/>
        <v>0</v>
      </c>
      <c r="X92" s="205">
        <f t="shared" si="28"/>
        <v>0</v>
      </c>
      <c r="Y92" s="205">
        <f t="shared" si="28"/>
        <v>0</v>
      </c>
      <c r="Z92" s="205">
        <f t="shared" si="28"/>
        <v>0</v>
      </c>
      <c r="AA92" s="205">
        <f t="shared" si="28"/>
        <v>5830</v>
      </c>
      <c r="AB92" s="205">
        <f t="shared" si="28"/>
        <v>3830</v>
      </c>
      <c r="AC92" s="205">
        <f t="shared" si="28"/>
        <v>3830</v>
      </c>
      <c r="AD92" s="205">
        <f t="shared" si="28"/>
        <v>0</v>
      </c>
      <c r="AE92" s="205">
        <f t="shared" si="28"/>
        <v>0</v>
      </c>
      <c r="AF92" s="205">
        <f t="shared" si="28"/>
        <v>0</v>
      </c>
      <c r="AG92" s="205">
        <f t="shared" si="28"/>
        <v>0</v>
      </c>
      <c r="AH92" s="205">
        <f t="shared" si="28"/>
        <v>0</v>
      </c>
      <c r="AI92" s="205">
        <f t="shared" si="28"/>
        <v>2000</v>
      </c>
      <c r="AJ92" s="205">
        <f t="shared" si="28"/>
        <v>0</v>
      </c>
      <c r="AK92" s="205">
        <f t="shared" si="28"/>
        <v>0</v>
      </c>
      <c r="AL92" s="205">
        <f t="shared" si="28"/>
        <v>0</v>
      </c>
      <c r="AM92" s="205">
        <f t="shared" si="28"/>
        <v>0</v>
      </c>
      <c r="AN92" s="207"/>
      <c r="AO92" s="207"/>
      <c r="AP92" s="207"/>
    </row>
    <row r="93" s="7" customFormat="1" ht="348" hidden="1" customHeight="1" spans="1:43">
      <c r="A93" s="22">
        <v>22</v>
      </c>
      <c r="B93" s="22">
        <v>1</v>
      </c>
      <c r="C93" s="22" t="s">
        <v>1164</v>
      </c>
      <c r="D93" s="22">
        <v>2024</v>
      </c>
      <c r="E93" s="34" t="s">
        <v>220</v>
      </c>
      <c r="F93" s="22" t="s">
        <v>178</v>
      </c>
      <c r="G93" s="24" t="s">
        <v>990</v>
      </c>
      <c r="H93" s="22" t="s">
        <v>221</v>
      </c>
      <c r="I93" s="34" t="s">
        <v>1098</v>
      </c>
      <c r="J93" s="22">
        <v>1</v>
      </c>
      <c r="K93" s="22">
        <v>3</v>
      </c>
      <c r="L93" s="22"/>
      <c r="M93" s="22"/>
      <c r="N93" s="22">
        <v>1</v>
      </c>
      <c r="O93" s="22"/>
      <c r="P93" s="22"/>
      <c r="Q93" s="22"/>
      <c r="R93" s="22"/>
      <c r="S93" s="22"/>
      <c r="T93" s="22">
        <v>2245</v>
      </c>
      <c r="U93" s="22">
        <v>10000</v>
      </c>
      <c r="V93" s="36" t="s">
        <v>1369</v>
      </c>
      <c r="W93" s="22" t="s">
        <v>715</v>
      </c>
      <c r="X93" s="22" t="s">
        <v>207</v>
      </c>
      <c r="Y93" s="22" t="s">
        <v>715</v>
      </c>
      <c r="Z93" s="22" t="s">
        <v>1286</v>
      </c>
      <c r="AA93" s="22">
        <v>3000</v>
      </c>
      <c r="AB93" s="22">
        <v>1000</v>
      </c>
      <c r="AC93" s="60">
        <v>1000</v>
      </c>
      <c r="AD93" s="60"/>
      <c r="AE93" s="60"/>
      <c r="AF93" s="60"/>
      <c r="AG93" s="22"/>
      <c r="AH93" s="22"/>
      <c r="AI93" s="22">
        <v>2000</v>
      </c>
      <c r="AJ93" s="22"/>
      <c r="AK93" s="22"/>
      <c r="AL93" s="22"/>
      <c r="AM93" s="22"/>
      <c r="AN93" s="33" t="s">
        <v>1165</v>
      </c>
      <c r="AO93" s="33" t="s">
        <v>1166</v>
      </c>
      <c r="AP93" s="186" t="s">
        <v>1370</v>
      </c>
      <c r="AQ93" s="7">
        <v>1</v>
      </c>
    </row>
    <row r="94" s="9" customFormat="1" ht="409" hidden="1" customHeight="1" spans="1:43">
      <c r="A94" s="22">
        <v>23</v>
      </c>
      <c r="B94" s="22">
        <v>1</v>
      </c>
      <c r="C94" s="22" t="s">
        <v>1170</v>
      </c>
      <c r="D94" s="22">
        <v>2024</v>
      </c>
      <c r="E94" s="37" t="s">
        <v>327</v>
      </c>
      <c r="F94" s="36" t="s">
        <v>178</v>
      </c>
      <c r="G94" s="36" t="s">
        <v>984</v>
      </c>
      <c r="H94" s="36" t="s">
        <v>209</v>
      </c>
      <c r="I94" s="37" t="s">
        <v>1081</v>
      </c>
      <c r="J94" s="36">
        <v>1</v>
      </c>
      <c r="K94" s="36">
        <v>1</v>
      </c>
      <c r="L94" s="36"/>
      <c r="M94" s="36"/>
      <c r="N94" s="36">
        <v>1</v>
      </c>
      <c r="O94" s="36"/>
      <c r="P94" s="36"/>
      <c r="Q94" s="36"/>
      <c r="R94" s="36"/>
      <c r="S94" s="36"/>
      <c r="T94" s="36">
        <v>560</v>
      </c>
      <c r="U94" s="36">
        <v>1650</v>
      </c>
      <c r="V94" s="36" t="s">
        <v>305</v>
      </c>
      <c r="W94" s="36" t="s">
        <v>1171</v>
      </c>
      <c r="X94" s="36" t="s">
        <v>207</v>
      </c>
      <c r="Y94" s="36" t="s">
        <v>715</v>
      </c>
      <c r="Z94" s="36" t="s">
        <v>1286</v>
      </c>
      <c r="AA94" s="36">
        <v>800</v>
      </c>
      <c r="AB94" s="36">
        <v>800</v>
      </c>
      <c r="AC94" s="36">
        <v>800</v>
      </c>
      <c r="AD94" s="36"/>
      <c r="AE94" s="36"/>
      <c r="AF94" s="36"/>
      <c r="AG94" s="36"/>
      <c r="AH94" s="36"/>
      <c r="AI94" s="36"/>
      <c r="AJ94" s="36"/>
      <c r="AK94" s="36"/>
      <c r="AL94" s="36"/>
      <c r="AM94" s="36"/>
      <c r="AN94" s="37" t="s">
        <v>1172</v>
      </c>
      <c r="AO94" s="37" t="s">
        <v>1173</v>
      </c>
      <c r="AP94" s="186" t="s">
        <v>1371</v>
      </c>
      <c r="AQ94" s="9">
        <v>1</v>
      </c>
    </row>
    <row r="95" s="12" customFormat="1" ht="409" hidden="1" customHeight="1" spans="1:43">
      <c r="A95" s="22">
        <v>24</v>
      </c>
      <c r="B95" s="22">
        <v>1</v>
      </c>
      <c r="C95" s="22" t="s">
        <v>1201</v>
      </c>
      <c r="D95" s="22">
        <v>2024</v>
      </c>
      <c r="E95" s="33" t="s">
        <v>1341</v>
      </c>
      <c r="F95" s="22" t="s">
        <v>178</v>
      </c>
      <c r="G95" s="24" t="s">
        <v>1013</v>
      </c>
      <c r="H95" s="22" t="s">
        <v>1342</v>
      </c>
      <c r="I95" s="33" t="s">
        <v>1343</v>
      </c>
      <c r="J95" s="22">
        <v>1</v>
      </c>
      <c r="K95" s="39">
        <v>109.8</v>
      </c>
      <c r="L95" s="39"/>
      <c r="M95" s="39"/>
      <c r="N95" s="39">
        <v>1</v>
      </c>
      <c r="O95" s="39"/>
      <c r="P95" s="39"/>
      <c r="Q95" s="39"/>
      <c r="R95" s="39"/>
      <c r="S95" s="39"/>
      <c r="T95" s="39">
        <v>794</v>
      </c>
      <c r="U95" s="39">
        <v>3208</v>
      </c>
      <c r="V95" s="22" t="s">
        <v>207</v>
      </c>
      <c r="W95" s="22" t="s">
        <v>715</v>
      </c>
      <c r="X95" s="22" t="s">
        <v>207</v>
      </c>
      <c r="Y95" s="22" t="s">
        <v>715</v>
      </c>
      <c r="Z95" s="22" t="s">
        <v>1286</v>
      </c>
      <c r="AA95" s="39">
        <v>1000</v>
      </c>
      <c r="AB95" s="39">
        <v>1000</v>
      </c>
      <c r="AC95" s="39">
        <v>1000</v>
      </c>
      <c r="AD95" s="39"/>
      <c r="AE95" s="39"/>
      <c r="AF95" s="39"/>
      <c r="AG95" s="39"/>
      <c r="AH95" s="39"/>
      <c r="AI95" s="39"/>
      <c r="AJ95" s="39"/>
      <c r="AK95" s="39"/>
      <c r="AL95" s="39"/>
      <c r="AM95" s="39"/>
      <c r="AN95" s="71" t="s">
        <v>1202</v>
      </c>
      <c r="AO95" s="71" t="s">
        <v>1203</v>
      </c>
      <c r="AP95" s="186" t="s">
        <v>1372</v>
      </c>
      <c r="AQ95" s="12">
        <v>1</v>
      </c>
    </row>
    <row r="96" s="250" customFormat="1" ht="223" hidden="1" customHeight="1" spans="1:43">
      <c r="A96" s="22">
        <v>25</v>
      </c>
      <c r="B96" s="22">
        <v>3</v>
      </c>
      <c r="C96" s="22" t="s">
        <v>1204</v>
      </c>
      <c r="D96" s="22">
        <v>2024</v>
      </c>
      <c r="E96" s="33" t="s">
        <v>383</v>
      </c>
      <c r="F96" s="22" t="s">
        <v>178</v>
      </c>
      <c r="G96" s="24" t="s">
        <v>990</v>
      </c>
      <c r="H96" s="22" t="s">
        <v>357</v>
      </c>
      <c r="I96" s="33" t="s">
        <v>384</v>
      </c>
      <c r="J96" s="22">
        <v>1</v>
      </c>
      <c r="K96" s="22">
        <v>1.2</v>
      </c>
      <c r="L96" s="22"/>
      <c r="M96" s="22"/>
      <c r="N96" s="22">
        <v>1</v>
      </c>
      <c r="O96" s="22"/>
      <c r="P96" s="22"/>
      <c r="Q96" s="22"/>
      <c r="R96" s="22"/>
      <c r="S96" s="22"/>
      <c r="T96" s="22">
        <v>67</v>
      </c>
      <c r="U96" s="22">
        <v>268</v>
      </c>
      <c r="V96" s="22" t="s">
        <v>1016</v>
      </c>
      <c r="W96" s="22" t="s">
        <v>749</v>
      </c>
      <c r="X96" s="22" t="s">
        <v>207</v>
      </c>
      <c r="Y96" s="22" t="s">
        <v>715</v>
      </c>
      <c r="Z96" s="22" t="s">
        <v>1286</v>
      </c>
      <c r="AA96" s="22">
        <v>200</v>
      </c>
      <c r="AB96" s="22">
        <v>200</v>
      </c>
      <c r="AC96" s="22">
        <v>200</v>
      </c>
      <c r="AD96" s="22"/>
      <c r="AE96" s="22"/>
      <c r="AF96" s="22"/>
      <c r="AG96" s="22"/>
      <c r="AH96" s="22"/>
      <c r="AI96" s="22"/>
      <c r="AJ96" s="22"/>
      <c r="AK96" s="22"/>
      <c r="AL96" s="22"/>
      <c r="AM96" s="22"/>
      <c r="AN96" s="33" t="s">
        <v>1205</v>
      </c>
      <c r="AO96" s="33" t="s">
        <v>1206</v>
      </c>
      <c r="AP96" s="22" t="s">
        <v>1373</v>
      </c>
      <c r="AQ96" s="250">
        <v>4</v>
      </c>
    </row>
    <row r="97" s="12" customFormat="1" ht="223" hidden="1" customHeight="1" spans="1:43">
      <c r="A97" s="22">
        <v>26</v>
      </c>
      <c r="B97" s="22">
        <v>3</v>
      </c>
      <c r="C97" s="22" t="s">
        <v>1208</v>
      </c>
      <c r="D97" s="36">
        <v>2024</v>
      </c>
      <c r="E97" s="37" t="s">
        <v>1017</v>
      </c>
      <c r="F97" s="36" t="s">
        <v>178</v>
      </c>
      <c r="G97" s="36" t="s">
        <v>984</v>
      </c>
      <c r="H97" s="36" t="s">
        <v>442</v>
      </c>
      <c r="I97" s="37" t="s">
        <v>1209</v>
      </c>
      <c r="J97" s="36">
        <v>1</v>
      </c>
      <c r="K97" s="36">
        <v>11</v>
      </c>
      <c r="L97" s="36"/>
      <c r="M97" s="36"/>
      <c r="N97" s="36">
        <v>1</v>
      </c>
      <c r="O97" s="36"/>
      <c r="P97" s="36"/>
      <c r="Q97" s="36"/>
      <c r="R97" s="36"/>
      <c r="S97" s="36"/>
      <c r="T97" s="31">
        <v>33</v>
      </c>
      <c r="U97" s="31">
        <v>102</v>
      </c>
      <c r="V97" s="36" t="s">
        <v>192</v>
      </c>
      <c r="W97" s="36" t="s">
        <v>810</v>
      </c>
      <c r="X97" s="36" t="s">
        <v>207</v>
      </c>
      <c r="Y97" s="36" t="s">
        <v>715</v>
      </c>
      <c r="Z97" s="22" t="s">
        <v>1286</v>
      </c>
      <c r="AA97" s="36">
        <v>100</v>
      </c>
      <c r="AB97" s="36">
        <v>100</v>
      </c>
      <c r="AC97" s="36">
        <v>100</v>
      </c>
      <c r="AD97" s="36"/>
      <c r="AE97" s="36"/>
      <c r="AF97" s="36"/>
      <c r="AG97" s="36"/>
      <c r="AH97" s="36"/>
      <c r="AI97" s="36"/>
      <c r="AJ97" s="36"/>
      <c r="AK97" s="36"/>
      <c r="AL97" s="36"/>
      <c r="AM97" s="36"/>
      <c r="AN97" s="37" t="s">
        <v>1210</v>
      </c>
      <c r="AO97" s="37" t="s">
        <v>1211</v>
      </c>
      <c r="AP97" s="186" t="s">
        <v>1374</v>
      </c>
      <c r="AQ97" s="12">
        <v>4</v>
      </c>
    </row>
    <row r="98" s="8" customFormat="1" ht="201" hidden="1" customHeight="1" spans="1:43">
      <c r="A98" s="22">
        <v>27</v>
      </c>
      <c r="B98" s="22">
        <v>2</v>
      </c>
      <c r="C98" s="22" t="s">
        <v>1213</v>
      </c>
      <c r="D98" s="24">
        <v>2024</v>
      </c>
      <c r="E98" s="40" t="s">
        <v>592</v>
      </c>
      <c r="F98" s="24" t="s">
        <v>178</v>
      </c>
      <c r="G98" s="24" t="s">
        <v>1022</v>
      </c>
      <c r="H98" s="24" t="s">
        <v>593</v>
      </c>
      <c r="I98" s="40" t="s">
        <v>594</v>
      </c>
      <c r="J98" s="52">
        <v>1</v>
      </c>
      <c r="K98" s="24">
        <v>11</v>
      </c>
      <c r="L98" s="52"/>
      <c r="M98" s="52"/>
      <c r="N98" s="24">
        <v>1</v>
      </c>
      <c r="O98" s="52"/>
      <c r="P98" s="52"/>
      <c r="Q98" s="52"/>
      <c r="R98" s="52"/>
      <c r="S98" s="52"/>
      <c r="T98" s="24">
        <v>50</v>
      </c>
      <c r="U98" s="52">
        <v>218</v>
      </c>
      <c r="V98" s="24" t="s">
        <v>985</v>
      </c>
      <c r="W98" s="24" t="s">
        <v>944</v>
      </c>
      <c r="X98" s="24" t="s">
        <v>207</v>
      </c>
      <c r="Y98" s="24" t="s">
        <v>715</v>
      </c>
      <c r="Z98" s="22" t="s">
        <v>1286</v>
      </c>
      <c r="AA98" s="24">
        <v>370</v>
      </c>
      <c r="AB98" s="24">
        <v>370</v>
      </c>
      <c r="AC98" s="24">
        <v>370</v>
      </c>
      <c r="AD98" s="24"/>
      <c r="AE98" s="24"/>
      <c r="AF98" s="24"/>
      <c r="AG98" s="24"/>
      <c r="AH98" s="24"/>
      <c r="AI98" s="24"/>
      <c r="AJ98" s="24"/>
      <c r="AK98" s="24"/>
      <c r="AL98" s="22"/>
      <c r="AM98" s="22"/>
      <c r="AN98" s="33" t="s">
        <v>1214</v>
      </c>
      <c r="AO98" s="33" t="s">
        <v>1215</v>
      </c>
      <c r="AP98" s="186" t="s">
        <v>1375</v>
      </c>
      <c r="AQ98" s="8">
        <v>2</v>
      </c>
    </row>
    <row r="99" s="251" customFormat="1" ht="258" hidden="1" customHeight="1" spans="1:43">
      <c r="A99" s="22">
        <v>28</v>
      </c>
      <c r="B99" s="22">
        <v>2</v>
      </c>
      <c r="C99" s="22" t="s">
        <v>1232</v>
      </c>
      <c r="D99" s="22">
        <v>2024</v>
      </c>
      <c r="E99" s="33" t="s">
        <v>565</v>
      </c>
      <c r="F99" s="22" t="s">
        <v>302</v>
      </c>
      <c r="G99" s="22" t="s">
        <v>1009</v>
      </c>
      <c r="H99" s="22" t="s">
        <v>535</v>
      </c>
      <c r="I99" s="33" t="s">
        <v>566</v>
      </c>
      <c r="J99" s="22">
        <v>1</v>
      </c>
      <c r="K99" s="22">
        <v>4</v>
      </c>
      <c r="L99" s="22"/>
      <c r="M99" s="22"/>
      <c r="N99" s="22">
        <v>1</v>
      </c>
      <c r="O99" s="22"/>
      <c r="P99" s="22"/>
      <c r="Q99" s="22"/>
      <c r="R99" s="22"/>
      <c r="S99" s="22"/>
      <c r="T99" s="22">
        <v>210</v>
      </c>
      <c r="U99" s="22">
        <v>709</v>
      </c>
      <c r="V99" s="22" t="s">
        <v>206</v>
      </c>
      <c r="W99" s="22" t="s">
        <v>902</v>
      </c>
      <c r="X99" s="22" t="s">
        <v>207</v>
      </c>
      <c r="Y99" s="22" t="s">
        <v>715</v>
      </c>
      <c r="Z99" s="22" t="s">
        <v>1286</v>
      </c>
      <c r="AA99" s="22">
        <v>210</v>
      </c>
      <c r="AB99" s="22">
        <v>210</v>
      </c>
      <c r="AC99" s="60">
        <v>210</v>
      </c>
      <c r="AD99" s="60"/>
      <c r="AE99" s="60"/>
      <c r="AF99" s="60"/>
      <c r="AG99" s="22"/>
      <c r="AH99" s="22"/>
      <c r="AI99" s="22"/>
      <c r="AJ99" s="22"/>
      <c r="AK99" s="22"/>
      <c r="AL99" s="22"/>
      <c r="AM99" s="22"/>
      <c r="AN99" s="33" t="s">
        <v>1233</v>
      </c>
      <c r="AO99" s="33" t="s">
        <v>1234</v>
      </c>
      <c r="AP99" s="186" t="s">
        <v>1376</v>
      </c>
      <c r="AQ99" s="251">
        <v>4</v>
      </c>
    </row>
    <row r="100" s="8" customFormat="1" ht="251" hidden="1" customHeight="1" spans="1:43">
      <c r="A100" s="22">
        <v>29</v>
      </c>
      <c r="B100" s="22">
        <v>3</v>
      </c>
      <c r="C100" s="22" t="s">
        <v>1236</v>
      </c>
      <c r="D100" s="22">
        <v>2024</v>
      </c>
      <c r="E100" s="33" t="s">
        <v>1237</v>
      </c>
      <c r="F100" s="22" t="s">
        <v>178</v>
      </c>
      <c r="G100" s="24" t="s">
        <v>1013</v>
      </c>
      <c r="H100" s="22" t="s">
        <v>1238</v>
      </c>
      <c r="I100" s="33" t="s">
        <v>1239</v>
      </c>
      <c r="J100" s="39">
        <v>1</v>
      </c>
      <c r="K100" s="39"/>
      <c r="L100" s="39"/>
      <c r="M100" s="39"/>
      <c r="N100" s="39">
        <v>1</v>
      </c>
      <c r="O100" s="39"/>
      <c r="P100" s="39"/>
      <c r="Q100" s="39"/>
      <c r="R100" s="39"/>
      <c r="S100" s="39"/>
      <c r="T100" s="39">
        <v>694</v>
      </c>
      <c r="U100" s="39">
        <v>2838</v>
      </c>
      <c r="V100" s="22" t="s">
        <v>227</v>
      </c>
      <c r="W100" s="22" t="s">
        <v>656</v>
      </c>
      <c r="X100" s="22" t="s">
        <v>207</v>
      </c>
      <c r="Y100" s="22" t="s">
        <v>715</v>
      </c>
      <c r="Z100" s="22" t="s">
        <v>1286</v>
      </c>
      <c r="AA100" s="39">
        <v>150</v>
      </c>
      <c r="AB100" s="39">
        <v>150</v>
      </c>
      <c r="AC100" s="39">
        <v>150</v>
      </c>
      <c r="AD100" s="39"/>
      <c r="AE100" s="39"/>
      <c r="AF100" s="39"/>
      <c r="AG100" s="39"/>
      <c r="AH100" s="39"/>
      <c r="AI100" s="39"/>
      <c r="AJ100" s="39"/>
      <c r="AK100" s="39"/>
      <c r="AL100" s="39"/>
      <c r="AM100" s="39"/>
      <c r="AN100" s="71" t="s">
        <v>1240</v>
      </c>
      <c r="AO100" s="71" t="s">
        <v>1241</v>
      </c>
      <c r="AP100" s="186" t="s">
        <v>1377</v>
      </c>
      <c r="AQ100" s="8">
        <v>4</v>
      </c>
    </row>
    <row r="101" s="12" customFormat="1" ht="70" hidden="1" customHeight="1" spans="1:42">
      <c r="A101" s="183" t="s">
        <v>54</v>
      </c>
      <c r="B101" s="183"/>
      <c r="C101" s="188" t="s">
        <v>118</v>
      </c>
      <c r="D101" s="188"/>
      <c r="E101" s="188"/>
      <c r="F101" s="185"/>
      <c r="G101" s="185"/>
      <c r="H101" s="185"/>
      <c r="I101" s="185"/>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1"/>
      <c r="AN101" s="196"/>
      <c r="AO101" s="196"/>
      <c r="AP101" s="196"/>
    </row>
    <row r="102" s="12" customFormat="1" ht="77" hidden="1" customHeight="1" spans="1:42">
      <c r="A102" s="183" t="s">
        <v>54</v>
      </c>
      <c r="B102" s="183"/>
      <c r="C102" s="188" t="s">
        <v>119</v>
      </c>
      <c r="D102" s="188"/>
      <c r="E102" s="188"/>
      <c r="F102" s="185"/>
      <c r="G102" s="185"/>
      <c r="H102" s="185"/>
      <c r="I102" s="185"/>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1"/>
      <c r="AN102" s="196"/>
      <c r="AO102" s="196"/>
      <c r="AP102" s="196"/>
    </row>
    <row r="103" s="12" customFormat="1" ht="77" hidden="1" customHeight="1" spans="1:42">
      <c r="A103" s="183" t="s">
        <v>54</v>
      </c>
      <c r="B103" s="183"/>
      <c r="C103" s="188" t="s">
        <v>120</v>
      </c>
      <c r="D103" s="188"/>
      <c r="E103" s="188"/>
      <c r="F103" s="185"/>
      <c r="G103" s="185"/>
      <c r="H103" s="185"/>
      <c r="I103" s="185"/>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1"/>
      <c r="AN103" s="196"/>
      <c r="AO103" s="196"/>
      <c r="AP103" s="196"/>
    </row>
    <row r="104" s="12" customFormat="1" ht="50" hidden="1" customHeight="1" spans="1:42">
      <c r="A104" s="183" t="s">
        <v>54</v>
      </c>
      <c r="B104" s="183"/>
      <c r="C104" s="188" t="s">
        <v>121</v>
      </c>
      <c r="D104" s="188"/>
      <c r="E104" s="188"/>
      <c r="F104" s="185"/>
      <c r="G104" s="185"/>
      <c r="H104" s="185"/>
      <c r="I104" s="185"/>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1"/>
      <c r="AN104" s="196"/>
      <c r="AO104" s="196"/>
      <c r="AP104" s="196"/>
    </row>
    <row r="105" s="12" customFormat="1" ht="30" hidden="1" customHeight="1" spans="1:42">
      <c r="A105" s="183" t="s">
        <v>54</v>
      </c>
      <c r="B105" s="183"/>
      <c r="C105" s="188" t="s">
        <v>96</v>
      </c>
      <c r="D105" s="188"/>
      <c r="E105" s="188"/>
      <c r="F105" s="185"/>
      <c r="G105" s="185"/>
      <c r="H105" s="185"/>
      <c r="I105" s="185"/>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1"/>
      <c r="AN105" s="196"/>
      <c r="AO105" s="196"/>
      <c r="AP105" s="196"/>
    </row>
    <row r="106" s="12" customFormat="1" ht="30" hidden="1" customHeight="1" spans="1:42">
      <c r="A106" s="203" t="s">
        <v>52</v>
      </c>
      <c r="B106" s="203"/>
      <c r="C106" s="188" t="s">
        <v>122</v>
      </c>
      <c r="D106" s="188"/>
      <c r="E106" s="188"/>
      <c r="F106" s="185"/>
      <c r="G106" s="185"/>
      <c r="H106" s="185"/>
      <c r="I106" s="185"/>
      <c r="J106" s="191">
        <f t="shared" ref="J106:AM106" si="29">J107+J108+J112+J114</f>
        <v>4</v>
      </c>
      <c r="K106" s="191">
        <f t="shared" si="29"/>
        <v>5.13</v>
      </c>
      <c r="L106" s="191">
        <f t="shared" si="29"/>
        <v>0</v>
      </c>
      <c r="M106" s="191">
        <f t="shared" si="29"/>
        <v>0</v>
      </c>
      <c r="N106" s="191">
        <f t="shared" si="29"/>
        <v>4</v>
      </c>
      <c r="O106" s="191">
        <f t="shared" si="29"/>
        <v>0</v>
      </c>
      <c r="P106" s="191">
        <f t="shared" si="29"/>
        <v>0</v>
      </c>
      <c r="Q106" s="191">
        <f t="shared" si="29"/>
        <v>0</v>
      </c>
      <c r="R106" s="191">
        <f t="shared" si="29"/>
        <v>0</v>
      </c>
      <c r="S106" s="191">
        <f t="shared" si="29"/>
        <v>0</v>
      </c>
      <c r="T106" s="191">
        <f t="shared" si="29"/>
        <v>2327</v>
      </c>
      <c r="U106" s="191">
        <f t="shared" si="29"/>
        <v>8779</v>
      </c>
      <c r="V106" s="191">
        <f t="shared" si="29"/>
        <v>0</v>
      </c>
      <c r="W106" s="191">
        <f t="shared" si="29"/>
        <v>0</v>
      </c>
      <c r="X106" s="191">
        <f t="shared" si="29"/>
        <v>0</v>
      </c>
      <c r="Y106" s="191">
        <f t="shared" si="29"/>
        <v>0</v>
      </c>
      <c r="Z106" s="191">
        <f t="shared" si="29"/>
        <v>0</v>
      </c>
      <c r="AA106" s="191">
        <f t="shared" si="29"/>
        <v>3680</v>
      </c>
      <c r="AB106" s="191">
        <f t="shared" si="29"/>
        <v>0</v>
      </c>
      <c r="AC106" s="191">
        <f t="shared" si="29"/>
        <v>0</v>
      </c>
      <c r="AD106" s="191">
        <f t="shared" si="29"/>
        <v>0</v>
      </c>
      <c r="AE106" s="191">
        <f t="shared" si="29"/>
        <v>0</v>
      </c>
      <c r="AF106" s="191">
        <f t="shared" si="29"/>
        <v>0</v>
      </c>
      <c r="AG106" s="191">
        <f t="shared" si="29"/>
        <v>0</v>
      </c>
      <c r="AH106" s="191">
        <f t="shared" si="29"/>
        <v>3680</v>
      </c>
      <c r="AI106" s="191">
        <f t="shared" si="29"/>
        <v>0</v>
      </c>
      <c r="AJ106" s="191">
        <f t="shared" si="29"/>
        <v>0</v>
      </c>
      <c r="AK106" s="191">
        <f t="shared" si="29"/>
        <v>0</v>
      </c>
      <c r="AL106" s="191">
        <f t="shared" si="29"/>
        <v>0</v>
      </c>
      <c r="AM106" s="191">
        <f t="shared" si="29"/>
        <v>0</v>
      </c>
      <c r="AN106" s="196"/>
      <c r="AO106" s="196"/>
      <c r="AP106" s="196"/>
    </row>
    <row r="107" s="12" customFormat="1" ht="30" hidden="1" customHeight="1" spans="1:42">
      <c r="A107" s="183" t="s">
        <v>54</v>
      </c>
      <c r="B107" s="183"/>
      <c r="C107" s="188" t="s">
        <v>123</v>
      </c>
      <c r="D107" s="188"/>
      <c r="E107" s="188"/>
      <c r="F107" s="185"/>
      <c r="G107" s="185"/>
      <c r="H107" s="185"/>
      <c r="I107" s="185"/>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1"/>
      <c r="AN107" s="196"/>
      <c r="AO107" s="196"/>
      <c r="AP107" s="196"/>
    </row>
    <row r="108" s="12" customFormat="1" ht="30" hidden="1" customHeight="1" spans="1:42">
      <c r="A108" s="183" t="s">
        <v>54</v>
      </c>
      <c r="B108" s="183"/>
      <c r="C108" s="188" t="s">
        <v>124</v>
      </c>
      <c r="D108" s="188"/>
      <c r="E108" s="188"/>
      <c r="F108" s="185"/>
      <c r="G108" s="185"/>
      <c r="H108" s="185"/>
      <c r="I108" s="185"/>
      <c r="J108" s="191">
        <f t="shared" ref="J108:AM108" si="30">SUM(J109:J111)</f>
        <v>3</v>
      </c>
      <c r="K108" s="191">
        <f t="shared" si="30"/>
        <v>4.13</v>
      </c>
      <c r="L108" s="191">
        <f t="shared" si="30"/>
        <v>0</v>
      </c>
      <c r="M108" s="191">
        <f t="shared" si="30"/>
        <v>0</v>
      </c>
      <c r="N108" s="191">
        <f t="shared" si="30"/>
        <v>3</v>
      </c>
      <c r="O108" s="191">
        <f t="shared" si="30"/>
        <v>0</v>
      </c>
      <c r="P108" s="191">
        <f t="shared" si="30"/>
        <v>0</v>
      </c>
      <c r="Q108" s="191">
        <f t="shared" si="30"/>
        <v>0</v>
      </c>
      <c r="R108" s="191">
        <f t="shared" si="30"/>
        <v>0</v>
      </c>
      <c r="S108" s="191">
        <f t="shared" si="30"/>
        <v>0</v>
      </c>
      <c r="T108" s="191">
        <f t="shared" si="30"/>
        <v>1865</v>
      </c>
      <c r="U108" s="191">
        <f t="shared" si="30"/>
        <v>6911</v>
      </c>
      <c r="V108" s="191">
        <f t="shared" si="30"/>
        <v>0</v>
      </c>
      <c r="W108" s="191">
        <f t="shared" si="30"/>
        <v>0</v>
      </c>
      <c r="X108" s="191">
        <f t="shared" si="30"/>
        <v>0</v>
      </c>
      <c r="Y108" s="191">
        <f t="shared" si="30"/>
        <v>0</v>
      </c>
      <c r="Z108" s="191">
        <f t="shared" si="30"/>
        <v>0</v>
      </c>
      <c r="AA108" s="191">
        <f t="shared" si="30"/>
        <v>3600</v>
      </c>
      <c r="AB108" s="191">
        <f t="shared" si="30"/>
        <v>0</v>
      </c>
      <c r="AC108" s="191">
        <f t="shared" si="30"/>
        <v>0</v>
      </c>
      <c r="AD108" s="191">
        <f t="shared" si="30"/>
        <v>0</v>
      </c>
      <c r="AE108" s="191">
        <f t="shared" si="30"/>
        <v>0</v>
      </c>
      <c r="AF108" s="191">
        <f t="shared" si="30"/>
        <v>0</v>
      </c>
      <c r="AG108" s="191">
        <f t="shared" si="30"/>
        <v>0</v>
      </c>
      <c r="AH108" s="191">
        <f t="shared" si="30"/>
        <v>3600</v>
      </c>
      <c r="AI108" s="191">
        <f t="shared" si="30"/>
        <v>0</v>
      </c>
      <c r="AJ108" s="191">
        <f t="shared" si="30"/>
        <v>0</v>
      </c>
      <c r="AK108" s="191">
        <f t="shared" si="30"/>
        <v>0</v>
      </c>
      <c r="AL108" s="191">
        <f t="shared" si="30"/>
        <v>0</v>
      </c>
      <c r="AM108" s="191">
        <f t="shared" si="30"/>
        <v>0</v>
      </c>
      <c r="AN108" s="196"/>
      <c r="AO108" s="196"/>
      <c r="AP108" s="196"/>
    </row>
    <row r="109" s="7" customFormat="1" ht="409" hidden="1" customHeight="1" spans="1:43">
      <c r="A109" s="22">
        <v>30</v>
      </c>
      <c r="B109" s="22">
        <v>3</v>
      </c>
      <c r="C109" s="22" t="s">
        <v>1152</v>
      </c>
      <c r="D109" s="22">
        <v>2024</v>
      </c>
      <c r="E109" s="35" t="s">
        <v>193</v>
      </c>
      <c r="F109" s="24" t="s">
        <v>178</v>
      </c>
      <c r="G109" s="24" t="s">
        <v>984</v>
      </c>
      <c r="H109" s="24" t="s">
        <v>194</v>
      </c>
      <c r="I109" s="35" t="s">
        <v>195</v>
      </c>
      <c r="J109" s="22">
        <v>1</v>
      </c>
      <c r="K109" s="22">
        <v>2</v>
      </c>
      <c r="L109" s="22"/>
      <c r="M109" s="22"/>
      <c r="N109" s="22">
        <v>1</v>
      </c>
      <c r="O109" s="22"/>
      <c r="P109" s="22"/>
      <c r="Q109" s="22"/>
      <c r="R109" s="22"/>
      <c r="S109" s="22"/>
      <c r="T109" s="22">
        <v>1200</v>
      </c>
      <c r="U109" s="22">
        <v>4337</v>
      </c>
      <c r="V109" s="49" t="s">
        <v>183</v>
      </c>
      <c r="W109" s="22" t="s">
        <v>1144</v>
      </c>
      <c r="X109" s="49" t="s">
        <v>183</v>
      </c>
      <c r="Y109" s="22" t="s">
        <v>1144</v>
      </c>
      <c r="Z109" s="22" t="s">
        <v>1286</v>
      </c>
      <c r="AA109" s="62">
        <v>2000</v>
      </c>
      <c r="AB109" s="22"/>
      <c r="AC109" s="60"/>
      <c r="AD109" s="60"/>
      <c r="AE109" s="60"/>
      <c r="AF109" s="60"/>
      <c r="AG109" s="22"/>
      <c r="AH109" s="22">
        <v>2000</v>
      </c>
      <c r="AI109" s="22"/>
      <c r="AJ109" s="22"/>
      <c r="AK109" s="22"/>
      <c r="AL109" s="22"/>
      <c r="AM109" s="22"/>
      <c r="AN109" s="33" t="s">
        <v>1153</v>
      </c>
      <c r="AO109" s="33" t="s">
        <v>1154</v>
      </c>
      <c r="AP109" s="260" t="s">
        <v>1378</v>
      </c>
      <c r="AQ109" s="7">
        <v>2</v>
      </c>
    </row>
    <row r="110" s="12" customFormat="1" ht="271" hidden="1" customHeight="1" spans="1:43">
      <c r="A110" s="22">
        <v>31</v>
      </c>
      <c r="B110" s="22">
        <v>3</v>
      </c>
      <c r="C110" s="22" t="s">
        <v>1167</v>
      </c>
      <c r="D110" s="22">
        <v>2024</v>
      </c>
      <c r="E110" s="33" t="s">
        <v>1077</v>
      </c>
      <c r="F110" s="22" t="s">
        <v>178</v>
      </c>
      <c r="G110" s="24" t="s">
        <v>1013</v>
      </c>
      <c r="H110" s="22" t="s">
        <v>590</v>
      </c>
      <c r="I110" s="33" t="s">
        <v>1100</v>
      </c>
      <c r="J110" s="22">
        <v>1</v>
      </c>
      <c r="K110" s="39">
        <v>1.13</v>
      </c>
      <c r="L110" s="39"/>
      <c r="M110" s="39"/>
      <c r="N110" s="39">
        <v>1</v>
      </c>
      <c r="O110" s="39"/>
      <c r="P110" s="39"/>
      <c r="Q110" s="39"/>
      <c r="R110" s="39"/>
      <c r="S110" s="39"/>
      <c r="T110" s="39">
        <v>298</v>
      </c>
      <c r="U110" s="39">
        <v>1188</v>
      </c>
      <c r="V110" s="22" t="s">
        <v>985</v>
      </c>
      <c r="W110" s="22"/>
      <c r="X110" s="22" t="s">
        <v>183</v>
      </c>
      <c r="Y110" s="22" t="s">
        <v>811</v>
      </c>
      <c r="Z110" s="22" t="s">
        <v>1286</v>
      </c>
      <c r="AA110" s="39">
        <v>950</v>
      </c>
      <c r="AB110" s="39"/>
      <c r="AC110" s="39"/>
      <c r="AD110" s="39"/>
      <c r="AE110" s="39"/>
      <c r="AF110" s="39"/>
      <c r="AG110" s="39"/>
      <c r="AH110" s="39">
        <v>950</v>
      </c>
      <c r="AI110" s="39"/>
      <c r="AJ110" s="39"/>
      <c r="AK110" s="39"/>
      <c r="AL110" s="39"/>
      <c r="AM110" s="39"/>
      <c r="AN110" s="71" t="s">
        <v>1168</v>
      </c>
      <c r="AO110" s="71" t="s">
        <v>1169</v>
      </c>
      <c r="AP110" s="260" t="s">
        <v>1378</v>
      </c>
      <c r="AQ110" s="12">
        <v>2</v>
      </c>
    </row>
    <row r="111" s="12" customFormat="1" ht="279" hidden="1" customHeight="1" spans="1:43">
      <c r="A111" s="22">
        <v>32</v>
      </c>
      <c r="B111" s="22">
        <v>2</v>
      </c>
      <c r="C111" s="22" t="s">
        <v>1198</v>
      </c>
      <c r="D111" s="22">
        <v>2024</v>
      </c>
      <c r="E111" s="33" t="s">
        <v>282</v>
      </c>
      <c r="F111" s="22" t="s">
        <v>178</v>
      </c>
      <c r="G111" s="24" t="s">
        <v>1013</v>
      </c>
      <c r="H111" s="22" t="s">
        <v>252</v>
      </c>
      <c r="I111" s="33" t="s">
        <v>1058</v>
      </c>
      <c r="J111" s="22">
        <v>1</v>
      </c>
      <c r="K111" s="39">
        <v>1</v>
      </c>
      <c r="L111" s="39"/>
      <c r="M111" s="39"/>
      <c r="N111" s="39">
        <v>1</v>
      </c>
      <c r="O111" s="39"/>
      <c r="P111" s="39"/>
      <c r="Q111" s="39"/>
      <c r="R111" s="39"/>
      <c r="S111" s="39"/>
      <c r="T111" s="39">
        <v>367</v>
      </c>
      <c r="U111" s="39">
        <v>1386</v>
      </c>
      <c r="V111" s="22" t="s">
        <v>227</v>
      </c>
      <c r="W111" s="22" t="s">
        <v>656</v>
      </c>
      <c r="X111" s="22" t="s">
        <v>183</v>
      </c>
      <c r="Y111" s="22" t="s">
        <v>811</v>
      </c>
      <c r="Z111" s="22" t="s">
        <v>1286</v>
      </c>
      <c r="AA111" s="39">
        <v>650</v>
      </c>
      <c r="AB111" s="39"/>
      <c r="AC111" s="39"/>
      <c r="AD111" s="39"/>
      <c r="AE111" s="39"/>
      <c r="AF111" s="39"/>
      <c r="AG111" s="39"/>
      <c r="AH111" s="39">
        <v>650</v>
      </c>
      <c r="AI111" s="39"/>
      <c r="AJ111" s="39"/>
      <c r="AK111" s="39"/>
      <c r="AL111" s="39"/>
      <c r="AM111" s="39"/>
      <c r="AN111" s="71" t="s">
        <v>1199</v>
      </c>
      <c r="AO111" s="71" t="s">
        <v>1200</v>
      </c>
      <c r="AP111" s="260" t="s">
        <v>1378</v>
      </c>
      <c r="AQ111" s="12">
        <v>2</v>
      </c>
    </row>
    <row r="112" s="12" customFormat="1" ht="30" hidden="1" customHeight="1" spans="1:42">
      <c r="A112" s="183" t="s">
        <v>54</v>
      </c>
      <c r="B112" s="183"/>
      <c r="C112" s="188" t="s">
        <v>125</v>
      </c>
      <c r="D112" s="188"/>
      <c r="E112" s="188"/>
      <c r="F112" s="185"/>
      <c r="G112" s="185"/>
      <c r="H112" s="185"/>
      <c r="I112" s="185"/>
      <c r="J112" s="191">
        <f t="shared" ref="J112:AM112" si="31">SUM(J113)</f>
        <v>1</v>
      </c>
      <c r="K112" s="191">
        <f t="shared" si="31"/>
        <v>1</v>
      </c>
      <c r="L112" s="191">
        <f t="shared" si="31"/>
        <v>0</v>
      </c>
      <c r="M112" s="191">
        <f t="shared" si="31"/>
        <v>0</v>
      </c>
      <c r="N112" s="191">
        <f t="shared" si="31"/>
        <v>1</v>
      </c>
      <c r="O112" s="191">
        <f t="shared" si="31"/>
        <v>0</v>
      </c>
      <c r="P112" s="191">
        <f t="shared" si="31"/>
        <v>0</v>
      </c>
      <c r="Q112" s="191">
        <f t="shared" si="31"/>
        <v>0</v>
      </c>
      <c r="R112" s="191">
        <f t="shared" si="31"/>
        <v>0</v>
      </c>
      <c r="S112" s="191">
        <f t="shared" si="31"/>
        <v>0</v>
      </c>
      <c r="T112" s="191">
        <f t="shared" si="31"/>
        <v>462</v>
      </c>
      <c r="U112" s="191">
        <f t="shared" si="31"/>
        <v>1868</v>
      </c>
      <c r="V112" s="191">
        <f t="shared" si="31"/>
        <v>0</v>
      </c>
      <c r="W112" s="191">
        <f t="shared" si="31"/>
        <v>0</v>
      </c>
      <c r="X112" s="191">
        <f t="shared" si="31"/>
        <v>0</v>
      </c>
      <c r="Y112" s="191">
        <f t="shared" si="31"/>
        <v>0</v>
      </c>
      <c r="Z112" s="191">
        <f t="shared" si="31"/>
        <v>0</v>
      </c>
      <c r="AA112" s="191">
        <f t="shared" si="31"/>
        <v>80</v>
      </c>
      <c r="AB112" s="191">
        <f t="shared" si="31"/>
        <v>0</v>
      </c>
      <c r="AC112" s="191">
        <f t="shared" si="31"/>
        <v>0</v>
      </c>
      <c r="AD112" s="191">
        <f t="shared" si="31"/>
        <v>0</v>
      </c>
      <c r="AE112" s="191">
        <f t="shared" si="31"/>
        <v>0</v>
      </c>
      <c r="AF112" s="191">
        <f t="shared" si="31"/>
        <v>0</v>
      </c>
      <c r="AG112" s="191">
        <f t="shared" si="31"/>
        <v>0</v>
      </c>
      <c r="AH112" s="191">
        <f t="shared" si="31"/>
        <v>80</v>
      </c>
      <c r="AI112" s="191">
        <f t="shared" si="31"/>
        <v>0</v>
      </c>
      <c r="AJ112" s="191">
        <f t="shared" si="31"/>
        <v>0</v>
      </c>
      <c r="AK112" s="191">
        <f t="shared" si="31"/>
        <v>0</v>
      </c>
      <c r="AL112" s="191">
        <f t="shared" si="31"/>
        <v>0</v>
      </c>
      <c r="AM112" s="191">
        <f t="shared" si="31"/>
        <v>0</v>
      </c>
      <c r="AN112" s="196"/>
      <c r="AO112" s="196"/>
      <c r="AP112" s="196"/>
    </row>
    <row r="113" s="12" customFormat="1" ht="305" hidden="1" customHeight="1" spans="1:43">
      <c r="A113" s="22">
        <v>33</v>
      </c>
      <c r="B113" s="22">
        <v>2</v>
      </c>
      <c r="C113" s="22" t="s">
        <v>1223</v>
      </c>
      <c r="D113" s="22">
        <v>2024</v>
      </c>
      <c r="E113" s="33" t="s">
        <v>285</v>
      </c>
      <c r="F113" s="22" t="s">
        <v>178</v>
      </c>
      <c r="G113" s="24" t="s">
        <v>1013</v>
      </c>
      <c r="H113" s="22" t="s">
        <v>252</v>
      </c>
      <c r="I113" s="33" t="s">
        <v>1116</v>
      </c>
      <c r="J113" s="22">
        <v>1</v>
      </c>
      <c r="K113" s="39">
        <v>1</v>
      </c>
      <c r="L113" s="39"/>
      <c r="M113" s="39"/>
      <c r="N113" s="39">
        <v>1</v>
      </c>
      <c r="O113" s="39"/>
      <c r="P113" s="39"/>
      <c r="Q113" s="39"/>
      <c r="R113" s="39"/>
      <c r="S113" s="39"/>
      <c r="T113" s="39">
        <v>462</v>
      </c>
      <c r="U113" s="39">
        <v>1868</v>
      </c>
      <c r="V113" s="22" t="s">
        <v>227</v>
      </c>
      <c r="W113" s="22" t="s">
        <v>656</v>
      </c>
      <c r="X113" s="22" t="s">
        <v>183</v>
      </c>
      <c r="Y113" s="22" t="s">
        <v>811</v>
      </c>
      <c r="Z113" s="22" t="s">
        <v>1286</v>
      </c>
      <c r="AA113" s="39">
        <v>80</v>
      </c>
      <c r="AB113" s="39"/>
      <c r="AC113" s="39"/>
      <c r="AD113" s="39"/>
      <c r="AE113" s="39"/>
      <c r="AF113" s="39"/>
      <c r="AG113" s="39"/>
      <c r="AH113" s="39">
        <v>80</v>
      </c>
      <c r="AI113" s="39"/>
      <c r="AJ113" s="39"/>
      <c r="AK113" s="39"/>
      <c r="AL113" s="39"/>
      <c r="AM113" s="39"/>
      <c r="AN113" s="71" t="s">
        <v>1224</v>
      </c>
      <c r="AO113" s="71" t="s">
        <v>1225</v>
      </c>
      <c r="AP113" s="260" t="s">
        <v>1379</v>
      </c>
      <c r="AQ113" s="12">
        <v>2</v>
      </c>
    </row>
    <row r="114" s="12" customFormat="1" ht="30" hidden="1" customHeight="1" spans="1:42">
      <c r="A114" s="183" t="s">
        <v>54</v>
      </c>
      <c r="B114" s="183"/>
      <c r="C114" s="188" t="s">
        <v>126</v>
      </c>
      <c r="D114" s="188"/>
      <c r="E114" s="188"/>
      <c r="F114" s="185"/>
      <c r="G114" s="185"/>
      <c r="H114" s="185"/>
      <c r="I114" s="185"/>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1"/>
      <c r="AN114" s="196"/>
      <c r="AO114" s="196"/>
      <c r="AP114" s="196"/>
    </row>
    <row r="115" s="12" customFormat="1" ht="30" hidden="1" customHeight="1" spans="1:42">
      <c r="A115" s="203" t="s">
        <v>52</v>
      </c>
      <c r="B115" s="203"/>
      <c r="C115" s="188" t="s">
        <v>127</v>
      </c>
      <c r="D115" s="188"/>
      <c r="E115" s="188"/>
      <c r="F115" s="185"/>
      <c r="G115" s="185"/>
      <c r="H115" s="185"/>
      <c r="I115" s="185"/>
      <c r="J115" s="191">
        <f t="shared" ref="J115:AM115" si="32">J116+J117+J118+J119+J120+J121</f>
        <v>0</v>
      </c>
      <c r="K115" s="191">
        <f t="shared" si="32"/>
        <v>0</v>
      </c>
      <c r="L115" s="191">
        <f t="shared" si="32"/>
        <v>0</v>
      </c>
      <c r="M115" s="191">
        <f t="shared" si="32"/>
        <v>0</v>
      </c>
      <c r="N115" s="191">
        <f t="shared" si="32"/>
        <v>0</v>
      </c>
      <c r="O115" s="191">
        <f t="shared" si="32"/>
        <v>0</v>
      </c>
      <c r="P115" s="191">
        <f t="shared" si="32"/>
        <v>0</v>
      </c>
      <c r="Q115" s="191">
        <f t="shared" si="32"/>
        <v>0</v>
      </c>
      <c r="R115" s="191">
        <f t="shared" si="32"/>
        <v>0</v>
      </c>
      <c r="S115" s="191">
        <f t="shared" si="32"/>
        <v>0</v>
      </c>
      <c r="T115" s="191">
        <f t="shared" si="32"/>
        <v>0</v>
      </c>
      <c r="U115" s="191">
        <f t="shared" si="32"/>
        <v>0</v>
      </c>
      <c r="V115" s="191">
        <f t="shared" si="32"/>
        <v>0</v>
      </c>
      <c r="W115" s="191">
        <f t="shared" si="32"/>
        <v>0</v>
      </c>
      <c r="X115" s="191">
        <f t="shared" si="32"/>
        <v>0</v>
      </c>
      <c r="Y115" s="191">
        <f t="shared" si="32"/>
        <v>0</v>
      </c>
      <c r="Z115" s="191">
        <f t="shared" si="32"/>
        <v>0</v>
      </c>
      <c r="AA115" s="191">
        <f t="shared" si="32"/>
        <v>0</v>
      </c>
      <c r="AB115" s="191">
        <f t="shared" si="32"/>
        <v>0</v>
      </c>
      <c r="AC115" s="191">
        <f t="shared" si="32"/>
        <v>0</v>
      </c>
      <c r="AD115" s="191">
        <f t="shared" si="32"/>
        <v>0</v>
      </c>
      <c r="AE115" s="191">
        <f t="shared" si="32"/>
        <v>0</v>
      </c>
      <c r="AF115" s="191">
        <f t="shared" si="32"/>
        <v>0</v>
      </c>
      <c r="AG115" s="191">
        <f t="shared" si="32"/>
        <v>0</v>
      </c>
      <c r="AH115" s="191">
        <f t="shared" si="32"/>
        <v>0</v>
      </c>
      <c r="AI115" s="191">
        <f t="shared" si="32"/>
        <v>0</v>
      </c>
      <c r="AJ115" s="191">
        <f t="shared" si="32"/>
        <v>0</v>
      </c>
      <c r="AK115" s="191">
        <f t="shared" si="32"/>
        <v>0</v>
      </c>
      <c r="AL115" s="191">
        <f t="shared" si="32"/>
        <v>0</v>
      </c>
      <c r="AM115" s="191">
        <f t="shared" si="32"/>
        <v>0</v>
      </c>
      <c r="AN115" s="196"/>
      <c r="AO115" s="196"/>
      <c r="AP115" s="196"/>
    </row>
    <row r="116" s="12" customFormat="1" ht="30" hidden="1" customHeight="1" spans="1:42">
      <c r="A116" s="183" t="s">
        <v>54</v>
      </c>
      <c r="B116" s="183"/>
      <c r="C116" s="188" t="s">
        <v>128</v>
      </c>
      <c r="D116" s="188"/>
      <c r="E116" s="188"/>
      <c r="F116" s="185"/>
      <c r="G116" s="185"/>
      <c r="H116" s="185"/>
      <c r="I116" s="185"/>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1"/>
      <c r="AN116" s="196"/>
      <c r="AO116" s="196"/>
      <c r="AP116" s="196"/>
    </row>
    <row r="117" s="12" customFormat="1" ht="58" hidden="1" customHeight="1" spans="1:42">
      <c r="A117" s="183" t="s">
        <v>54</v>
      </c>
      <c r="B117" s="183"/>
      <c r="C117" s="188" t="s">
        <v>129</v>
      </c>
      <c r="D117" s="188"/>
      <c r="E117" s="188"/>
      <c r="F117" s="185"/>
      <c r="G117" s="185"/>
      <c r="H117" s="185"/>
      <c r="I117" s="185"/>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1"/>
      <c r="AN117" s="196"/>
      <c r="AO117" s="196"/>
      <c r="AP117" s="196"/>
    </row>
    <row r="118" s="12" customFormat="1" ht="68" hidden="1" customHeight="1" spans="1:42">
      <c r="A118" s="183" t="s">
        <v>54</v>
      </c>
      <c r="B118" s="183"/>
      <c r="C118" s="188" t="s">
        <v>130</v>
      </c>
      <c r="D118" s="188"/>
      <c r="E118" s="188"/>
      <c r="F118" s="185"/>
      <c r="G118" s="185"/>
      <c r="H118" s="185"/>
      <c r="I118" s="185"/>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1"/>
      <c r="AN118" s="196"/>
      <c r="AO118" s="196"/>
      <c r="AP118" s="196"/>
    </row>
    <row r="119" s="12" customFormat="1" ht="30" hidden="1" customHeight="1" spans="1:42">
      <c r="A119" s="183" t="s">
        <v>54</v>
      </c>
      <c r="B119" s="183"/>
      <c r="C119" s="188" t="s">
        <v>131</v>
      </c>
      <c r="D119" s="188"/>
      <c r="E119" s="188"/>
      <c r="F119" s="185"/>
      <c r="G119" s="185"/>
      <c r="H119" s="185"/>
      <c r="I119" s="185"/>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1"/>
      <c r="AN119" s="196"/>
      <c r="AO119" s="196"/>
      <c r="AP119" s="196"/>
    </row>
    <row r="120" s="12" customFormat="1" ht="30" hidden="1" customHeight="1" spans="1:42">
      <c r="A120" s="183" t="s">
        <v>54</v>
      </c>
      <c r="B120" s="183"/>
      <c r="C120" s="188" t="s">
        <v>132</v>
      </c>
      <c r="D120" s="188"/>
      <c r="E120" s="188"/>
      <c r="F120" s="185"/>
      <c r="G120" s="185"/>
      <c r="H120" s="185"/>
      <c r="I120" s="185"/>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1"/>
      <c r="AN120" s="196"/>
      <c r="AO120" s="196"/>
      <c r="AP120" s="196"/>
    </row>
    <row r="121" s="12" customFormat="1" ht="30" hidden="1" customHeight="1" spans="1:42">
      <c r="A121" s="183" t="s">
        <v>54</v>
      </c>
      <c r="B121" s="183"/>
      <c r="C121" s="188" t="s">
        <v>133</v>
      </c>
      <c r="D121" s="188"/>
      <c r="E121" s="188"/>
      <c r="F121" s="185"/>
      <c r="G121" s="185"/>
      <c r="H121" s="185"/>
      <c r="I121" s="185"/>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1"/>
      <c r="AN121" s="196"/>
      <c r="AO121" s="196"/>
      <c r="AP121" s="196"/>
    </row>
    <row r="122" s="12" customFormat="1" ht="30" hidden="1" customHeight="1" spans="1:42">
      <c r="A122" s="180" t="s">
        <v>50</v>
      </c>
      <c r="B122" s="180"/>
      <c r="C122" s="188" t="s">
        <v>134</v>
      </c>
      <c r="D122" s="188"/>
      <c r="E122" s="188"/>
      <c r="F122" s="185"/>
      <c r="G122" s="185"/>
      <c r="H122" s="185"/>
      <c r="I122" s="185"/>
      <c r="J122" s="192">
        <f t="shared" ref="J122:AM122" si="33">J123</f>
        <v>0</v>
      </c>
      <c r="K122" s="192">
        <f t="shared" si="33"/>
        <v>0</v>
      </c>
      <c r="L122" s="192">
        <f t="shared" si="33"/>
        <v>0</v>
      </c>
      <c r="M122" s="192">
        <f t="shared" si="33"/>
        <v>0</v>
      </c>
      <c r="N122" s="192">
        <f t="shared" si="33"/>
        <v>0</v>
      </c>
      <c r="O122" s="192">
        <f t="shared" si="33"/>
        <v>0</v>
      </c>
      <c r="P122" s="192">
        <f t="shared" si="33"/>
        <v>0</v>
      </c>
      <c r="Q122" s="192">
        <f t="shared" si="33"/>
        <v>0</v>
      </c>
      <c r="R122" s="192">
        <f t="shared" si="33"/>
        <v>0</v>
      </c>
      <c r="S122" s="192">
        <f t="shared" si="33"/>
        <v>0</v>
      </c>
      <c r="T122" s="192">
        <f t="shared" si="33"/>
        <v>0</v>
      </c>
      <c r="U122" s="192">
        <f t="shared" si="33"/>
        <v>0</v>
      </c>
      <c r="V122" s="192">
        <f t="shared" si="33"/>
        <v>0</v>
      </c>
      <c r="W122" s="192">
        <f t="shared" si="33"/>
        <v>0</v>
      </c>
      <c r="X122" s="192">
        <f t="shared" si="33"/>
        <v>0</v>
      </c>
      <c r="Y122" s="192">
        <f t="shared" si="33"/>
        <v>0</v>
      </c>
      <c r="Z122" s="192">
        <f t="shared" si="33"/>
        <v>0</v>
      </c>
      <c r="AA122" s="192">
        <f t="shared" si="33"/>
        <v>0</v>
      </c>
      <c r="AB122" s="192">
        <f t="shared" si="33"/>
        <v>0</v>
      </c>
      <c r="AC122" s="192">
        <f t="shared" si="33"/>
        <v>0</v>
      </c>
      <c r="AD122" s="192">
        <f t="shared" si="33"/>
        <v>0</v>
      </c>
      <c r="AE122" s="192">
        <f t="shared" si="33"/>
        <v>0</v>
      </c>
      <c r="AF122" s="192">
        <f t="shared" si="33"/>
        <v>0</v>
      </c>
      <c r="AG122" s="192">
        <f t="shared" si="33"/>
        <v>0</v>
      </c>
      <c r="AH122" s="192">
        <f t="shared" si="33"/>
        <v>0</v>
      </c>
      <c r="AI122" s="192">
        <f t="shared" si="33"/>
        <v>0</v>
      </c>
      <c r="AJ122" s="192">
        <f t="shared" si="33"/>
        <v>0</v>
      </c>
      <c r="AK122" s="192">
        <f t="shared" si="33"/>
        <v>0</v>
      </c>
      <c r="AL122" s="192">
        <f t="shared" si="33"/>
        <v>0</v>
      </c>
      <c r="AM122" s="192">
        <f t="shared" si="33"/>
        <v>0</v>
      </c>
      <c r="AN122" s="196"/>
      <c r="AO122" s="196"/>
      <c r="AP122" s="196"/>
    </row>
    <row r="123" s="12" customFormat="1" ht="30" hidden="1" customHeight="1" spans="1:42">
      <c r="A123" s="180" t="s">
        <v>52</v>
      </c>
      <c r="B123" s="180"/>
      <c r="C123" s="188" t="s">
        <v>134</v>
      </c>
      <c r="D123" s="188"/>
      <c r="E123" s="188"/>
      <c r="F123" s="185"/>
      <c r="G123" s="185"/>
      <c r="H123" s="185"/>
      <c r="I123" s="185"/>
      <c r="J123" s="191">
        <f t="shared" ref="J123:AM123" si="34">J124+J125+J126</f>
        <v>0</v>
      </c>
      <c r="K123" s="191">
        <f t="shared" si="34"/>
        <v>0</v>
      </c>
      <c r="L123" s="191">
        <f t="shared" si="34"/>
        <v>0</v>
      </c>
      <c r="M123" s="191">
        <f t="shared" si="34"/>
        <v>0</v>
      </c>
      <c r="N123" s="191">
        <f t="shared" si="34"/>
        <v>0</v>
      </c>
      <c r="O123" s="191">
        <f t="shared" si="34"/>
        <v>0</v>
      </c>
      <c r="P123" s="191">
        <f t="shared" si="34"/>
        <v>0</v>
      </c>
      <c r="Q123" s="191">
        <f t="shared" si="34"/>
        <v>0</v>
      </c>
      <c r="R123" s="191">
        <f t="shared" si="34"/>
        <v>0</v>
      </c>
      <c r="S123" s="191">
        <f t="shared" si="34"/>
        <v>0</v>
      </c>
      <c r="T123" s="191">
        <f t="shared" si="34"/>
        <v>0</v>
      </c>
      <c r="U123" s="191">
        <f t="shared" si="34"/>
        <v>0</v>
      </c>
      <c r="V123" s="191">
        <f t="shared" si="34"/>
        <v>0</v>
      </c>
      <c r="W123" s="191">
        <f t="shared" si="34"/>
        <v>0</v>
      </c>
      <c r="X123" s="191">
        <f t="shared" si="34"/>
        <v>0</v>
      </c>
      <c r="Y123" s="191">
        <f t="shared" si="34"/>
        <v>0</v>
      </c>
      <c r="Z123" s="191">
        <f t="shared" si="34"/>
        <v>0</v>
      </c>
      <c r="AA123" s="191">
        <f t="shared" si="34"/>
        <v>0</v>
      </c>
      <c r="AB123" s="191">
        <f t="shared" si="34"/>
        <v>0</v>
      </c>
      <c r="AC123" s="191">
        <f t="shared" si="34"/>
        <v>0</v>
      </c>
      <c r="AD123" s="191">
        <f t="shared" si="34"/>
        <v>0</v>
      </c>
      <c r="AE123" s="191">
        <f t="shared" si="34"/>
        <v>0</v>
      </c>
      <c r="AF123" s="191">
        <f t="shared" si="34"/>
        <v>0</v>
      </c>
      <c r="AG123" s="191">
        <f t="shared" si="34"/>
        <v>0</v>
      </c>
      <c r="AH123" s="191">
        <f t="shared" si="34"/>
        <v>0</v>
      </c>
      <c r="AI123" s="191">
        <f t="shared" si="34"/>
        <v>0</v>
      </c>
      <c r="AJ123" s="191">
        <f t="shared" si="34"/>
        <v>0</v>
      </c>
      <c r="AK123" s="191">
        <f t="shared" si="34"/>
        <v>0</v>
      </c>
      <c r="AL123" s="191">
        <f t="shared" si="34"/>
        <v>0</v>
      </c>
      <c r="AM123" s="191">
        <f t="shared" si="34"/>
        <v>0</v>
      </c>
      <c r="AN123" s="196"/>
      <c r="AO123" s="196"/>
      <c r="AP123" s="196"/>
    </row>
    <row r="124" s="12" customFormat="1" ht="30" hidden="1" customHeight="1" spans="1:42">
      <c r="A124" s="183" t="s">
        <v>54</v>
      </c>
      <c r="B124" s="183"/>
      <c r="C124" s="188" t="s">
        <v>135</v>
      </c>
      <c r="D124" s="188"/>
      <c r="E124" s="188"/>
      <c r="F124" s="185"/>
      <c r="G124" s="185"/>
      <c r="H124" s="185"/>
      <c r="I124" s="185"/>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1"/>
      <c r="AN124" s="196"/>
      <c r="AO124" s="196"/>
      <c r="AP124" s="196"/>
    </row>
    <row r="125" s="12" customFormat="1" ht="30" hidden="1" customHeight="1" spans="1:42">
      <c r="A125" s="183" t="s">
        <v>54</v>
      </c>
      <c r="B125" s="183"/>
      <c r="C125" s="188" t="s">
        <v>136</v>
      </c>
      <c r="D125" s="188"/>
      <c r="E125" s="188"/>
      <c r="F125" s="185"/>
      <c r="G125" s="185"/>
      <c r="H125" s="185"/>
      <c r="I125" s="185"/>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1"/>
      <c r="AN125" s="196"/>
      <c r="AO125" s="196"/>
      <c r="AP125" s="196"/>
    </row>
    <row r="126" s="12" customFormat="1" ht="30" hidden="1" customHeight="1" spans="1:42">
      <c r="A126" s="183" t="s">
        <v>54</v>
      </c>
      <c r="B126" s="183"/>
      <c r="C126" s="188" t="s">
        <v>137</v>
      </c>
      <c r="D126" s="188"/>
      <c r="E126" s="188"/>
      <c r="F126" s="185"/>
      <c r="G126" s="185"/>
      <c r="H126" s="185"/>
      <c r="I126" s="185"/>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1"/>
      <c r="AN126" s="196"/>
      <c r="AO126" s="196"/>
      <c r="AP126" s="196"/>
    </row>
    <row r="127" s="12" customFormat="1" ht="30" hidden="1" customHeight="1" spans="1:42">
      <c r="A127" s="180" t="s">
        <v>50</v>
      </c>
      <c r="B127" s="180"/>
      <c r="C127" s="188" t="s">
        <v>138</v>
      </c>
      <c r="D127" s="188"/>
      <c r="E127" s="188"/>
      <c r="F127" s="185"/>
      <c r="G127" s="185"/>
      <c r="H127" s="185"/>
      <c r="I127" s="185"/>
      <c r="J127" s="192">
        <f t="shared" ref="J127:AM127" si="35">J128+J130+J135+J142</f>
        <v>1</v>
      </c>
      <c r="K127" s="192">
        <f t="shared" si="35"/>
        <v>800</v>
      </c>
      <c r="L127" s="192">
        <f t="shared" si="35"/>
        <v>0</v>
      </c>
      <c r="M127" s="192">
        <f t="shared" si="35"/>
        <v>0</v>
      </c>
      <c r="N127" s="192">
        <f t="shared" si="35"/>
        <v>0</v>
      </c>
      <c r="O127" s="192">
        <f t="shared" si="35"/>
        <v>0</v>
      </c>
      <c r="P127" s="192">
        <f t="shared" si="35"/>
        <v>1</v>
      </c>
      <c r="Q127" s="192">
        <f t="shared" si="35"/>
        <v>0</v>
      </c>
      <c r="R127" s="192">
        <f t="shared" si="35"/>
        <v>0</v>
      </c>
      <c r="S127" s="192">
        <f t="shared" si="35"/>
        <v>0</v>
      </c>
      <c r="T127" s="192">
        <f t="shared" si="35"/>
        <v>800</v>
      </c>
      <c r="U127" s="192">
        <f t="shared" si="35"/>
        <v>800</v>
      </c>
      <c r="V127" s="192">
        <f t="shared" si="35"/>
        <v>0</v>
      </c>
      <c r="W127" s="192">
        <f t="shared" si="35"/>
        <v>0</v>
      </c>
      <c r="X127" s="192">
        <f t="shared" si="35"/>
        <v>0</v>
      </c>
      <c r="Y127" s="192">
        <f t="shared" si="35"/>
        <v>0</v>
      </c>
      <c r="Z127" s="192">
        <f t="shared" si="35"/>
        <v>0</v>
      </c>
      <c r="AA127" s="192">
        <f t="shared" si="35"/>
        <v>240</v>
      </c>
      <c r="AB127" s="192">
        <f t="shared" si="35"/>
        <v>240</v>
      </c>
      <c r="AC127" s="192">
        <f t="shared" si="35"/>
        <v>240</v>
      </c>
      <c r="AD127" s="192">
        <f t="shared" si="35"/>
        <v>0</v>
      </c>
      <c r="AE127" s="192">
        <f t="shared" si="35"/>
        <v>0</v>
      </c>
      <c r="AF127" s="192">
        <f t="shared" si="35"/>
        <v>0</v>
      </c>
      <c r="AG127" s="192">
        <f t="shared" si="35"/>
        <v>0</v>
      </c>
      <c r="AH127" s="192">
        <f t="shared" si="35"/>
        <v>0</v>
      </c>
      <c r="AI127" s="192">
        <f t="shared" si="35"/>
        <v>0</v>
      </c>
      <c r="AJ127" s="192">
        <f t="shared" si="35"/>
        <v>0</v>
      </c>
      <c r="AK127" s="192">
        <f t="shared" si="35"/>
        <v>0</v>
      </c>
      <c r="AL127" s="192">
        <f t="shared" si="35"/>
        <v>0</v>
      </c>
      <c r="AM127" s="192">
        <f t="shared" si="35"/>
        <v>0</v>
      </c>
      <c r="AN127" s="196"/>
      <c r="AO127" s="196"/>
      <c r="AP127" s="196"/>
    </row>
    <row r="128" s="12" customFormat="1" ht="30" hidden="1" customHeight="1" spans="1:42">
      <c r="A128" s="203" t="s">
        <v>52</v>
      </c>
      <c r="B128" s="203"/>
      <c r="C128" s="188" t="s">
        <v>139</v>
      </c>
      <c r="D128" s="188"/>
      <c r="E128" s="188"/>
      <c r="F128" s="185"/>
      <c r="G128" s="185"/>
      <c r="H128" s="185"/>
      <c r="I128" s="185"/>
      <c r="J128" s="191">
        <f t="shared" ref="J128:AM128" si="36">J129</f>
        <v>0</v>
      </c>
      <c r="K128" s="191">
        <f t="shared" si="36"/>
        <v>0</v>
      </c>
      <c r="L128" s="191">
        <f t="shared" si="36"/>
        <v>0</v>
      </c>
      <c r="M128" s="191">
        <f t="shared" si="36"/>
        <v>0</v>
      </c>
      <c r="N128" s="191">
        <f t="shared" si="36"/>
        <v>0</v>
      </c>
      <c r="O128" s="191">
        <f t="shared" si="36"/>
        <v>0</v>
      </c>
      <c r="P128" s="191">
        <f t="shared" si="36"/>
        <v>0</v>
      </c>
      <c r="Q128" s="191">
        <f t="shared" si="36"/>
        <v>0</v>
      </c>
      <c r="R128" s="191">
        <f t="shared" si="36"/>
        <v>0</v>
      </c>
      <c r="S128" s="191">
        <f t="shared" si="36"/>
        <v>0</v>
      </c>
      <c r="T128" s="191">
        <f t="shared" si="36"/>
        <v>0</v>
      </c>
      <c r="U128" s="191">
        <f t="shared" si="36"/>
        <v>0</v>
      </c>
      <c r="V128" s="191">
        <f t="shared" si="36"/>
        <v>0</v>
      </c>
      <c r="W128" s="191">
        <f t="shared" si="36"/>
        <v>0</v>
      </c>
      <c r="X128" s="191">
        <f t="shared" si="36"/>
        <v>0</v>
      </c>
      <c r="Y128" s="191">
        <f t="shared" si="36"/>
        <v>0</v>
      </c>
      <c r="Z128" s="191">
        <f t="shared" si="36"/>
        <v>0</v>
      </c>
      <c r="AA128" s="191">
        <f t="shared" si="36"/>
        <v>0</v>
      </c>
      <c r="AB128" s="191">
        <f t="shared" si="36"/>
        <v>0</v>
      </c>
      <c r="AC128" s="191">
        <f t="shared" si="36"/>
        <v>0</v>
      </c>
      <c r="AD128" s="191">
        <f t="shared" si="36"/>
        <v>0</v>
      </c>
      <c r="AE128" s="191">
        <f t="shared" si="36"/>
        <v>0</v>
      </c>
      <c r="AF128" s="191">
        <f t="shared" si="36"/>
        <v>0</v>
      </c>
      <c r="AG128" s="191">
        <f t="shared" si="36"/>
        <v>0</v>
      </c>
      <c r="AH128" s="191">
        <f t="shared" si="36"/>
        <v>0</v>
      </c>
      <c r="AI128" s="191">
        <f t="shared" si="36"/>
        <v>0</v>
      </c>
      <c r="AJ128" s="191">
        <f t="shared" si="36"/>
        <v>0</v>
      </c>
      <c r="AK128" s="191">
        <f t="shared" si="36"/>
        <v>0</v>
      </c>
      <c r="AL128" s="191">
        <f t="shared" si="36"/>
        <v>0</v>
      </c>
      <c r="AM128" s="191">
        <f t="shared" si="36"/>
        <v>0</v>
      </c>
      <c r="AN128" s="196"/>
      <c r="AO128" s="196"/>
      <c r="AP128" s="196"/>
    </row>
    <row r="129" s="12" customFormat="1" ht="30" hidden="1" customHeight="1" spans="1:42">
      <c r="A129" s="183" t="s">
        <v>54</v>
      </c>
      <c r="B129" s="183"/>
      <c r="C129" s="188" t="s">
        <v>140</v>
      </c>
      <c r="D129" s="188"/>
      <c r="E129" s="188"/>
      <c r="F129" s="185"/>
      <c r="G129" s="185"/>
      <c r="H129" s="185"/>
      <c r="I129" s="185"/>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1"/>
      <c r="AN129" s="196"/>
      <c r="AO129" s="196"/>
      <c r="AP129" s="196"/>
    </row>
    <row r="130" s="12" customFormat="1" ht="30" hidden="1" customHeight="1" spans="1:42">
      <c r="A130" s="203" t="s">
        <v>52</v>
      </c>
      <c r="B130" s="203"/>
      <c r="C130" s="188" t="s">
        <v>141</v>
      </c>
      <c r="D130" s="188"/>
      <c r="E130" s="188"/>
      <c r="F130" s="185"/>
      <c r="G130" s="185"/>
      <c r="H130" s="185"/>
      <c r="I130" s="185"/>
      <c r="J130" s="191">
        <f t="shared" ref="J130:AM130" si="37">J131+J133+J134</f>
        <v>1</v>
      </c>
      <c r="K130" s="191">
        <f t="shared" si="37"/>
        <v>800</v>
      </c>
      <c r="L130" s="191">
        <f t="shared" si="37"/>
        <v>0</v>
      </c>
      <c r="M130" s="191">
        <f t="shared" si="37"/>
        <v>0</v>
      </c>
      <c r="N130" s="191">
        <f t="shared" si="37"/>
        <v>0</v>
      </c>
      <c r="O130" s="191">
        <f t="shared" si="37"/>
        <v>0</v>
      </c>
      <c r="P130" s="191">
        <f t="shared" si="37"/>
        <v>1</v>
      </c>
      <c r="Q130" s="191">
        <f t="shared" si="37"/>
        <v>0</v>
      </c>
      <c r="R130" s="191">
        <f t="shared" si="37"/>
        <v>0</v>
      </c>
      <c r="S130" s="191">
        <f t="shared" si="37"/>
        <v>0</v>
      </c>
      <c r="T130" s="191">
        <f t="shared" si="37"/>
        <v>800</v>
      </c>
      <c r="U130" s="191">
        <f t="shared" si="37"/>
        <v>800</v>
      </c>
      <c r="V130" s="191">
        <f t="shared" si="37"/>
        <v>0</v>
      </c>
      <c r="W130" s="191">
        <f t="shared" si="37"/>
        <v>0</v>
      </c>
      <c r="X130" s="191">
        <f t="shared" si="37"/>
        <v>0</v>
      </c>
      <c r="Y130" s="191">
        <f t="shared" si="37"/>
        <v>0</v>
      </c>
      <c r="Z130" s="191">
        <f t="shared" si="37"/>
        <v>0</v>
      </c>
      <c r="AA130" s="191">
        <f t="shared" si="37"/>
        <v>240</v>
      </c>
      <c r="AB130" s="191">
        <f t="shared" si="37"/>
        <v>240</v>
      </c>
      <c r="AC130" s="191">
        <f t="shared" si="37"/>
        <v>240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1">
        <f t="shared" si="37"/>
        <v>0</v>
      </c>
      <c r="AN130" s="196"/>
      <c r="AO130" s="196"/>
      <c r="AP130" s="196"/>
    </row>
    <row r="131" s="12" customFormat="1" ht="30" hidden="1" customHeight="1" spans="1:42">
      <c r="A131" s="183" t="s">
        <v>54</v>
      </c>
      <c r="B131" s="183"/>
      <c r="C131" s="188" t="s">
        <v>142</v>
      </c>
      <c r="D131" s="188"/>
      <c r="E131" s="188"/>
      <c r="F131" s="185"/>
      <c r="G131" s="185"/>
      <c r="H131" s="185"/>
      <c r="I131" s="185"/>
      <c r="J131" s="191">
        <f t="shared" ref="J131:AM131" si="38">SUM(J132)</f>
        <v>1</v>
      </c>
      <c r="K131" s="191">
        <f t="shared" si="38"/>
        <v>800</v>
      </c>
      <c r="L131" s="191">
        <f t="shared" si="38"/>
        <v>0</v>
      </c>
      <c r="M131" s="191">
        <f t="shared" si="38"/>
        <v>0</v>
      </c>
      <c r="N131" s="191">
        <f t="shared" si="38"/>
        <v>0</v>
      </c>
      <c r="O131" s="191">
        <f t="shared" si="38"/>
        <v>0</v>
      </c>
      <c r="P131" s="191">
        <f t="shared" si="38"/>
        <v>1</v>
      </c>
      <c r="Q131" s="191">
        <f t="shared" si="38"/>
        <v>0</v>
      </c>
      <c r="R131" s="191">
        <f t="shared" si="38"/>
        <v>0</v>
      </c>
      <c r="S131" s="191">
        <f t="shared" si="38"/>
        <v>0</v>
      </c>
      <c r="T131" s="191">
        <f t="shared" si="38"/>
        <v>800</v>
      </c>
      <c r="U131" s="191">
        <f t="shared" si="38"/>
        <v>800</v>
      </c>
      <c r="V131" s="191">
        <f t="shared" si="38"/>
        <v>0</v>
      </c>
      <c r="W131" s="191">
        <f t="shared" si="38"/>
        <v>0</v>
      </c>
      <c r="X131" s="191">
        <f t="shared" si="38"/>
        <v>0</v>
      </c>
      <c r="Y131" s="191">
        <f t="shared" si="38"/>
        <v>0</v>
      </c>
      <c r="Z131" s="191">
        <f t="shared" si="38"/>
        <v>0</v>
      </c>
      <c r="AA131" s="191">
        <f t="shared" si="38"/>
        <v>240</v>
      </c>
      <c r="AB131" s="191">
        <f t="shared" si="38"/>
        <v>240</v>
      </c>
      <c r="AC131" s="191">
        <f t="shared" si="38"/>
        <v>240</v>
      </c>
      <c r="AD131" s="191">
        <f t="shared" si="38"/>
        <v>0</v>
      </c>
      <c r="AE131" s="191">
        <f t="shared" si="38"/>
        <v>0</v>
      </c>
      <c r="AF131" s="191">
        <f t="shared" si="38"/>
        <v>0</v>
      </c>
      <c r="AG131" s="191">
        <f t="shared" si="38"/>
        <v>0</v>
      </c>
      <c r="AH131" s="191">
        <f t="shared" si="38"/>
        <v>0</v>
      </c>
      <c r="AI131" s="191">
        <f t="shared" si="38"/>
        <v>0</v>
      </c>
      <c r="AJ131" s="191">
        <f t="shared" si="38"/>
        <v>0</v>
      </c>
      <c r="AK131" s="191">
        <f t="shared" si="38"/>
        <v>0</v>
      </c>
      <c r="AL131" s="191">
        <f t="shared" si="38"/>
        <v>0</v>
      </c>
      <c r="AM131" s="191">
        <f t="shared" si="38"/>
        <v>0</v>
      </c>
      <c r="AN131" s="196"/>
      <c r="AO131" s="196"/>
      <c r="AP131" s="196"/>
    </row>
    <row r="132" s="7" customFormat="1" ht="198" hidden="1" customHeight="1" spans="1:43">
      <c r="A132" s="22">
        <v>34</v>
      </c>
      <c r="B132" s="22">
        <v>1</v>
      </c>
      <c r="C132" s="22" t="s">
        <v>1174</v>
      </c>
      <c r="D132" s="22">
        <v>2024</v>
      </c>
      <c r="E132" s="33" t="s">
        <v>993</v>
      </c>
      <c r="F132" s="22" t="s">
        <v>178</v>
      </c>
      <c r="G132" s="22" t="s">
        <v>1175</v>
      </c>
      <c r="H132" s="22" t="s">
        <v>995</v>
      </c>
      <c r="I132" s="33" t="s">
        <v>1103</v>
      </c>
      <c r="J132" s="22">
        <v>1</v>
      </c>
      <c r="K132" s="22">
        <v>800</v>
      </c>
      <c r="L132" s="22"/>
      <c r="M132" s="22"/>
      <c r="N132" s="22"/>
      <c r="O132" s="22"/>
      <c r="P132" s="22">
        <v>1</v>
      </c>
      <c r="Q132" s="22"/>
      <c r="R132" s="22"/>
      <c r="S132" s="22"/>
      <c r="T132" s="22">
        <v>800</v>
      </c>
      <c r="U132" s="22">
        <v>800</v>
      </c>
      <c r="V132" s="36" t="s">
        <v>997</v>
      </c>
      <c r="W132" s="22" t="s">
        <v>1176</v>
      </c>
      <c r="X132" s="22" t="s">
        <v>997</v>
      </c>
      <c r="Y132" s="22" t="s">
        <v>1176</v>
      </c>
      <c r="Z132" s="22" t="s">
        <v>1177</v>
      </c>
      <c r="AA132" s="22">
        <v>240</v>
      </c>
      <c r="AB132" s="22">
        <v>240</v>
      </c>
      <c r="AC132" s="60">
        <v>240</v>
      </c>
      <c r="AD132" s="60"/>
      <c r="AE132" s="60"/>
      <c r="AF132" s="60"/>
      <c r="AG132" s="22"/>
      <c r="AH132" s="22"/>
      <c r="AI132" s="22"/>
      <c r="AJ132" s="22"/>
      <c r="AK132" s="22"/>
      <c r="AL132" s="22"/>
      <c r="AM132" s="22"/>
      <c r="AN132" s="33" t="s">
        <v>1178</v>
      </c>
      <c r="AO132" s="33" t="s">
        <v>1179</v>
      </c>
      <c r="AP132" s="196" t="s">
        <v>1383</v>
      </c>
      <c r="AQ132" s="7">
        <v>1</v>
      </c>
    </row>
    <row r="133" s="12" customFormat="1" ht="30" hidden="1" customHeight="1" spans="1:42">
      <c r="A133" s="183" t="s">
        <v>54</v>
      </c>
      <c r="B133" s="183"/>
      <c r="C133" s="188" t="s">
        <v>143</v>
      </c>
      <c r="D133" s="188"/>
      <c r="E133" s="188"/>
      <c r="F133" s="185"/>
      <c r="G133" s="185"/>
      <c r="H133" s="185"/>
      <c r="I133" s="185"/>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1"/>
      <c r="AN133" s="196"/>
      <c r="AO133" s="196"/>
      <c r="AP133" s="196"/>
    </row>
    <row r="134" s="12" customFormat="1" ht="30" hidden="1" customHeight="1" spans="1:42">
      <c r="A134" s="183" t="s">
        <v>54</v>
      </c>
      <c r="B134" s="183"/>
      <c r="C134" s="188" t="s">
        <v>144</v>
      </c>
      <c r="D134" s="188"/>
      <c r="E134" s="188"/>
      <c r="F134" s="185"/>
      <c r="G134" s="185"/>
      <c r="H134" s="185"/>
      <c r="I134" s="185"/>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1"/>
      <c r="AN134" s="196"/>
      <c r="AO134" s="196"/>
      <c r="AP134" s="196"/>
    </row>
    <row r="135" s="12" customFormat="1" ht="30" hidden="1" customHeight="1" spans="1:42">
      <c r="A135" s="203" t="s">
        <v>52</v>
      </c>
      <c r="B135" s="203"/>
      <c r="C135" s="188" t="s">
        <v>145</v>
      </c>
      <c r="D135" s="188"/>
      <c r="E135" s="188"/>
      <c r="F135" s="185"/>
      <c r="G135" s="185"/>
      <c r="H135" s="185"/>
      <c r="I135" s="185"/>
      <c r="J135" s="191">
        <f t="shared" ref="J135:AM135" si="39">J136+J137+J138+J139+J140+J141</f>
        <v>0</v>
      </c>
      <c r="K135" s="191">
        <f t="shared" si="39"/>
        <v>0</v>
      </c>
      <c r="L135" s="191">
        <f t="shared" si="39"/>
        <v>0</v>
      </c>
      <c r="M135" s="191">
        <f t="shared" si="39"/>
        <v>0</v>
      </c>
      <c r="N135" s="191">
        <f t="shared" si="39"/>
        <v>0</v>
      </c>
      <c r="O135" s="191">
        <f t="shared" si="39"/>
        <v>0</v>
      </c>
      <c r="P135" s="191">
        <f t="shared" si="39"/>
        <v>0</v>
      </c>
      <c r="Q135" s="191">
        <f t="shared" si="39"/>
        <v>0</v>
      </c>
      <c r="R135" s="191">
        <f t="shared" si="39"/>
        <v>0</v>
      </c>
      <c r="S135" s="191">
        <f t="shared" si="39"/>
        <v>0</v>
      </c>
      <c r="T135" s="191">
        <f t="shared" si="39"/>
        <v>0</v>
      </c>
      <c r="U135" s="191">
        <f t="shared" si="39"/>
        <v>0</v>
      </c>
      <c r="V135" s="191">
        <f t="shared" si="39"/>
        <v>0</v>
      </c>
      <c r="W135" s="191">
        <f t="shared" si="39"/>
        <v>0</v>
      </c>
      <c r="X135" s="191">
        <f t="shared" si="39"/>
        <v>0</v>
      </c>
      <c r="Y135" s="191">
        <f t="shared" si="39"/>
        <v>0</v>
      </c>
      <c r="Z135" s="191">
        <f t="shared" si="39"/>
        <v>0</v>
      </c>
      <c r="AA135" s="191">
        <f t="shared" si="39"/>
        <v>0</v>
      </c>
      <c r="AB135" s="191">
        <f t="shared" si="39"/>
        <v>0</v>
      </c>
      <c r="AC135" s="191">
        <f t="shared" si="39"/>
        <v>0</v>
      </c>
      <c r="AD135" s="191">
        <f t="shared" si="39"/>
        <v>0</v>
      </c>
      <c r="AE135" s="191">
        <f t="shared" si="39"/>
        <v>0</v>
      </c>
      <c r="AF135" s="191">
        <f t="shared" si="39"/>
        <v>0</v>
      </c>
      <c r="AG135" s="191">
        <f t="shared" si="39"/>
        <v>0</v>
      </c>
      <c r="AH135" s="191">
        <f t="shared" si="39"/>
        <v>0</v>
      </c>
      <c r="AI135" s="191">
        <f t="shared" si="39"/>
        <v>0</v>
      </c>
      <c r="AJ135" s="191">
        <f t="shared" si="39"/>
        <v>0</v>
      </c>
      <c r="AK135" s="191">
        <f t="shared" si="39"/>
        <v>0</v>
      </c>
      <c r="AL135" s="191">
        <f t="shared" si="39"/>
        <v>0</v>
      </c>
      <c r="AM135" s="191">
        <f t="shared" si="39"/>
        <v>0</v>
      </c>
      <c r="AN135" s="196"/>
      <c r="AO135" s="196"/>
      <c r="AP135" s="196"/>
    </row>
    <row r="136" s="12" customFormat="1" ht="30" hidden="1" customHeight="1" spans="1:42">
      <c r="A136" s="183" t="s">
        <v>54</v>
      </c>
      <c r="B136" s="183"/>
      <c r="C136" s="188" t="s">
        <v>146</v>
      </c>
      <c r="D136" s="188"/>
      <c r="E136" s="188"/>
      <c r="F136" s="185"/>
      <c r="G136" s="185"/>
      <c r="H136" s="185"/>
      <c r="I136" s="185"/>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1"/>
      <c r="AN136" s="196"/>
      <c r="AO136" s="196"/>
      <c r="AP136" s="196"/>
    </row>
    <row r="137" s="12" customFormat="1" ht="30" hidden="1" customHeight="1" spans="1:42">
      <c r="A137" s="183" t="s">
        <v>54</v>
      </c>
      <c r="B137" s="183"/>
      <c r="C137" s="188" t="s">
        <v>147</v>
      </c>
      <c r="D137" s="188"/>
      <c r="E137" s="188"/>
      <c r="F137" s="185"/>
      <c r="G137" s="185"/>
      <c r="H137" s="185"/>
      <c r="I137" s="185"/>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1"/>
      <c r="AN137" s="196"/>
      <c r="AO137" s="196"/>
      <c r="AP137" s="196"/>
    </row>
    <row r="138" s="12" customFormat="1" ht="30" hidden="1" customHeight="1" spans="1:42">
      <c r="A138" s="183" t="s">
        <v>54</v>
      </c>
      <c r="B138" s="183"/>
      <c r="C138" s="188" t="s">
        <v>148</v>
      </c>
      <c r="D138" s="188"/>
      <c r="E138" s="188"/>
      <c r="F138" s="185"/>
      <c r="G138" s="185"/>
      <c r="H138" s="185"/>
      <c r="I138" s="185"/>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1"/>
      <c r="AN138" s="196"/>
      <c r="AO138" s="196"/>
      <c r="AP138" s="196"/>
    </row>
    <row r="139" s="12" customFormat="1" ht="30" hidden="1" customHeight="1" spans="1:42">
      <c r="A139" s="183" t="s">
        <v>54</v>
      </c>
      <c r="B139" s="183"/>
      <c r="C139" s="188" t="s">
        <v>149</v>
      </c>
      <c r="D139" s="188"/>
      <c r="E139" s="188"/>
      <c r="F139" s="185"/>
      <c r="G139" s="185"/>
      <c r="H139" s="185"/>
      <c r="I139" s="185"/>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1"/>
      <c r="AN139" s="196"/>
      <c r="AO139" s="196"/>
      <c r="AP139" s="196"/>
    </row>
    <row r="140" s="12" customFormat="1" ht="30" hidden="1" customHeight="1" spans="1:42">
      <c r="A140" s="183" t="s">
        <v>54</v>
      </c>
      <c r="B140" s="183"/>
      <c r="C140" s="188" t="s">
        <v>150</v>
      </c>
      <c r="D140" s="188"/>
      <c r="E140" s="188"/>
      <c r="F140" s="185"/>
      <c r="G140" s="185"/>
      <c r="H140" s="185"/>
      <c r="I140" s="185"/>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1"/>
      <c r="AN140" s="196"/>
      <c r="AO140" s="196"/>
      <c r="AP140" s="196"/>
    </row>
    <row r="141" s="12" customFormat="1" ht="30" hidden="1" customHeight="1" spans="1:42">
      <c r="A141" s="183" t="s">
        <v>54</v>
      </c>
      <c r="B141" s="183"/>
      <c r="C141" s="188" t="s">
        <v>151</v>
      </c>
      <c r="D141" s="188"/>
      <c r="E141" s="188"/>
      <c r="F141" s="185"/>
      <c r="G141" s="185"/>
      <c r="H141" s="185"/>
      <c r="I141" s="185"/>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1"/>
      <c r="AN141" s="196"/>
      <c r="AO141" s="196"/>
      <c r="AP141" s="196"/>
    </row>
    <row r="142" s="12" customFormat="1" ht="30" hidden="1" customHeight="1" spans="1:42">
      <c r="A142" s="203" t="s">
        <v>52</v>
      </c>
      <c r="B142" s="203"/>
      <c r="C142" s="188" t="s">
        <v>152</v>
      </c>
      <c r="D142" s="188"/>
      <c r="E142" s="188"/>
      <c r="F142" s="185"/>
      <c r="G142" s="185"/>
      <c r="H142" s="185"/>
      <c r="I142" s="185"/>
      <c r="J142" s="191">
        <f t="shared" ref="J142:AM142" si="40">J143+J144+J145+J146+J147</f>
        <v>0</v>
      </c>
      <c r="K142" s="191">
        <f t="shared" si="40"/>
        <v>0</v>
      </c>
      <c r="L142" s="191">
        <f t="shared" si="40"/>
        <v>0</v>
      </c>
      <c r="M142" s="191">
        <f t="shared" si="40"/>
        <v>0</v>
      </c>
      <c r="N142" s="191">
        <f t="shared" si="40"/>
        <v>0</v>
      </c>
      <c r="O142" s="191">
        <f t="shared" si="40"/>
        <v>0</v>
      </c>
      <c r="P142" s="191">
        <f t="shared" si="40"/>
        <v>0</v>
      </c>
      <c r="Q142" s="191">
        <f t="shared" si="40"/>
        <v>0</v>
      </c>
      <c r="R142" s="191">
        <f t="shared" si="40"/>
        <v>0</v>
      </c>
      <c r="S142" s="191">
        <f t="shared" si="40"/>
        <v>0</v>
      </c>
      <c r="T142" s="191">
        <f t="shared" si="40"/>
        <v>0</v>
      </c>
      <c r="U142" s="191">
        <f t="shared" si="40"/>
        <v>0</v>
      </c>
      <c r="V142" s="191">
        <f t="shared" si="40"/>
        <v>0</v>
      </c>
      <c r="W142" s="191">
        <f t="shared" si="40"/>
        <v>0</v>
      </c>
      <c r="X142" s="191">
        <f t="shared" si="40"/>
        <v>0</v>
      </c>
      <c r="Y142" s="191">
        <f t="shared" si="40"/>
        <v>0</v>
      </c>
      <c r="Z142" s="191">
        <f t="shared" si="40"/>
        <v>0</v>
      </c>
      <c r="AA142" s="191">
        <f t="shared" si="40"/>
        <v>0</v>
      </c>
      <c r="AB142" s="191">
        <f t="shared" si="40"/>
        <v>0</v>
      </c>
      <c r="AC142" s="191">
        <f t="shared" si="40"/>
        <v>0</v>
      </c>
      <c r="AD142" s="191">
        <f t="shared" si="40"/>
        <v>0</v>
      </c>
      <c r="AE142" s="191">
        <f t="shared" si="40"/>
        <v>0</v>
      </c>
      <c r="AF142" s="191">
        <f t="shared" si="40"/>
        <v>0</v>
      </c>
      <c r="AG142" s="191">
        <f t="shared" si="40"/>
        <v>0</v>
      </c>
      <c r="AH142" s="191">
        <f t="shared" si="40"/>
        <v>0</v>
      </c>
      <c r="AI142" s="191">
        <f t="shared" si="40"/>
        <v>0</v>
      </c>
      <c r="AJ142" s="191">
        <f t="shared" si="40"/>
        <v>0</v>
      </c>
      <c r="AK142" s="191">
        <f t="shared" si="40"/>
        <v>0</v>
      </c>
      <c r="AL142" s="191">
        <f t="shared" si="40"/>
        <v>0</v>
      </c>
      <c r="AM142" s="191">
        <f t="shared" si="40"/>
        <v>0</v>
      </c>
      <c r="AN142" s="196"/>
      <c r="AO142" s="196"/>
      <c r="AP142" s="196"/>
    </row>
    <row r="143" s="12" customFormat="1" ht="30" hidden="1" customHeight="1" spans="1:42">
      <c r="A143" s="183" t="s">
        <v>54</v>
      </c>
      <c r="B143" s="183"/>
      <c r="C143" s="188" t="s">
        <v>153</v>
      </c>
      <c r="D143" s="188"/>
      <c r="E143" s="188"/>
      <c r="F143" s="185"/>
      <c r="G143" s="185"/>
      <c r="H143" s="185"/>
      <c r="I143" s="185"/>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1"/>
      <c r="AN143" s="196"/>
      <c r="AO143" s="196"/>
      <c r="AP143" s="196"/>
    </row>
    <row r="144" s="12" customFormat="1" ht="30" hidden="1" customHeight="1" spans="1:42">
      <c r="A144" s="183" t="s">
        <v>54</v>
      </c>
      <c r="B144" s="183"/>
      <c r="C144" s="188" t="s">
        <v>154</v>
      </c>
      <c r="D144" s="188"/>
      <c r="E144" s="188"/>
      <c r="F144" s="185"/>
      <c r="G144" s="185"/>
      <c r="H144" s="185"/>
      <c r="I144" s="185"/>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1"/>
      <c r="AN144" s="196"/>
      <c r="AO144" s="196"/>
      <c r="AP144" s="196"/>
    </row>
    <row r="145" s="12" customFormat="1" ht="30" hidden="1" customHeight="1" spans="1:42">
      <c r="A145" s="183" t="s">
        <v>54</v>
      </c>
      <c r="B145" s="183"/>
      <c r="C145" s="188" t="s">
        <v>155</v>
      </c>
      <c r="D145" s="188"/>
      <c r="E145" s="188"/>
      <c r="F145" s="185"/>
      <c r="G145" s="185"/>
      <c r="H145" s="185"/>
      <c r="I145" s="185"/>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1"/>
      <c r="AN145" s="196"/>
      <c r="AO145" s="196"/>
      <c r="AP145" s="196"/>
    </row>
    <row r="146" s="12" customFormat="1" ht="30" hidden="1" customHeight="1" spans="1:42">
      <c r="A146" s="183" t="s">
        <v>54</v>
      </c>
      <c r="B146" s="183"/>
      <c r="C146" s="188" t="s">
        <v>156</v>
      </c>
      <c r="D146" s="188"/>
      <c r="E146" s="188"/>
      <c r="F146" s="185"/>
      <c r="G146" s="185"/>
      <c r="H146" s="185"/>
      <c r="I146" s="185"/>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1"/>
      <c r="AN146" s="196"/>
      <c r="AO146" s="196"/>
      <c r="AP146" s="196"/>
    </row>
    <row r="147" s="12" customFormat="1" ht="30" hidden="1" customHeight="1" spans="1:42">
      <c r="A147" s="183" t="s">
        <v>54</v>
      </c>
      <c r="B147" s="183"/>
      <c r="C147" s="188" t="s">
        <v>157</v>
      </c>
      <c r="D147" s="188"/>
      <c r="E147" s="188"/>
      <c r="F147" s="185"/>
      <c r="G147" s="185"/>
      <c r="H147" s="185"/>
      <c r="I147" s="185"/>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1"/>
      <c r="AN147" s="196"/>
      <c r="AO147" s="196"/>
      <c r="AP147" s="196"/>
    </row>
    <row r="148" s="12" customFormat="1" ht="30" hidden="1" customHeight="1" spans="1:42">
      <c r="A148" s="180" t="s">
        <v>50</v>
      </c>
      <c r="B148" s="180"/>
      <c r="C148" s="188" t="s">
        <v>158</v>
      </c>
      <c r="D148" s="188"/>
      <c r="E148" s="188"/>
      <c r="F148" s="185"/>
      <c r="G148" s="185"/>
      <c r="H148" s="185"/>
      <c r="I148" s="185"/>
      <c r="J148" s="192">
        <f t="shared" ref="J148:AM148" si="41">J149+J152</f>
        <v>0</v>
      </c>
      <c r="K148" s="192">
        <f t="shared" si="41"/>
        <v>0</v>
      </c>
      <c r="L148" s="192">
        <f t="shared" si="41"/>
        <v>0</v>
      </c>
      <c r="M148" s="192">
        <f t="shared" si="41"/>
        <v>0</v>
      </c>
      <c r="N148" s="192">
        <f t="shared" si="41"/>
        <v>0</v>
      </c>
      <c r="O148" s="192">
        <f t="shared" si="41"/>
        <v>0</v>
      </c>
      <c r="P148" s="192">
        <f t="shared" si="41"/>
        <v>0</v>
      </c>
      <c r="Q148" s="192">
        <f t="shared" si="41"/>
        <v>0</v>
      </c>
      <c r="R148" s="192">
        <f t="shared" si="41"/>
        <v>0</v>
      </c>
      <c r="S148" s="192">
        <f t="shared" si="41"/>
        <v>0</v>
      </c>
      <c r="T148" s="192">
        <f t="shared" si="41"/>
        <v>0</v>
      </c>
      <c r="U148" s="192">
        <f t="shared" si="41"/>
        <v>0</v>
      </c>
      <c r="V148" s="192">
        <f t="shared" si="41"/>
        <v>0</v>
      </c>
      <c r="W148" s="192">
        <f t="shared" si="41"/>
        <v>0</v>
      </c>
      <c r="X148" s="192">
        <f t="shared" si="41"/>
        <v>0</v>
      </c>
      <c r="Y148" s="192">
        <f t="shared" si="41"/>
        <v>0</v>
      </c>
      <c r="Z148" s="192">
        <f t="shared" si="41"/>
        <v>0</v>
      </c>
      <c r="AA148" s="192">
        <f t="shared" si="41"/>
        <v>0</v>
      </c>
      <c r="AB148" s="192">
        <f t="shared" si="41"/>
        <v>0</v>
      </c>
      <c r="AC148" s="192">
        <f t="shared" si="41"/>
        <v>0</v>
      </c>
      <c r="AD148" s="192">
        <f t="shared" si="41"/>
        <v>0</v>
      </c>
      <c r="AE148" s="192">
        <f t="shared" si="41"/>
        <v>0</v>
      </c>
      <c r="AF148" s="192">
        <f t="shared" si="41"/>
        <v>0</v>
      </c>
      <c r="AG148" s="192">
        <f t="shared" si="41"/>
        <v>0</v>
      </c>
      <c r="AH148" s="192">
        <f t="shared" si="41"/>
        <v>0</v>
      </c>
      <c r="AI148" s="192">
        <f t="shared" si="41"/>
        <v>0</v>
      </c>
      <c r="AJ148" s="192">
        <f t="shared" si="41"/>
        <v>0</v>
      </c>
      <c r="AK148" s="192">
        <f t="shared" si="41"/>
        <v>0</v>
      </c>
      <c r="AL148" s="192">
        <f t="shared" si="41"/>
        <v>0</v>
      </c>
      <c r="AM148" s="192">
        <f t="shared" si="41"/>
        <v>0</v>
      </c>
      <c r="AN148" s="196"/>
      <c r="AO148" s="196"/>
      <c r="AP148" s="196"/>
    </row>
    <row r="149" s="12" customFormat="1" ht="30" hidden="1" customHeight="1" spans="1:42">
      <c r="A149" s="203" t="s">
        <v>52</v>
      </c>
      <c r="B149" s="203"/>
      <c r="C149" s="188" t="s">
        <v>159</v>
      </c>
      <c r="D149" s="188"/>
      <c r="E149" s="188"/>
      <c r="F149" s="185"/>
      <c r="G149" s="185"/>
      <c r="H149" s="185"/>
      <c r="I149" s="185"/>
      <c r="J149" s="191">
        <f t="shared" ref="J149:AM149" si="42">J150+J151</f>
        <v>0</v>
      </c>
      <c r="K149" s="191">
        <f t="shared" si="42"/>
        <v>0</v>
      </c>
      <c r="L149" s="191">
        <f t="shared" si="42"/>
        <v>0</v>
      </c>
      <c r="M149" s="191">
        <f t="shared" si="42"/>
        <v>0</v>
      </c>
      <c r="N149" s="191">
        <f t="shared" si="42"/>
        <v>0</v>
      </c>
      <c r="O149" s="191">
        <f t="shared" si="42"/>
        <v>0</v>
      </c>
      <c r="P149" s="191">
        <f t="shared" si="42"/>
        <v>0</v>
      </c>
      <c r="Q149" s="191">
        <f t="shared" si="42"/>
        <v>0</v>
      </c>
      <c r="R149" s="191">
        <f t="shared" si="42"/>
        <v>0</v>
      </c>
      <c r="S149" s="191">
        <f t="shared" si="42"/>
        <v>0</v>
      </c>
      <c r="T149" s="191">
        <f t="shared" si="42"/>
        <v>0</v>
      </c>
      <c r="U149" s="191">
        <f t="shared" si="42"/>
        <v>0</v>
      </c>
      <c r="V149" s="191">
        <f t="shared" si="42"/>
        <v>0</v>
      </c>
      <c r="W149" s="191">
        <f t="shared" si="42"/>
        <v>0</v>
      </c>
      <c r="X149" s="191">
        <f t="shared" si="42"/>
        <v>0</v>
      </c>
      <c r="Y149" s="191">
        <f t="shared" si="42"/>
        <v>0</v>
      </c>
      <c r="Z149" s="191">
        <f t="shared" si="42"/>
        <v>0</v>
      </c>
      <c r="AA149" s="191">
        <f t="shared" si="42"/>
        <v>0</v>
      </c>
      <c r="AB149" s="191">
        <f t="shared" si="42"/>
        <v>0</v>
      </c>
      <c r="AC149" s="191">
        <f t="shared" si="42"/>
        <v>0</v>
      </c>
      <c r="AD149" s="191">
        <f t="shared" si="42"/>
        <v>0</v>
      </c>
      <c r="AE149" s="191">
        <f t="shared" si="42"/>
        <v>0</v>
      </c>
      <c r="AF149" s="191">
        <f t="shared" si="42"/>
        <v>0</v>
      </c>
      <c r="AG149" s="191">
        <f t="shared" si="42"/>
        <v>0</v>
      </c>
      <c r="AH149" s="191">
        <f t="shared" si="42"/>
        <v>0</v>
      </c>
      <c r="AI149" s="191">
        <f t="shared" si="42"/>
        <v>0</v>
      </c>
      <c r="AJ149" s="191">
        <f t="shared" si="42"/>
        <v>0</v>
      </c>
      <c r="AK149" s="191">
        <f t="shared" si="42"/>
        <v>0</v>
      </c>
      <c r="AL149" s="191">
        <f t="shared" si="42"/>
        <v>0</v>
      </c>
      <c r="AM149" s="191">
        <f t="shared" si="42"/>
        <v>0</v>
      </c>
      <c r="AN149" s="196"/>
      <c r="AO149" s="196"/>
      <c r="AP149" s="196"/>
    </row>
    <row r="150" s="12" customFormat="1" ht="30" hidden="1" customHeight="1" spans="1:42">
      <c r="A150" s="183" t="s">
        <v>54</v>
      </c>
      <c r="B150" s="183"/>
      <c r="C150" s="188" t="s">
        <v>160</v>
      </c>
      <c r="D150" s="188"/>
      <c r="E150" s="188"/>
      <c r="F150" s="185"/>
      <c r="G150" s="185"/>
      <c r="H150" s="185"/>
      <c r="I150" s="185"/>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1"/>
      <c r="AN150" s="196"/>
      <c r="AO150" s="196"/>
      <c r="AP150" s="196"/>
    </row>
    <row r="151" s="12" customFormat="1" ht="30" hidden="1" customHeight="1" spans="1:42">
      <c r="A151" s="183" t="s">
        <v>54</v>
      </c>
      <c r="B151" s="183"/>
      <c r="C151" s="188" t="s">
        <v>161</v>
      </c>
      <c r="D151" s="188"/>
      <c r="E151" s="188"/>
      <c r="F151" s="185"/>
      <c r="G151" s="185"/>
      <c r="H151" s="185"/>
      <c r="I151" s="185"/>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1"/>
      <c r="AN151" s="196"/>
      <c r="AO151" s="196"/>
      <c r="AP151" s="196"/>
    </row>
    <row r="152" s="12" customFormat="1" ht="30" hidden="1" customHeight="1" spans="1:42">
      <c r="A152" s="203" t="s">
        <v>52</v>
      </c>
      <c r="B152" s="203"/>
      <c r="C152" s="188" t="s">
        <v>162</v>
      </c>
      <c r="D152" s="188"/>
      <c r="E152" s="188"/>
      <c r="F152" s="185"/>
      <c r="G152" s="185"/>
      <c r="H152" s="185"/>
      <c r="I152" s="185"/>
      <c r="J152" s="191">
        <f t="shared" ref="J152:AM152" si="43">J153+J154+J155+J156</f>
        <v>0</v>
      </c>
      <c r="K152" s="191">
        <f t="shared" si="43"/>
        <v>0</v>
      </c>
      <c r="L152" s="191">
        <f t="shared" si="43"/>
        <v>0</v>
      </c>
      <c r="M152" s="191">
        <f t="shared" si="43"/>
        <v>0</v>
      </c>
      <c r="N152" s="191">
        <f t="shared" si="43"/>
        <v>0</v>
      </c>
      <c r="O152" s="191">
        <f t="shared" si="43"/>
        <v>0</v>
      </c>
      <c r="P152" s="191">
        <f t="shared" si="43"/>
        <v>0</v>
      </c>
      <c r="Q152" s="191">
        <f t="shared" si="43"/>
        <v>0</v>
      </c>
      <c r="R152" s="191">
        <f t="shared" si="43"/>
        <v>0</v>
      </c>
      <c r="S152" s="191">
        <f t="shared" si="43"/>
        <v>0</v>
      </c>
      <c r="T152" s="191">
        <f t="shared" si="43"/>
        <v>0</v>
      </c>
      <c r="U152" s="191">
        <f t="shared" si="43"/>
        <v>0</v>
      </c>
      <c r="V152" s="191">
        <f t="shared" si="43"/>
        <v>0</v>
      </c>
      <c r="W152" s="191">
        <f t="shared" si="43"/>
        <v>0</v>
      </c>
      <c r="X152" s="191">
        <f t="shared" si="43"/>
        <v>0</v>
      </c>
      <c r="Y152" s="191">
        <f t="shared" si="43"/>
        <v>0</v>
      </c>
      <c r="Z152" s="191">
        <f t="shared" si="43"/>
        <v>0</v>
      </c>
      <c r="AA152" s="191">
        <f t="shared" si="43"/>
        <v>0</v>
      </c>
      <c r="AB152" s="191">
        <f t="shared" si="43"/>
        <v>0</v>
      </c>
      <c r="AC152" s="191">
        <f t="shared" si="43"/>
        <v>0</v>
      </c>
      <c r="AD152" s="191">
        <f t="shared" si="43"/>
        <v>0</v>
      </c>
      <c r="AE152" s="191">
        <f t="shared" si="43"/>
        <v>0</v>
      </c>
      <c r="AF152" s="191">
        <f t="shared" si="43"/>
        <v>0</v>
      </c>
      <c r="AG152" s="191">
        <f t="shared" si="43"/>
        <v>0</v>
      </c>
      <c r="AH152" s="191">
        <f t="shared" si="43"/>
        <v>0</v>
      </c>
      <c r="AI152" s="191">
        <f t="shared" si="43"/>
        <v>0</v>
      </c>
      <c r="AJ152" s="191">
        <f t="shared" si="43"/>
        <v>0</v>
      </c>
      <c r="AK152" s="191">
        <f t="shared" si="43"/>
        <v>0</v>
      </c>
      <c r="AL152" s="191">
        <f t="shared" si="43"/>
        <v>0</v>
      </c>
      <c r="AM152" s="191">
        <f t="shared" si="43"/>
        <v>0</v>
      </c>
      <c r="AN152" s="196"/>
      <c r="AO152" s="196"/>
      <c r="AP152" s="196"/>
    </row>
    <row r="153" s="12" customFormat="1" ht="30" hidden="1" customHeight="1" spans="1:42">
      <c r="A153" s="183" t="s">
        <v>54</v>
      </c>
      <c r="B153" s="183"/>
      <c r="C153" s="188" t="s">
        <v>163</v>
      </c>
      <c r="D153" s="188"/>
      <c r="E153" s="188"/>
      <c r="F153" s="185"/>
      <c r="G153" s="185"/>
      <c r="H153" s="185"/>
      <c r="I153" s="185"/>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1"/>
      <c r="AN153" s="196"/>
      <c r="AO153" s="196"/>
      <c r="AP153" s="196"/>
    </row>
    <row r="154" s="12" customFormat="1" ht="30" hidden="1" customHeight="1" spans="1:42">
      <c r="A154" s="183" t="s">
        <v>54</v>
      </c>
      <c r="B154" s="183"/>
      <c r="C154" s="188" t="s">
        <v>164</v>
      </c>
      <c r="D154" s="188"/>
      <c r="E154" s="188"/>
      <c r="F154" s="185"/>
      <c r="G154" s="185"/>
      <c r="H154" s="185"/>
      <c r="I154" s="185"/>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1"/>
      <c r="AN154" s="196"/>
      <c r="AO154" s="196"/>
      <c r="AP154" s="196"/>
    </row>
    <row r="155" s="12" customFormat="1" ht="30" hidden="1" customHeight="1" spans="1:42">
      <c r="A155" s="183" t="s">
        <v>54</v>
      </c>
      <c r="B155" s="183"/>
      <c r="C155" s="188" t="s">
        <v>165</v>
      </c>
      <c r="D155" s="188"/>
      <c r="E155" s="188"/>
      <c r="F155" s="185"/>
      <c r="G155" s="185"/>
      <c r="H155" s="185"/>
      <c r="I155" s="185"/>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1"/>
      <c r="AN155" s="196"/>
      <c r="AO155" s="196"/>
      <c r="AP155" s="196"/>
    </row>
    <row r="156" s="12" customFormat="1" ht="30" hidden="1" customHeight="1" spans="1:42">
      <c r="A156" s="183" t="s">
        <v>54</v>
      </c>
      <c r="B156" s="183"/>
      <c r="C156" s="188" t="s">
        <v>166</v>
      </c>
      <c r="D156" s="188"/>
      <c r="E156" s="188"/>
      <c r="F156" s="185"/>
      <c r="G156" s="185"/>
      <c r="H156" s="185"/>
      <c r="I156" s="185"/>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1"/>
      <c r="AN156" s="196"/>
      <c r="AO156" s="196"/>
      <c r="AP156" s="196"/>
    </row>
    <row r="157" s="12" customFormat="1" ht="30" hidden="1" customHeight="1" spans="1:42">
      <c r="A157" s="180" t="s">
        <v>50</v>
      </c>
      <c r="B157" s="180"/>
      <c r="C157" s="188" t="s">
        <v>167</v>
      </c>
      <c r="D157" s="188"/>
      <c r="E157" s="188"/>
      <c r="F157" s="185"/>
      <c r="G157" s="185"/>
      <c r="H157" s="185"/>
      <c r="I157" s="185"/>
      <c r="J157" s="192">
        <f t="shared" ref="J157:AM157" si="44">J158</f>
        <v>0</v>
      </c>
      <c r="K157" s="192">
        <f t="shared" si="44"/>
        <v>0</v>
      </c>
      <c r="L157" s="192">
        <f t="shared" si="44"/>
        <v>0</v>
      </c>
      <c r="M157" s="192">
        <f t="shared" si="44"/>
        <v>0</v>
      </c>
      <c r="N157" s="192">
        <f t="shared" si="44"/>
        <v>0</v>
      </c>
      <c r="O157" s="192">
        <f t="shared" si="44"/>
        <v>0</v>
      </c>
      <c r="P157" s="192">
        <f t="shared" si="44"/>
        <v>0</v>
      </c>
      <c r="Q157" s="192">
        <f t="shared" si="44"/>
        <v>0</v>
      </c>
      <c r="R157" s="192">
        <f t="shared" si="44"/>
        <v>0</v>
      </c>
      <c r="S157" s="192">
        <f t="shared" si="44"/>
        <v>0</v>
      </c>
      <c r="T157" s="192">
        <f t="shared" si="44"/>
        <v>0</v>
      </c>
      <c r="U157" s="192">
        <f t="shared" si="44"/>
        <v>0</v>
      </c>
      <c r="V157" s="192">
        <f t="shared" si="44"/>
        <v>0</v>
      </c>
      <c r="W157" s="192">
        <f t="shared" si="44"/>
        <v>0</v>
      </c>
      <c r="X157" s="192">
        <f t="shared" si="44"/>
        <v>0</v>
      </c>
      <c r="Y157" s="192">
        <f t="shared" si="44"/>
        <v>0</v>
      </c>
      <c r="Z157" s="192">
        <f t="shared" si="44"/>
        <v>0</v>
      </c>
      <c r="AA157" s="192">
        <f t="shared" si="44"/>
        <v>0</v>
      </c>
      <c r="AB157" s="192">
        <f t="shared" si="44"/>
        <v>0</v>
      </c>
      <c r="AC157" s="192">
        <f t="shared" si="44"/>
        <v>0</v>
      </c>
      <c r="AD157" s="192">
        <f t="shared" si="44"/>
        <v>0</v>
      </c>
      <c r="AE157" s="192">
        <f t="shared" si="44"/>
        <v>0</v>
      </c>
      <c r="AF157" s="192">
        <f t="shared" si="44"/>
        <v>0</v>
      </c>
      <c r="AG157" s="192">
        <f t="shared" si="44"/>
        <v>0</v>
      </c>
      <c r="AH157" s="192">
        <f t="shared" si="44"/>
        <v>0</v>
      </c>
      <c r="AI157" s="192">
        <f t="shared" si="44"/>
        <v>0</v>
      </c>
      <c r="AJ157" s="192">
        <f t="shared" si="44"/>
        <v>0</v>
      </c>
      <c r="AK157" s="192">
        <f t="shared" si="44"/>
        <v>0</v>
      </c>
      <c r="AL157" s="192">
        <f t="shared" si="44"/>
        <v>0</v>
      </c>
      <c r="AM157" s="192">
        <f t="shared" si="44"/>
        <v>0</v>
      </c>
      <c r="AN157" s="196"/>
      <c r="AO157" s="196"/>
      <c r="AP157" s="196"/>
    </row>
    <row r="158" s="12" customFormat="1" ht="30" hidden="1" customHeight="1" spans="1:42">
      <c r="A158" s="180" t="s">
        <v>52</v>
      </c>
      <c r="B158" s="180"/>
      <c r="C158" s="188" t="s">
        <v>167</v>
      </c>
      <c r="D158" s="188"/>
      <c r="E158" s="188"/>
      <c r="F158" s="185"/>
      <c r="G158" s="185"/>
      <c r="H158" s="185"/>
      <c r="I158" s="185"/>
      <c r="J158" s="191">
        <f t="shared" ref="J158:AM158" si="45">J159</f>
        <v>0</v>
      </c>
      <c r="K158" s="191">
        <f t="shared" si="45"/>
        <v>0</v>
      </c>
      <c r="L158" s="191">
        <f t="shared" si="45"/>
        <v>0</v>
      </c>
      <c r="M158" s="191">
        <f t="shared" si="45"/>
        <v>0</v>
      </c>
      <c r="N158" s="191">
        <f t="shared" si="45"/>
        <v>0</v>
      </c>
      <c r="O158" s="191">
        <f t="shared" si="45"/>
        <v>0</v>
      </c>
      <c r="P158" s="191">
        <f t="shared" si="45"/>
        <v>0</v>
      </c>
      <c r="Q158" s="191">
        <f t="shared" si="45"/>
        <v>0</v>
      </c>
      <c r="R158" s="191">
        <f t="shared" si="45"/>
        <v>0</v>
      </c>
      <c r="S158" s="191">
        <f t="shared" si="45"/>
        <v>0</v>
      </c>
      <c r="T158" s="191">
        <f t="shared" si="45"/>
        <v>0</v>
      </c>
      <c r="U158" s="191">
        <f t="shared" si="45"/>
        <v>0</v>
      </c>
      <c r="V158" s="191">
        <f t="shared" si="45"/>
        <v>0</v>
      </c>
      <c r="W158" s="191">
        <f t="shared" si="45"/>
        <v>0</v>
      </c>
      <c r="X158" s="191">
        <f t="shared" si="45"/>
        <v>0</v>
      </c>
      <c r="Y158" s="191">
        <f t="shared" si="45"/>
        <v>0</v>
      </c>
      <c r="Z158" s="191">
        <f t="shared" si="45"/>
        <v>0</v>
      </c>
      <c r="AA158" s="191">
        <f t="shared" si="45"/>
        <v>0</v>
      </c>
      <c r="AB158" s="191">
        <f t="shared" si="45"/>
        <v>0</v>
      </c>
      <c r="AC158" s="191">
        <f t="shared" si="45"/>
        <v>0</v>
      </c>
      <c r="AD158" s="191">
        <f t="shared" si="45"/>
        <v>0</v>
      </c>
      <c r="AE158" s="191">
        <f t="shared" si="45"/>
        <v>0</v>
      </c>
      <c r="AF158" s="191">
        <f t="shared" si="45"/>
        <v>0</v>
      </c>
      <c r="AG158" s="191">
        <f t="shared" si="45"/>
        <v>0</v>
      </c>
      <c r="AH158" s="191">
        <f t="shared" si="45"/>
        <v>0</v>
      </c>
      <c r="AI158" s="191">
        <f t="shared" si="45"/>
        <v>0</v>
      </c>
      <c r="AJ158" s="191">
        <f t="shared" si="45"/>
        <v>0</v>
      </c>
      <c r="AK158" s="191">
        <f t="shared" si="45"/>
        <v>0</v>
      </c>
      <c r="AL158" s="191">
        <f t="shared" si="45"/>
        <v>0</v>
      </c>
      <c r="AM158" s="191">
        <f t="shared" si="45"/>
        <v>0</v>
      </c>
      <c r="AN158" s="196"/>
      <c r="AO158" s="196"/>
      <c r="AP158" s="196"/>
    </row>
    <row r="159" s="12" customFormat="1" ht="30" hidden="1" customHeight="1" spans="1:42">
      <c r="A159" s="180" t="s">
        <v>54</v>
      </c>
      <c r="B159" s="180"/>
      <c r="C159" s="188" t="s">
        <v>167</v>
      </c>
      <c r="D159" s="188"/>
      <c r="E159" s="188"/>
      <c r="F159" s="185"/>
      <c r="G159" s="185"/>
      <c r="H159" s="185"/>
      <c r="I159" s="185"/>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1"/>
      <c r="AN159" s="196"/>
      <c r="AO159" s="196"/>
      <c r="AP159" s="196"/>
    </row>
    <row r="160" s="12" customFormat="1" ht="30" hidden="1" customHeight="1" spans="1:42">
      <c r="A160" s="180" t="s">
        <v>50</v>
      </c>
      <c r="B160" s="180"/>
      <c r="C160" s="188" t="s">
        <v>96</v>
      </c>
      <c r="D160" s="188"/>
      <c r="E160" s="188"/>
      <c r="F160" s="185"/>
      <c r="G160" s="185"/>
      <c r="H160" s="185"/>
      <c r="I160" s="185"/>
      <c r="J160" s="192">
        <f t="shared" ref="J160:AM160" si="46">J161</f>
        <v>1</v>
      </c>
      <c r="K160" s="192">
        <f t="shared" si="46"/>
        <v>3800</v>
      </c>
      <c r="L160" s="192">
        <f t="shared" si="46"/>
        <v>0</v>
      </c>
      <c r="M160" s="192">
        <f t="shared" si="46"/>
        <v>0</v>
      </c>
      <c r="N160" s="192">
        <f t="shared" si="46"/>
        <v>0</v>
      </c>
      <c r="O160" s="192">
        <f t="shared" si="46"/>
        <v>0</v>
      </c>
      <c r="P160" s="192">
        <f t="shared" si="46"/>
        <v>0</v>
      </c>
      <c r="Q160" s="192">
        <f t="shared" si="46"/>
        <v>0</v>
      </c>
      <c r="R160" s="192">
        <f t="shared" si="46"/>
        <v>0</v>
      </c>
      <c r="S160" s="192">
        <f t="shared" si="46"/>
        <v>1</v>
      </c>
      <c r="T160" s="192">
        <f t="shared" si="46"/>
        <v>3800</v>
      </c>
      <c r="U160" s="192">
        <f t="shared" si="46"/>
        <v>0</v>
      </c>
      <c r="V160" s="192">
        <f t="shared" si="46"/>
        <v>0</v>
      </c>
      <c r="W160" s="192">
        <f t="shared" si="46"/>
        <v>0</v>
      </c>
      <c r="X160" s="192">
        <f t="shared" si="46"/>
        <v>0</v>
      </c>
      <c r="Y160" s="192">
        <f t="shared" si="46"/>
        <v>0</v>
      </c>
      <c r="Z160" s="192">
        <f t="shared" si="46"/>
        <v>0</v>
      </c>
      <c r="AA160" s="192">
        <f t="shared" si="46"/>
        <v>38</v>
      </c>
      <c r="AB160" s="192">
        <f t="shared" si="46"/>
        <v>38</v>
      </c>
      <c r="AC160" s="192">
        <f t="shared" si="46"/>
        <v>0</v>
      </c>
      <c r="AD160" s="192">
        <f t="shared" si="46"/>
        <v>0</v>
      </c>
      <c r="AE160" s="192">
        <f t="shared" si="46"/>
        <v>38</v>
      </c>
      <c r="AF160" s="192">
        <f t="shared" si="46"/>
        <v>0</v>
      </c>
      <c r="AG160" s="192">
        <f t="shared" si="46"/>
        <v>0</v>
      </c>
      <c r="AH160" s="192">
        <f t="shared" si="46"/>
        <v>0</v>
      </c>
      <c r="AI160" s="192">
        <f t="shared" si="46"/>
        <v>0</v>
      </c>
      <c r="AJ160" s="192">
        <f t="shared" si="46"/>
        <v>0</v>
      </c>
      <c r="AK160" s="192">
        <f t="shared" si="46"/>
        <v>0</v>
      </c>
      <c r="AL160" s="192">
        <f t="shared" si="46"/>
        <v>0</v>
      </c>
      <c r="AM160" s="192">
        <f t="shared" si="46"/>
        <v>0</v>
      </c>
      <c r="AN160" s="196"/>
      <c r="AO160" s="196"/>
      <c r="AP160" s="196"/>
    </row>
    <row r="161" s="12" customFormat="1" ht="30" hidden="1" customHeight="1" spans="1:42">
      <c r="A161" s="180" t="s">
        <v>52</v>
      </c>
      <c r="B161" s="180"/>
      <c r="C161" s="188" t="s">
        <v>96</v>
      </c>
      <c r="D161" s="188"/>
      <c r="E161" s="188"/>
      <c r="F161" s="185"/>
      <c r="G161" s="185"/>
      <c r="H161" s="185"/>
      <c r="I161" s="185"/>
      <c r="J161" s="191">
        <f t="shared" ref="J161:AM161" si="47">J162+J163+J165</f>
        <v>1</v>
      </c>
      <c r="K161" s="191">
        <f t="shared" si="47"/>
        <v>3800</v>
      </c>
      <c r="L161" s="191">
        <f t="shared" si="47"/>
        <v>0</v>
      </c>
      <c r="M161" s="191">
        <f t="shared" si="47"/>
        <v>0</v>
      </c>
      <c r="N161" s="191">
        <f t="shared" si="47"/>
        <v>0</v>
      </c>
      <c r="O161" s="191">
        <f t="shared" si="47"/>
        <v>0</v>
      </c>
      <c r="P161" s="191">
        <f t="shared" si="47"/>
        <v>0</v>
      </c>
      <c r="Q161" s="191">
        <f t="shared" si="47"/>
        <v>0</v>
      </c>
      <c r="R161" s="191">
        <f t="shared" si="47"/>
        <v>0</v>
      </c>
      <c r="S161" s="191">
        <f t="shared" si="47"/>
        <v>1</v>
      </c>
      <c r="T161" s="191">
        <f t="shared" si="47"/>
        <v>3800</v>
      </c>
      <c r="U161" s="191">
        <f t="shared" si="47"/>
        <v>0</v>
      </c>
      <c r="V161" s="191">
        <f t="shared" si="47"/>
        <v>0</v>
      </c>
      <c r="W161" s="191">
        <f t="shared" si="47"/>
        <v>0</v>
      </c>
      <c r="X161" s="191">
        <f t="shared" si="47"/>
        <v>0</v>
      </c>
      <c r="Y161" s="191">
        <f t="shared" si="47"/>
        <v>0</v>
      </c>
      <c r="Z161" s="191">
        <f t="shared" si="47"/>
        <v>0</v>
      </c>
      <c r="AA161" s="191">
        <f t="shared" si="47"/>
        <v>38</v>
      </c>
      <c r="AB161" s="191">
        <f t="shared" si="47"/>
        <v>38</v>
      </c>
      <c r="AC161" s="191">
        <f t="shared" si="47"/>
        <v>0</v>
      </c>
      <c r="AD161" s="191">
        <f t="shared" si="47"/>
        <v>0</v>
      </c>
      <c r="AE161" s="191">
        <f t="shared" si="47"/>
        <v>38</v>
      </c>
      <c r="AF161" s="191">
        <f t="shared" si="47"/>
        <v>0</v>
      </c>
      <c r="AG161" s="191">
        <f t="shared" si="47"/>
        <v>0</v>
      </c>
      <c r="AH161" s="191">
        <f t="shared" si="47"/>
        <v>0</v>
      </c>
      <c r="AI161" s="191">
        <f t="shared" si="47"/>
        <v>0</v>
      </c>
      <c r="AJ161" s="191">
        <f t="shared" si="47"/>
        <v>0</v>
      </c>
      <c r="AK161" s="191">
        <f t="shared" si="47"/>
        <v>0</v>
      </c>
      <c r="AL161" s="191">
        <f t="shared" si="47"/>
        <v>0</v>
      </c>
      <c r="AM161" s="191">
        <f t="shared" si="47"/>
        <v>0</v>
      </c>
      <c r="AN161" s="196"/>
      <c r="AO161" s="196"/>
      <c r="AP161" s="196"/>
    </row>
    <row r="162" s="12" customFormat="1" ht="45" hidden="1" customHeight="1" spans="1:42">
      <c r="A162" s="183" t="s">
        <v>54</v>
      </c>
      <c r="B162" s="183"/>
      <c r="C162" s="188" t="s">
        <v>168</v>
      </c>
      <c r="D162" s="188"/>
      <c r="E162" s="188"/>
      <c r="F162" s="185"/>
      <c r="G162" s="185"/>
      <c r="H162" s="185"/>
      <c r="I162" s="185"/>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1"/>
      <c r="AH162" s="191"/>
      <c r="AI162" s="191"/>
      <c r="AJ162" s="191"/>
      <c r="AK162" s="191"/>
      <c r="AL162" s="191"/>
      <c r="AM162" s="191"/>
      <c r="AN162" s="196"/>
      <c r="AO162" s="196"/>
      <c r="AP162" s="196"/>
    </row>
    <row r="163" s="12" customFormat="1" ht="30" hidden="1" customHeight="1" spans="1:42">
      <c r="A163" s="183" t="s">
        <v>54</v>
      </c>
      <c r="B163" s="183"/>
      <c r="C163" s="188" t="s">
        <v>169</v>
      </c>
      <c r="D163" s="188"/>
      <c r="E163" s="188"/>
      <c r="F163" s="185"/>
      <c r="G163" s="185"/>
      <c r="H163" s="185"/>
      <c r="I163" s="185"/>
      <c r="J163" s="191">
        <f t="shared" ref="J163:AM163" si="48">SUM(J164)</f>
        <v>1</v>
      </c>
      <c r="K163" s="191">
        <f t="shared" si="48"/>
        <v>3800</v>
      </c>
      <c r="L163" s="191">
        <f t="shared" si="48"/>
        <v>0</v>
      </c>
      <c r="M163" s="191">
        <f t="shared" si="48"/>
        <v>0</v>
      </c>
      <c r="N163" s="191">
        <f t="shared" si="48"/>
        <v>0</v>
      </c>
      <c r="O163" s="191">
        <f t="shared" si="48"/>
        <v>0</v>
      </c>
      <c r="P163" s="191">
        <f t="shared" si="48"/>
        <v>0</v>
      </c>
      <c r="Q163" s="191">
        <f t="shared" si="48"/>
        <v>0</v>
      </c>
      <c r="R163" s="191">
        <f t="shared" si="48"/>
        <v>0</v>
      </c>
      <c r="S163" s="191">
        <f t="shared" si="48"/>
        <v>1</v>
      </c>
      <c r="T163" s="191">
        <f t="shared" si="48"/>
        <v>3800</v>
      </c>
      <c r="U163" s="191">
        <f t="shared" si="48"/>
        <v>0</v>
      </c>
      <c r="V163" s="191">
        <f t="shared" si="48"/>
        <v>0</v>
      </c>
      <c r="W163" s="191">
        <f t="shared" si="48"/>
        <v>0</v>
      </c>
      <c r="X163" s="191">
        <f t="shared" si="48"/>
        <v>0</v>
      </c>
      <c r="Y163" s="191">
        <f t="shared" si="48"/>
        <v>0</v>
      </c>
      <c r="Z163" s="191">
        <f t="shared" si="48"/>
        <v>0</v>
      </c>
      <c r="AA163" s="191">
        <f t="shared" si="48"/>
        <v>38</v>
      </c>
      <c r="AB163" s="191">
        <f t="shared" si="48"/>
        <v>38</v>
      </c>
      <c r="AC163" s="191">
        <f t="shared" si="48"/>
        <v>0</v>
      </c>
      <c r="AD163" s="191">
        <f t="shared" si="48"/>
        <v>0</v>
      </c>
      <c r="AE163" s="191">
        <f t="shared" si="48"/>
        <v>38</v>
      </c>
      <c r="AF163" s="191">
        <f t="shared" si="48"/>
        <v>0</v>
      </c>
      <c r="AG163" s="191">
        <f t="shared" si="48"/>
        <v>0</v>
      </c>
      <c r="AH163" s="191">
        <f t="shared" si="48"/>
        <v>0</v>
      </c>
      <c r="AI163" s="191">
        <f t="shared" si="48"/>
        <v>0</v>
      </c>
      <c r="AJ163" s="191">
        <f t="shared" si="48"/>
        <v>0</v>
      </c>
      <c r="AK163" s="191">
        <f t="shared" si="48"/>
        <v>0</v>
      </c>
      <c r="AL163" s="191">
        <f t="shared" si="48"/>
        <v>0</v>
      </c>
      <c r="AM163" s="191">
        <f t="shared" si="48"/>
        <v>0</v>
      </c>
      <c r="AN163" s="196"/>
      <c r="AO163" s="196"/>
      <c r="AP163" s="196"/>
    </row>
    <row r="164" s="7" customFormat="1" ht="178" customHeight="1" spans="1:43">
      <c r="A164" s="22">
        <v>35</v>
      </c>
      <c r="B164" s="22">
        <v>1</v>
      </c>
      <c r="C164" s="22" t="s">
        <v>1183</v>
      </c>
      <c r="D164" s="22">
        <v>2024</v>
      </c>
      <c r="E164" s="33" t="s">
        <v>1004</v>
      </c>
      <c r="F164" s="22" t="s">
        <v>178</v>
      </c>
      <c r="G164" s="22" t="s">
        <v>1184</v>
      </c>
      <c r="H164" s="22" t="s">
        <v>995</v>
      </c>
      <c r="I164" s="33" t="s">
        <v>1006</v>
      </c>
      <c r="J164" s="22">
        <v>1</v>
      </c>
      <c r="K164" s="22">
        <v>3800</v>
      </c>
      <c r="L164" s="22"/>
      <c r="M164" s="22"/>
      <c r="N164" s="22"/>
      <c r="O164" s="22"/>
      <c r="P164" s="22"/>
      <c r="Q164" s="22"/>
      <c r="R164" s="22"/>
      <c r="S164" s="22">
        <v>1</v>
      </c>
      <c r="T164" s="22">
        <v>3800</v>
      </c>
      <c r="U164" s="22"/>
      <c r="V164" s="22" t="s">
        <v>1007</v>
      </c>
      <c r="W164" s="22" t="s">
        <v>1185</v>
      </c>
      <c r="X164" s="22" t="s">
        <v>1007</v>
      </c>
      <c r="Y164" s="22" t="s">
        <v>1185</v>
      </c>
      <c r="Z164" s="22" t="s">
        <v>1186</v>
      </c>
      <c r="AA164" s="22">
        <v>38</v>
      </c>
      <c r="AB164" s="22">
        <v>38</v>
      </c>
      <c r="AC164" s="60"/>
      <c r="AD164" s="60"/>
      <c r="AE164" s="60">
        <v>38</v>
      </c>
      <c r="AF164" s="60"/>
      <c r="AG164" s="22"/>
      <c r="AH164" s="22"/>
      <c r="AI164" s="22"/>
      <c r="AJ164" s="22"/>
      <c r="AK164" s="22"/>
      <c r="AL164" s="22"/>
      <c r="AM164" s="22"/>
      <c r="AN164" s="33" t="s">
        <v>1187</v>
      </c>
      <c r="AO164" s="33" t="s">
        <v>1188</v>
      </c>
      <c r="AP164" s="196" t="s">
        <v>1382</v>
      </c>
      <c r="AQ164" s="7">
        <v>1</v>
      </c>
    </row>
    <row r="165" s="12" customFormat="1" ht="30" hidden="1" customHeight="1" spans="1:41">
      <c r="A165" s="183" t="s">
        <v>54</v>
      </c>
      <c r="B165" s="183"/>
      <c r="C165" s="188" t="s">
        <v>170</v>
      </c>
      <c r="D165" s="188"/>
      <c r="E165" s="188"/>
      <c r="F165" s="185"/>
      <c r="G165" s="185"/>
      <c r="H165" s="185"/>
      <c r="I165" s="185"/>
      <c r="J165" s="191"/>
      <c r="K165" s="191"/>
      <c r="L165" s="191"/>
      <c r="M165" s="191"/>
      <c r="N165" s="191"/>
      <c r="O165" s="191"/>
      <c r="P165" s="191"/>
      <c r="Q165" s="191"/>
      <c r="R165" s="191"/>
      <c r="S165" s="191"/>
      <c r="T165" s="191"/>
      <c r="U165" s="191"/>
      <c r="V165" s="191"/>
      <c r="W165" s="191"/>
      <c r="X165" s="191"/>
      <c r="Y165" s="191"/>
      <c r="Z165" s="191"/>
      <c r="AA165" s="191"/>
      <c r="AB165" s="191"/>
      <c r="AC165" s="191"/>
      <c r="AD165" s="191"/>
      <c r="AE165" s="191"/>
      <c r="AF165" s="191"/>
      <c r="AG165" s="191"/>
      <c r="AH165" s="191"/>
      <c r="AI165" s="191"/>
      <c r="AJ165" s="191"/>
      <c r="AK165" s="191"/>
      <c r="AL165" s="191"/>
      <c r="AM165" s="191"/>
      <c r="AN165" s="196"/>
      <c r="AO165" s="196"/>
    </row>
  </sheetData>
  <autoFilter xmlns:etc="http://www.wps.cn/officeDocument/2017/etCustomData" ref="A5:XEX165" etc:filterBottomFollowUsedRange="0">
    <filterColumn colId="39">
      <filters>
        <filter val="&#10;目标一：新建土地规整290亩，配套2.5公里土渠&#10;目标二：购买种子7250公斤，使用农家肥&#10;目标三：备提升泵及饮水设施一套、一座100方蓄水池"/>
        <filter val="目标一：进一步保障色帕巴依乡、库兰萨日克乡、良种场约1万人、11.3万头牲畜饮水安全；&#10;目标二：进一步加强农村供水信息化管理；进一步贯彻落实最严格水资源管理制度，提高水资源利用率，保障新建口岸、机场饮水安全。"/>
        <filter val="目标一：解决30户、克孜勒木纳克冬窝子、苏来日克冬窝子农牧民夏季饮水困难问题。&#10;目标二：改善克孜勒木纳克冬窝子、苏来日克冬窝子牲畜饮水问题。&#10;目标三：受益情况为67户，其中脱贫户为15户。"/>
        <filter val="目标一：加快农田水利设施的建设，提高农牧民群众水资源利用率，促进农牧民群众增收。&#10;目标二：提高苏木塔什村农田耕作条件，改善苏木塔什村灌溉问题，扩大苏木塔什村种植规模，提升苏木塔什村农牧民增收。&#10;目标三：受益情况为195户，其中脱贫户为89户。"/>
        <filter val="目标一：通过饲草料地引泉工程的建设，可浇灌1.5万亩土地，同时增加水资源的利用，提高饲草料的产量，促进农业增收，同时带动农牧民增收。&#10;目标二：改善农业的生产条件，改善周边农牧民生活环境。&#10;目标三：受益情况为114户，其中脱贫户为56户。"/>
        <filter val="目标一：对原有的巴扎进行提升改造，建成后由村集体进行运营，增加村集体经济收入约2万元&#10;目标二：提供就业岗位，利用摆摊方式，增加就业收入"/>
        <filter val="目标一：通过对干渠进行维修，可浇灌2万亩土地，同时增加水资源的利用，提高饲草料的产量，促进农业增收，同时带动农牧民增收。&#10;目标二：改善农业的生产条件，改善周边农牧民生活环境。&#10;"/>
        <filter val="目标一：改善50户262人冬季用水问题，牲畜冬季饮水安全的问题。&#10;目标二：改善人居饮水问题，提高居民幸福活指数，"/>
        <filter val="目标一;牧业点打井接水，能够改善常驻牧业点约560户1650余名群众吃水难的问题；&#10;目标二：保障牧业点约11.1万（头、匹、只）牲畜饮水困难的问题，并通过蓄水池蓄水，解决冬季饮水的困难。"/>
        <filter val="目标一：保障佳朗奇村三队羊圈集中连片内牲畜饮水安全，羊圈数量46个，牲畜数量5000只。&#10;目标二：在保障牲畜饮水的同时，给周围草料地、耕地供水，可增加饲草料及农作物储备。"/>
        <filter val="目标一：通过围栏保护种植的饲草料，避免牲畜破坏。通过饲草产量增加带动畜牧养殖数量增加，增加农牧民收入。"/>
        <filter val="目标一：优化460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909吨，受益998户，3640人，增加牲畜（羊）饲养数量1515头，增加经济效益227.25万元，人均增加收入624元。"/>
        <filter val="目标一：有效整合项目区土地资源，可增加土地面积3%以上。&#10;目标二：通过项目实施农作物单产提升5%-10%以上，带动农户增加收入。&#10;目标三：通过高效节水措施，亩均节约用水量15%以上。"/>
        <filter val="目标一：有效减轻贫困家庭子女上学负担&#10;目标二：使贫困学生按时完成学业&#10;目标三：提高贫困人员的受教育水平"/>
        <filter val="目标一：本项目的实施可以有效解决脱贫劳动力就业交通费用"/>
        <filter val="目标一：为全县脱贫户、边缘易致贫户扶贫小额信贷，提供贴息&#10;目标目标二：促进户均增收1000元以上"/>
        <filter val="目标一：解决马场牧业点300户1000人的农牧民饮水、牲畜饮水安全的问题。&#10;目标二：有效防范牧业点农牧民取水距离远，且无法储水的安全隐患。&#10;目标三：有利于增加农牧民的身体健康和生活水平增加，生活生产成本减少和牲畜养殖便利，提高收入。&#10;"/>
        <filter val="目标一：新建日光大棚33座，智能温室大棚1座，建成后有企业进行运行，增加各村集体经济收入&#10;目标二：平衡农产品价格，降低生活成本"/>
        <filter val="目标一:解决博孜塔拉村70户300人冬季供水的问题&#10;目标二：解决老旧管网带来的供水压力不足，造成官网破损漏水的现象"/>
        <filter val="目标一：完善阿合奇镇、苏木塔什等灌区供水计量配套设施；目标二：促进按方收费工作机制，进一步推进农业水价综合改革工作；三是提高农牧民节约用水意识。"/>
        <filter val="目标一：保障牧业点农牧民饮水安全，维护农牧民的生命财产安全。&#10;目标二：保障牲畜的饮水安全以及健康状态，保证农牧民财产不受损失。&#10;目标三：改善牧业点33户、102人农牧民饮水安全。"/>
        <filter val="目标一：为全县困难群众按照100元/户购买低氟边销茶&#10;目标二：加强低氟病预防"/>
        <filter val="目标一：通过该项目建设可以增加草料地面积3900亩，增加饲草产量，可以增加牲畜饲养量1500余只。&#10;目标二：减少饲草料外调的成本，增加农牧民收入。"/>
        <filter val="目标一：提高色帕巴依乡主干渠防渗效率，解决约0.8万亩灌溉面积供水问题；&#10;目标二：进一步贯彻落实最严格水资源管理制度，提高水资源利用率，保障农业灌溉效率。"/>
        <filter val="目标一：优化420亩草场，保护草原生态环境，扩大草料储备，提高村集体经济收入。&#10;目标二：为应对自然灾害造成的牲畜饲料缺少的困难，坚持底线思维，提高牧业点防灾减灾能力。如遇到有突发事件时，确保牲畜饲草料安全继续供应，尽量避免农牧民财产遭受损失。&#10;目标三：通过草地改良，改善草场，避免水土流失和草场退化，推进乡村振兴产业发展。&#10;目标四：项目实施后，种植苜蓿，产量可达到160吨，受益11户，43人，增加牲畜（羊）饲养数量850头"/>
        <filter val="目标1：解决农牧民出行困难问题，提升农牧民生活生产条件&#10;目标2:受益户431户1548人"/>
        <filter val="目标一：有效210户农牧民改善饮水条件，降低群众生病危险；提升群众饮水质量，提高群众幸福感"/>
        <filter val="目标一：提升马场573户2383人的生活环境，强化污水源头控制和粪污集中收集，改善水质量，实现农村生活污水的有效排放，提升农村人居生态环境，加强农牧民生活质量。&#10;目标二：作为上游地区，提升河道水质环境，促进用水循环，不影响下游的水体功能，达到可利用效果，减少环境污染，促进乡村建设，&#10;目标三：为马场的厕所革命后续改造打好基础"/>
        <filter val="目标一：农作物病虫害重点智能监测站监测点，为农作物生长提供技术服务"/>
        <filter val="目标一：提高人居环境，改善生态环境，促进农牧民生产生活。&#10;目标二：中央财政以工代赈资金22%用于发放农民工资，预计可带动40个农民创收解决富余劳动力，带动当地农民可创收60余万元。"/>
        <filter val="目标一：优化3895亩草场，保护草原生态环境，扩大草料储备，提高村集体经济收入。&#10;目标二：中央财政以工代赈资金22%用于发放农民工资，可带动60个农民创收，带动当地农民可创收80余万元。&#10;目标三：：为应对自然灾害造成的牲畜饲料缺少的困难，坚持底线思维，提高牧业点防灾减灾能力。如遇到有突发事件时，确保牲畜饲草料安全继续供应，尽量避免农牧民财产遭受损失。&#10;目标四：项目实施后，种植燕麦，预计产量可达到每亩200公斤，预计总产草77吨，可增加牲畜养殖1500只羊，受益338户，1345人。"/>
        <filter val="目标一：马场573户2383人的生活污水和粪污集中各项垃圾的处理，提高垃圾处理的效率，降低和减少环境的污染，为马场的后续人居环境做好基础&#10;目标二：保证垃圾的安全处理，防止垃圾对环境和人们健康的危害。保障公共卫生和环境的重要措施。&#10;目标三：垃圾集中处理可以为后期人居环境工作打好基础，实现垃圾减量化，资源化和无害化处理，保障马场的环境卫生和美观"/>
        <filter val="目标一：可有效改善项目区生态环境，规范污水的收集处理行为。&#10;目标二：提升项目区1200余户群众的生活条件。"/>
        <filter val="目标一：该项目建成后，灌溉面积约2.0万亩（草料基地6400亩，机场绿化1500亩，周围林带及原灌溉面积1.15万亩"/>
        <filter val="目标一：利用马场“托河冰川牦牛”合作社，建设熟食加工生产线&#10;目标二：由企业进行运营，收取租赁费，增加村集体收入，同时增加农牧民就业岗位"/>
      </filters>
    </filterColumn>
    <filterColumn colId="41">
      <filters blank="1"/>
    </filterColumn>
    <extLst/>
  </autoFilter>
  <mergeCells count="174">
    <mergeCell ref="A1:E1"/>
    <mergeCell ref="A2:AO2"/>
    <mergeCell ref="L3:S3"/>
    <mergeCell ref="T3:U3"/>
    <mergeCell ref="V3:Z3"/>
    <mergeCell ref="AA3:AM3"/>
    <mergeCell ref="AC4:AF4"/>
    <mergeCell ref="C6:I6"/>
    <mergeCell ref="C7:E7"/>
    <mergeCell ref="F7:H7"/>
    <mergeCell ref="C8:E8"/>
    <mergeCell ref="F8:H8"/>
    <mergeCell ref="C9:E9"/>
    <mergeCell ref="F9:H9"/>
    <mergeCell ref="C10:E10"/>
    <mergeCell ref="C11:E11"/>
    <mergeCell ref="C14:E14"/>
    <mergeCell ref="C16:E16"/>
    <mergeCell ref="C17:E17"/>
    <mergeCell ref="C18:E18"/>
    <mergeCell ref="C19:E19"/>
    <mergeCell ref="C20:E20"/>
    <mergeCell ref="C21:E21"/>
    <mergeCell ref="C22:E22"/>
    <mergeCell ref="C23:E23"/>
    <mergeCell ref="C24:E24"/>
    <mergeCell ref="C31:E31"/>
    <mergeCell ref="C32:E32"/>
    <mergeCell ref="C33:E33"/>
    <mergeCell ref="C34:E34"/>
    <mergeCell ref="C35:E35"/>
    <mergeCell ref="C36:E36"/>
    <mergeCell ref="C37:E37"/>
    <mergeCell ref="C39:E39"/>
    <mergeCell ref="C41:E41"/>
    <mergeCell ref="C42:E42"/>
    <mergeCell ref="C43:E43"/>
    <mergeCell ref="C44:E44"/>
    <mergeCell ref="C45:E45"/>
    <mergeCell ref="C46:E46"/>
    <mergeCell ref="C47:E47"/>
    <mergeCell ref="C54:E54"/>
    <mergeCell ref="C55:E55"/>
    <mergeCell ref="C56:E56"/>
    <mergeCell ref="C58:E58"/>
    <mergeCell ref="C59:E59"/>
    <mergeCell ref="C60:E60"/>
    <mergeCell ref="C61:E61"/>
    <mergeCell ref="C62:E62"/>
    <mergeCell ref="C64:E64"/>
    <mergeCell ref="C65:E65"/>
    <mergeCell ref="C66:E66"/>
    <mergeCell ref="C67:E67"/>
    <mergeCell ref="C68:E68"/>
    <mergeCell ref="C69:E69"/>
    <mergeCell ref="C70:E70"/>
    <mergeCell ref="C71:E71"/>
    <mergeCell ref="C73:E73"/>
    <mergeCell ref="C74:E74"/>
    <mergeCell ref="C75:E75"/>
    <mergeCell ref="C76:E76"/>
    <mergeCell ref="C77:E77"/>
    <mergeCell ref="C78:E78"/>
    <mergeCell ref="C79:E79"/>
    <mergeCell ref="C80:E80"/>
    <mergeCell ref="C81:E81"/>
    <mergeCell ref="C82:E82"/>
    <mergeCell ref="C83:E83"/>
    <mergeCell ref="C84:E84"/>
    <mergeCell ref="C85:E85"/>
    <mergeCell ref="C86:E86"/>
    <mergeCell ref="C87:E87"/>
    <mergeCell ref="C88:E88"/>
    <mergeCell ref="C89:E89"/>
    <mergeCell ref="C90:E90"/>
    <mergeCell ref="C92:E92"/>
    <mergeCell ref="C101:E101"/>
    <mergeCell ref="C102:E102"/>
    <mergeCell ref="C103:E103"/>
    <mergeCell ref="C104:E104"/>
    <mergeCell ref="C105:E105"/>
    <mergeCell ref="C106:E106"/>
    <mergeCell ref="C107:E107"/>
    <mergeCell ref="C108:E108"/>
    <mergeCell ref="C112:E112"/>
    <mergeCell ref="C114:E114"/>
    <mergeCell ref="C115:E115"/>
    <mergeCell ref="C116:E116"/>
    <mergeCell ref="C117:E117"/>
    <mergeCell ref="C118:E118"/>
    <mergeCell ref="C119:E119"/>
    <mergeCell ref="C120:E120"/>
    <mergeCell ref="C121:E121"/>
    <mergeCell ref="C122:E122"/>
    <mergeCell ref="C123:E123"/>
    <mergeCell ref="C124:E124"/>
    <mergeCell ref="C125:E125"/>
    <mergeCell ref="C126:E126"/>
    <mergeCell ref="C127:E127"/>
    <mergeCell ref="C128:E128"/>
    <mergeCell ref="C129:E129"/>
    <mergeCell ref="C130:E130"/>
    <mergeCell ref="C131:E131"/>
    <mergeCell ref="C133:E133"/>
    <mergeCell ref="C134:E134"/>
    <mergeCell ref="C135:E135"/>
    <mergeCell ref="C136:E136"/>
    <mergeCell ref="C137:E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C154:E154"/>
    <mergeCell ref="C155:E155"/>
    <mergeCell ref="C156:E156"/>
    <mergeCell ref="C157:E157"/>
    <mergeCell ref="C158:E158"/>
    <mergeCell ref="C159:E159"/>
    <mergeCell ref="C160:E160"/>
    <mergeCell ref="C161:E161"/>
    <mergeCell ref="C162:E162"/>
    <mergeCell ref="C163:E163"/>
    <mergeCell ref="C165:E165"/>
    <mergeCell ref="A3:A5"/>
    <mergeCell ref="B3:B5"/>
    <mergeCell ref="C3:C5"/>
    <mergeCell ref="D3:D5"/>
    <mergeCell ref="E3:E5"/>
    <mergeCell ref="F3:F5"/>
    <mergeCell ref="G3:G5"/>
    <mergeCell ref="H3:H5"/>
    <mergeCell ref="I3:I5"/>
    <mergeCell ref="J3:J5"/>
    <mergeCell ref="K3: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G4:AG5"/>
    <mergeCell ref="AH4:AH5"/>
    <mergeCell ref="AI4:AI5"/>
    <mergeCell ref="AJ4:AJ5"/>
    <mergeCell ref="AK4:AK5"/>
    <mergeCell ref="AL4:AL5"/>
    <mergeCell ref="AM4:AM5"/>
    <mergeCell ref="AN3:AN5"/>
    <mergeCell ref="AO3:AO5"/>
    <mergeCell ref="AP3:AP5"/>
    <mergeCell ref="AQ3:AQ5"/>
  </mergeCells>
  <conditionalFormatting sqref="E63">
    <cfRule type="duplicateValues" dxfId="1" priority="1"/>
  </conditionalFormatting>
  <conditionalFormatting sqref="E132">
    <cfRule type="expression" dxfId="0" priority="2">
      <formula>AND(COUNTIF(#REF!,E132)+COUNTIF(#REF!,E132)+COUNTIF(#REF!,E132)+COUNTIF(#REF!,E132)+COUNTIF(#REF!,E132)+COUNTIF(#REF!,E132)+COUNTIF(#REF!,E132)+COUNTIF(#REF!,E132)+COUNTIF(#REF!,E132)+COUNTIF(#REF!,E132)+COUNTIF(#REF!,E132)+COUNTIF(#REF!,E132)&gt;1,NOT(ISBLANK(E132)))</formula>
    </cfRule>
  </conditionalFormatting>
  <pageMargins left="0.751388888888889" right="0.751388888888889" top="1" bottom="1" header="0.5" footer="0.5"/>
  <pageSetup paperSize="8" scale="21" fitToHeight="0" orientation="landscape" horizontalDpi="600"/>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157"/>
  <sheetViews>
    <sheetView view="pageBreakPreview" zoomScale="40" zoomScaleNormal="47" workbookViewId="0">
      <pane xSplit="8" ySplit="11" topLeftCell="L39" activePane="bottomRight" state="frozen"/>
      <selection/>
      <selection pane="topRight"/>
      <selection pane="bottomLeft"/>
      <selection pane="bottomRight" activeCell="P36" sqref="P36"/>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5.3796296296296"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I7+I65+I82+I114+I119+I140+I149+I152</f>
        <v>27</v>
      </c>
      <c r="J6" s="83">
        <f t="shared" si="0"/>
        <v>21916.23</v>
      </c>
      <c r="K6" s="83">
        <f t="shared" si="0"/>
        <v>10</v>
      </c>
      <c r="L6" s="83">
        <f t="shared" si="0"/>
        <v>1</v>
      </c>
      <c r="M6" s="83">
        <f t="shared" si="0"/>
        <v>14</v>
      </c>
      <c r="N6" s="83">
        <f t="shared" si="0"/>
        <v>0</v>
      </c>
      <c r="O6" s="83">
        <f t="shared" si="0"/>
        <v>1</v>
      </c>
      <c r="P6" s="83">
        <f t="shared" si="0"/>
        <v>0</v>
      </c>
      <c r="Q6" s="83">
        <f t="shared" si="0"/>
        <v>0</v>
      </c>
      <c r="R6" s="83">
        <f t="shared" si="0"/>
        <v>1</v>
      </c>
      <c r="S6" s="83">
        <f t="shared" si="0"/>
        <v>22512</v>
      </c>
      <c r="T6" s="83">
        <f t="shared" si="0"/>
        <v>65817</v>
      </c>
      <c r="U6" s="83">
        <f t="shared" si="0"/>
        <v>0</v>
      </c>
      <c r="V6" s="83">
        <f t="shared" si="0"/>
        <v>0</v>
      </c>
      <c r="W6" s="83">
        <f t="shared" si="0"/>
        <v>0</v>
      </c>
      <c r="X6" s="83">
        <f t="shared" si="0"/>
        <v>0</v>
      </c>
      <c r="Y6" s="83">
        <f t="shared" si="0"/>
        <v>0</v>
      </c>
      <c r="Z6" s="83">
        <f t="shared" si="0"/>
        <v>28804</v>
      </c>
      <c r="AA6" s="83">
        <f t="shared" si="0"/>
        <v>23194</v>
      </c>
      <c r="AB6" s="83">
        <f t="shared" si="0"/>
        <v>20256</v>
      </c>
      <c r="AC6" s="83">
        <f t="shared" si="0"/>
        <v>1900</v>
      </c>
      <c r="AD6" s="83">
        <f t="shared" si="0"/>
        <v>1038</v>
      </c>
      <c r="AE6" s="83">
        <f t="shared" si="0"/>
        <v>0</v>
      </c>
      <c r="AF6" s="83">
        <f t="shared" si="0"/>
        <v>3460</v>
      </c>
      <c r="AG6" s="83">
        <f t="shared" si="0"/>
        <v>0</v>
      </c>
      <c r="AH6" s="83">
        <f t="shared" si="0"/>
        <v>2000</v>
      </c>
      <c r="AI6" s="83">
        <f t="shared" si="0"/>
        <v>0</v>
      </c>
      <c r="AJ6" s="83">
        <f t="shared" si="0"/>
        <v>150</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I8+I33+I39+I51+I57</f>
        <v>15</v>
      </c>
      <c r="J7" s="189">
        <f t="shared" si="1"/>
        <v>17156.3</v>
      </c>
      <c r="K7" s="189">
        <f t="shared" si="1"/>
        <v>9</v>
      </c>
      <c r="L7" s="189">
        <f t="shared" si="1"/>
        <v>0</v>
      </c>
      <c r="M7" s="189">
        <f t="shared" si="1"/>
        <v>6</v>
      </c>
      <c r="N7" s="189">
        <f t="shared" si="1"/>
        <v>0</v>
      </c>
      <c r="O7" s="189">
        <f t="shared" si="1"/>
        <v>0</v>
      </c>
      <c r="P7" s="189">
        <f t="shared" si="1"/>
        <v>0</v>
      </c>
      <c r="Q7" s="189">
        <f t="shared" si="1"/>
        <v>0</v>
      </c>
      <c r="R7" s="189">
        <f t="shared" si="1"/>
        <v>0</v>
      </c>
      <c r="S7" s="189">
        <f t="shared" si="1"/>
        <v>11505</v>
      </c>
      <c r="T7" s="189">
        <f t="shared" si="1"/>
        <v>39614</v>
      </c>
      <c r="U7" s="189">
        <f t="shared" si="1"/>
        <v>0</v>
      </c>
      <c r="V7" s="189">
        <f t="shared" si="1"/>
        <v>0</v>
      </c>
      <c r="W7" s="189">
        <f t="shared" si="1"/>
        <v>0</v>
      </c>
      <c r="X7" s="189">
        <f t="shared" si="1"/>
        <v>0</v>
      </c>
      <c r="Y7" s="189">
        <f t="shared" si="1"/>
        <v>0</v>
      </c>
      <c r="Z7" s="189">
        <f t="shared" si="1"/>
        <v>18016</v>
      </c>
      <c r="AA7" s="189">
        <f t="shared" si="1"/>
        <v>14416</v>
      </c>
      <c r="AB7" s="189">
        <f t="shared" si="1"/>
        <v>11516</v>
      </c>
      <c r="AC7" s="189">
        <f t="shared" si="1"/>
        <v>1900</v>
      </c>
      <c r="AD7" s="189">
        <f t="shared" si="1"/>
        <v>1000</v>
      </c>
      <c r="AE7" s="189">
        <f t="shared" si="1"/>
        <v>0</v>
      </c>
      <c r="AF7" s="189">
        <f t="shared" si="1"/>
        <v>3450</v>
      </c>
      <c r="AG7" s="189">
        <f t="shared" si="1"/>
        <v>0</v>
      </c>
      <c r="AH7" s="189">
        <f t="shared" si="1"/>
        <v>0</v>
      </c>
      <c r="AI7" s="189">
        <f t="shared" si="1"/>
        <v>0</v>
      </c>
      <c r="AJ7" s="189">
        <f t="shared" si="1"/>
        <v>150</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I9+I13+I18+I30+I31+I32+I19</f>
        <v>7</v>
      </c>
      <c r="J8" s="190">
        <f t="shared" ref="I8:AL8" si="2">J9+J13+J18+J30+J31+J32+J19</f>
        <v>15820.6</v>
      </c>
      <c r="K8" s="190">
        <f t="shared" si="2"/>
        <v>6</v>
      </c>
      <c r="L8" s="190">
        <f t="shared" si="2"/>
        <v>0</v>
      </c>
      <c r="M8" s="190">
        <f t="shared" si="2"/>
        <v>1</v>
      </c>
      <c r="N8" s="190">
        <f t="shared" si="2"/>
        <v>0</v>
      </c>
      <c r="O8" s="190">
        <f t="shared" si="2"/>
        <v>0</v>
      </c>
      <c r="P8" s="190">
        <f t="shared" si="2"/>
        <v>0</v>
      </c>
      <c r="Q8" s="190">
        <f t="shared" si="2"/>
        <v>0</v>
      </c>
      <c r="R8" s="190">
        <f t="shared" si="2"/>
        <v>0</v>
      </c>
      <c r="S8" s="190">
        <f t="shared" si="2"/>
        <v>5445</v>
      </c>
      <c r="T8" s="190">
        <f t="shared" si="2"/>
        <v>19133</v>
      </c>
      <c r="U8" s="190">
        <f t="shared" si="2"/>
        <v>0</v>
      </c>
      <c r="V8" s="190">
        <f t="shared" si="2"/>
        <v>0</v>
      </c>
      <c r="W8" s="190">
        <f t="shared" si="2"/>
        <v>0</v>
      </c>
      <c r="X8" s="190">
        <f t="shared" si="2"/>
        <v>0</v>
      </c>
      <c r="Y8" s="190">
        <f t="shared" si="2"/>
        <v>0</v>
      </c>
      <c r="Z8" s="190">
        <f t="shared" si="2"/>
        <v>7506</v>
      </c>
      <c r="AA8" s="190">
        <f t="shared" si="2"/>
        <v>7506</v>
      </c>
      <c r="AB8" s="190">
        <f t="shared" si="2"/>
        <v>6006</v>
      </c>
      <c r="AC8" s="190">
        <f t="shared" si="2"/>
        <v>1500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1</v>
      </c>
      <c r="J9" s="191">
        <f t="shared" si="3"/>
        <v>2000</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0</v>
      </c>
      <c r="V9" s="191">
        <f t="shared" si="3"/>
        <v>0</v>
      </c>
      <c r="W9" s="191">
        <f t="shared" si="3"/>
        <v>0</v>
      </c>
      <c r="X9" s="191">
        <f t="shared" si="3"/>
        <v>0</v>
      </c>
      <c r="Y9" s="191">
        <f t="shared" si="3"/>
        <v>0</v>
      </c>
      <c r="Z9" s="191">
        <f t="shared" si="3"/>
        <v>760</v>
      </c>
      <c r="AA9" s="191">
        <f t="shared" si="3"/>
        <v>760</v>
      </c>
      <c r="AB9" s="191">
        <f t="shared" si="3"/>
        <v>760</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SUM(I12:I12)</f>
        <v>1</v>
      </c>
      <c r="J11" s="191">
        <f t="shared" si="4"/>
        <v>2000</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0</v>
      </c>
      <c r="V11" s="191">
        <f t="shared" si="4"/>
        <v>0</v>
      </c>
      <c r="W11" s="191">
        <f t="shared" si="4"/>
        <v>0</v>
      </c>
      <c r="X11" s="191">
        <f t="shared" si="4"/>
        <v>0</v>
      </c>
      <c r="Y11" s="191">
        <f t="shared" si="4"/>
        <v>0</v>
      </c>
      <c r="Z11" s="191">
        <f t="shared" si="4"/>
        <v>760</v>
      </c>
      <c r="AA11" s="191">
        <f t="shared" si="4"/>
        <v>760</v>
      </c>
      <c r="AB11" s="191">
        <f t="shared" si="4"/>
        <v>760</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283" customHeight="1" spans="1:42">
      <c r="A12" s="22">
        <v>1</v>
      </c>
      <c r="B12" s="22" t="s">
        <v>1158</v>
      </c>
      <c r="C12" s="22">
        <v>2024</v>
      </c>
      <c r="D12" s="23" t="s">
        <v>1385</v>
      </c>
      <c r="E12" s="22" t="s">
        <v>178</v>
      </c>
      <c r="F12" s="24" t="s">
        <v>1347</v>
      </c>
      <c r="G12" s="22" t="s">
        <v>1160</v>
      </c>
      <c r="H12" s="23" t="s">
        <v>1348</v>
      </c>
      <c r="I12" s="22">
        <v>1</v>
      </c>
      <c r="J12" s="22">
        <v>2000</v>
      </c>
      <c r="K12" s="22">
        <v>1</v>
      </c>
      <c r="L12" s="22"/>
      <c r="M12" s="22"/>
      <c r="N12" s="22"/>
      <c r="O12" s="22"/>
      <c r="P12" s="22"/>
      <c r="Q12" s="22"/>
      <c r="R12" s="22"/>
      <c r="S12" s="22">
        <v>56</v>
      </c>
      <c r="T12" s="22">
        <v>183</v>
      </c>
      <c r="U12" s="22" t="s">
        <v>183</v>
      </c>
      <c r="V12" s="22" t="s">
        <v>1144</v>
      </c>
      <c r="W12" s="22" t="s">
        <v>183</v>
      </c>
      <c r="X12" s="22" t="s">
        <v>1144</v>
      </c>
      <c r="Y12" s="22" t="s">
        <v>1286</v>
      </c>
      <c r="Z12" s="22">
        <v>760</v>
      </c>
      <c r="AA12" s="22">
        <v>760</v>
      </c>
      <c r="AB12" s="22">
        <v>760</v>
      </c>
      <c r="AC12" s="22"/>
      <c r="AD12" s="22"/>
      <c r="AE12" s="22"/>
      <c r="AF12" s="22"/>
      <c r="AG12" s="22"/>
      <c r="AH12" s="22"/>
      <c r="AI12" s="22"/>
      <c r="AJ12" s="22"/>
      <c r="AK12" s="22"/>
      <c r="AL12" s="22"/>
      <c r="AM12" s="33" t="s">
        <v>1349</v>
      </c>
      <c r="AN12" s="33" t="s">
        <v>1163</v>
      </c>
      <c r="AO12" s="60" t="s">
        <v>1386</v>
      </c>
      <c r="AP12" s="75" t="s">
        <v>1386</v>
      </c>
    </row>
    <row r="13" s="12" customFormat="1" ht="30" customHeight="1" spans="1:41">
      <c r="A13" s="183" t="s">
        <v>54</v>
      </c>
      <c r="B13" s="181" t="s">
        <v>59</v>
      </c>
      <c r="C13" s="182"/>
      <c r="D13" s="182"/>
      <c r="E13" s="185"/>
      <c r="F13" s="185"/>
      <c r="G13" s="185"/>
      <c r="H13" s="185"/>
      <c r="I13" s="191">
        <f t="shared" ref="I13:P13" si="5">I14+I15+I16+I17</f>
        <v>0</v>
      </c>
      <c r="J13" s="191">
        <f t="shared" si="5"/>
        <v>0</v>
      </c>
      <c r="K13" s="191">
        <f t="shared" si="5"/>
        <v>0</v>
      </c>
      <c r="L13" s="191">
        <f t="shared" si="5"/>
        <v>0</v>
      </c>
      <c r="M13" s="191">
        <f t="shared" si="5"/>
        <v>0</v>
      </c>
      <c r="N13" s="191">
        <f t="shared" si="5"/>
        <v>0</v>
      </c>
      <c r="O13" s="191">
        <f t="shared" si="5"/>
        <v>0</v>
      </c>
      <c r="P13" s="191">
        <f t="shared" si="5"/>
        <v>0</v>
      </c>
      <c r="Q13" s="191">
        <f t="shared" ref="Q13:AL13" si="6">Q14+Q15+Q16+Q17</f>
        <v>0</v>
      </c>
      <c r="R13" s="191">
        <f t="shared" si="6"/>
        <v>0</v>
      </c>
      <c r="S13" s="191">
        <f t="shared" si="6"/>
        <v>0</v>
      </c>
      <c r="T13" s="191">
        <f t="shared" si="6"/>
        <v>0</v>
      </c>
      <c r="U13" s="191">
        <f t="shared" si="6"/>
        <v>0</v>
      </c>
      <c r="V13" s="191">
        <f t="shared" si="6"/>
        <v>0</v>
      </c>
      <c r="W13" s="191">
        <f t="shared" si="6"/>
        <v>0</v>
      </c>
      <c r="X13" s="191">
        <f t="shared" si="6"/>
        <v>0</v>
      </c>
      <c r="Y13" s="191">
        <f t="shared" si="6"/>
        <v>0</v>
      </c>
      <c r="Z13" s="191">
        <f t="shared" si="6"/>
        <v>0</v>
      </c>
      <c r="AA13" s="191">
        <f t="shared" si="6"/>
        <v>0</v>
      </c>
      <c r="AB13" s="191">
        <f t="shared" si="6"/>
        <v>0</v>
      </c>
      <c r="AC13" s="191">
        <f t="shared" si="6"/>
        <v>0</v>
      </c>
      <c r="AD13" s="191">
        <f t="shared" si="6"/>
        <v>0</v>
      </c>
      <c r="AE13" s="191">
        <f t="shared" si="6"/>
        <v>0</v>
      </c>
      <c r="AF13" s="191">
        <f t="shared" si="6"/>
        <v>0</v>
      </c>
      <c r="AG13" s="191">
        <f t="shared" si="6"/>
        <v>0</v>
      </c>
      <c r="AH13" s="191">
        <f t="shared" si="6"/>
        <v>0</v>
      </c>
      <c r="AI13" s="191">
        <f t="shared" si="6"/>
        <v>0</v>
      </c>
      <c r="AJ13" s="191">
        <f t="shared" si="6"/>
        <v>0</v>
      </c>
      <c r="AK13" s="191">
        <f t="shared" si="6"/>
        <v>0</v>
      </c>
      <c r="AL13" s="191">
        <f t="shared" si="6"/>
        <v>0</v>
      </c>
      <c r="AM13" s="196"/>
      <c r="AN13" s="196"/>
      <c r="AO13" s="196"/>
    </row>
    <row r="14" s="12" customFormat="1" ht="30" customHeight="1" spans="1:41">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c r="AO14" s="196"/>
    </row>
    <row r="15" s="12" customFormat="1" ht="30" customHeight="1" spans="1:41">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c r="AO15" s="196"/>
    </row>
    <row r="16" s="12" customFormat="1" ht="30" customHeight="1" spans="1:41">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3" t="s">
        <v>54</v>
      </c>
      <c r="B19" s="188" t="s">
        <v>65</v>
      </c>
      <c r="C19" s="188"/>
      <c r="D19" s="188"/>
      <c r="E19" s="185"/>
      <c r="F19" s="185"/>
      <c r="G19" s="185"/>
      <c r="H19" s="185"/>
      <c r="I19" s="191">
        <f t="shared" ref="I19:AL19" si="7">I20+I21+I22+I29</f>
        <v>6</v>
      </c>
      <c r="J19" s="191">
        <f t="shared" si="7"/>
        <v>13820.6</v>
      </c>
      <c r="K19" s="191">
        <f t="shared" si="7"/>
        <v>5</v>
      </c>
      <c r="L19" s="191">
        <f t="shared" si="7"/>
        <v>0</v>
      </c>
      <c r="M19" s="191">
        <f t="shared" si="7"/>
        <v>1</v>
      </c>
      <c r="N19" s="191">
        <f t="shared" si="7"/>
        <v>0</v>
      </c>
      <c r="O19" s="191">
        <f t="shared" si="7"/>
        <v>0</v>
      </c>
      <c r="P19" s="191">
        <f t="shared" si="7"/>
        <v>0</v>
      </c>
      <c r="Q19" s="191">
        <f t="shared" si="7"/>
        <v>0</v>
      </c>
      <c r="R19" s="191">
        <f t="shared" si="7"/>
        <v>0</v>
      </c>
      <c r="S19" s="191">
        <f t="shared" si="7"/>
        <v>5389</v>
      </c>
      <c r="T19" s="191">
        <f t="shared" si="7"/>
        <v>18950</v>
      </c>
      <c r="U19" s="191">
        <f t="shared" si="7"/>
        <v>0</v>
      </c>
      <c r="V19" s="191">
        <f t="shared" si="7"/>
        <v>0</v>
      </c>
      <c r="W19" s="191">
        <f t="shared" si="7"/>
        <v>0</v>
      </c>
      <c r="X19" s="191">
        <f t="shared" si="7"/>
        <v>0</v>
      </c>
      <c r="Y19" s="191">
        <f t="shared" si="7"/>
        <v>0</v>
      </c>
      <c r="Z19" s="191">
        <f t="shared" si="7"/>
        <v>6746</v>
      </c>
      <c r="AA19" s="191">
        <f t="shared" si="7"/>
        <v>6746</v>
      </c>
      <c r="AB19" s="191">
        <f t="shared" si="7"/>
        <v>5246</v>
      </c>
      <c r="AC19" s="191">
        <f t="shared" si="7"/>
        <v>1500</v>
      </c>
      <c r="AD19" s="191">
        <f t="shared" si="7"/>
        <v>0</v>
      </c>
      <c r="AE19" s="191">
        <f t="shared" si="7"/>
        <v>0</v>
      </c>
      <c r="AF19" s="191">
        <f t="shared" si="7"/>
        <v>0</v>
      </c>
      <c r="AG19" s="191">
        <f t="shared" si="7"/>
        <v>0</v>
      </c>
      <c r="AH19" s="191">
        <f t="shared" si="7"/>
        <v>0</v>
      </c>
      <c r="AI19" s="191">
        <f t="shared" si="7"/>
        <v>0</v>
      </c>
      <c r="AJ19" s="191">
        <f t="shared" si="7"/>
        <v>0</v>
      </c>
      <c r="AK19" s="191">
        <f t="shared" si="7"/>
        <v>0</v>
      </c>
      <c r="AL19" s="191">
        <f t="shared" si="7"/>
        <v>0</v>
      </c>
      <c r="AM19" s="196"/>
      <c r="AN19" s="196"/>
      <c r="AO19" s="196"/>
    </row>
    <row r="20" s="12" customFormat="1" ht="30" customHeight="1" spans="1:41">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customHeight="1" spans="1:41">
      <c r="A22" s="184" t="s">
        <v>56</v>
      </c>
      <c r="B22" s="188" t="s">
        <v>68</v>
      </c>
      <c r="C22" s="188"/>
      <c r="D22" s="188"/>
      <c r="E22" s="185"/>
      <c r="F22" s="185"/>
      <c r="G22" s="185"/>
      <c r="H22" s="185"/>
      <c r="I22" s="191">
        <f t="shared" ref="I22:AL22" si="8">SUM(I23:I28)</f>
        <v>6</v>
      </c>
      <c r="J22" s="191">
        <f t="shared" si="8"/>
        <v>13820.6</v>
      </c>
      <c r="K22" s="191">
        <f t="shared" si="8"/>
        <v>5</v>
      </c>
      <c r="L22" s="191">
        <f t="shared" si="8"/>
        <v>0</v>
      </c>
      <c r="M22" s="191">
        <f t="shared" si="8"/>
        <v>1</v>
      </c>
      <c r="N22" s="191">
        <f t="shared" si="8"/>
        <v>0</v>
      </c>
      <c r="O22" s="191">
        <f t="shared" si="8"/>
        <v>0</v>
      </c>
      <c r="P22" s="191">
        <f t="shared" si="8"/>
        <v>0</v>
      </c>
      <c r="Q22" s="191">
        <f t="shared" si="8"/>
        <v>0</v>
      </c>
      <c r="R22" s="191">
        <f t="shared" si="8"/>
        <v>0</v>
      </c>
      <c r="S22" s="191">
        <f t="shared" si="8"/>
        <v>5389</v>
      </c>
      <c r="T22" s="191">
        <f t="shared" si="8"/>
        <v>18950</v>
      </c>
      <c r="U22" s="191">
        <f t="shared" si="8"/>
        <v>0</v>
      </c>
      <c r="V22" s="191">
        <f t="shared" si="8"/>
        <v>0</v>
      </c>
      <c r="W22" s="191">
        <f t="shared" si="8"/>
        <v>0</v>
      </c>
      <c r="X22" s="191">
        <f t="shared" si="8"/>
        <v>0</v>
      </c>
      <c r="Y22" s="191">
        <f t="shared" si="8"/>
        <v>0</v>
      </c>
      <c r="Z22" s="191">
        <f t="shared" si="8"/>
        <v>6746</v>
      </c>
      <c r="AA22" s="191">
        <f t="shared" si="8"/>
        <v>6746</v>
      </c>
      <c r="AB22" s="191">
        <f t="shared" si="8"/>
        <v>5246</v>
      </c>
      <c r="AC22" s="191">
        <f t="shared" si="8"/>
        <v>1500</v>
      </c>
      <c r="AD22" s="191">
        <f t="shared" si="8"/>
        <v>0</v>
      </c>
      <c r="AE22" s="191">
        <f t="shared" si="8"/>
        <v>0</v>
      </c>
      <c r="AF22" s="191">
        <f t="shared" si="8"/>
        <v>0</v>
      </c>
      <c r="AG22" s="191">
        <f t="shared" si="8"/>
        <v>0</v>
      </c>
      <c r="AH22" s="191">
        <f t="shared" si="8"/>
        <v>0</v>
      </c>
      <c r="AI22" s="191">
        <f t="shared" si="8"/>
        <v>0</v>
      </c>
      <c r="AJ22" s="191">
        <f t="shared" si="8"/>
        <v>0</v>
      </c>
      <c r="AK22" s="191">
        <f t="shared" si="8"/>
        <v>0</v>
      </c>
      <c r="AL22" s="191">
        <f t="shared" si="8"/>
        <v>0</v>
      </c>
      <c r="AM22" s="196"/>
      <c r="AN22" s="196"/>
      <c r="AO22" s="196"/>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4581</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1389</v>
      </c>
      <c r="I25" s="22">
        <v>1</v>
      </c>
      <c r="J25" s="22">
        <v>415</v>
      </c>
      <c r="K25" s="22">
        <v>1</v>
      </c>
      <c r="L25" s="22"/>
      <c r="M25" s="22"/>
      <c r="N25" s="22"/>
      <c r="O25" s="22"/>
      <c r="P25" s="22"/>
      <c r="Q25" s="22"/>
      <c r="R25" s="22"/>
      <c r="S25" s="28">
        <v>11</v>
      </c>
      <c r="T25" s="28">
        <v>43</v>
      </c>
      <c r="U25" s="24" t="s">
        <v>192</v>
      </c>
      <c r="V25" s="22" t="s">
        <v>810</v>
      </c>
      <c r="W25" s="24" t="s">
        <v>183</v>
      </c>
      <c r="X25" s="22" t="s">
        <v>1144</v>
      </c>
      <c r="Y25" s="22" t="s">
        <v>1286</v>
      </c>
      <c r="Z25" s="24">
        <v>160</v>
      </c>
      <c r="AA25" s="22">
        <v>160</v>
      </c>
      <c r="AB25" s="60">
        <v>160</v>
      </c>
      <c r="AC25" s="60"/>
      <c r="AD25" s="60"/>
      <c r="AE25" s="60"/>
      <c r="AF25" s="22"/>
      <c r="AG25" s="22"/>
      <c r="AH25" s="22"/>
      <c r="AI25" s="22"/>
      <c r="AJ25" s="22"/>
      <c r="AK25" s="22"/>
      <c r="AL25" s="22"/>
      <c r="AM25" s="33" t="s">
        <v>1300</v>
      </c>
      <c r="AN25" s="33" t="s">
        <v>1301</v>
      </c>
      <c r="AO25" s="60" t="s">
        <v>1386</v>
      </c>
      <c r="AP25" s="75" t="s">
        <v>1386</v>
      </c>
    </row>
    <row r="26" s="7" customFormat="1" ht="409" customHeight="1" spans="1:42">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1286</v>
      </c>
      <c r="Z26" s="59">
        <v>3000</v>
      </c>
      <c r="AA26" s="22">
        <v>3000</v>
      </c>
      <c r="AB26" s="60">
        <v>2300</v>
      </c>
      <c r="AC26" s="60">
        <v>700</v>
      </c>
      <c r="AD26" s="60"/>
      <c r="AE26" s="60"/>
      <c r="AF26" s="22"/>
      <c r="AG26" s="22"/>
      <c r="AH26" s="22"/>
      <c r="AI26" s="22"/>
      <c r="AJ26" s="22"/>
      <c r="AK26" s="22"/>
      <c r="AL26" s="22"/>
      <c r="AM26" s="33" t="s">
        <v>1150</v>
      </c>
      <c r="AN26" s="33" t="s">
        <v>1151</v>
      </c>
      <c r="AO26" s="60" t="s">
        <v>1390</v>
      </c>
      <c r="AP26" s="22" t="s">
        <v>1390</v>
      </c>
    </row>
    <row r="27" s="8" customFormat="1" ht="221" customHeight="1" spans="1:42">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1286</v>
      </c>
      <c r="Z27" s="22">
        <v>116</v>
      </c>
      <c r="AA27" s="22">
        <v>116</v>
      </c>
      <c r="AB27" s="22">
        <v>116</v>
      </c>
      <c r="AC27" s="22"/>
      <c r="AD27" s="22"/>
      <c r="AE27" s="22"/>
      <c r="AF27" s="22"/>
      <c r="AG27" s="22"/>
      <c r="AH27" s="22"/>
      <c r="AI27" s="22"/>
      <c r="AJ27" s="22"/>
      <c r="AK27" s="22"/>
      <c r="AL27" s="22"/>
      <c r="AM27" s="33" t="s">
        <v>1217</v>
      </c>
      <c r="AN27" s="33" t="s">
        <v>1218</v>
      </c>
      <c r="AO27" s="60" t="s">
        <v>1392</v>
      </c>
      <c r="AP27" s="75" t="s">
        <v>1392</v>
      </c>
    </row>
    <row r="28" s="7" customFormat="1" ht="189" customHeight="1" spans="1:42">
      <c r="A28" s="22">
        <v>7</v>
      </c>
      <c r="B28" s="22" t="s">
        <v>1302</v>
      </c>
      <c r="C28" s="22">
        <v>2024</v>
      </c>
      <c r="D28" s="22" t="s">
        <v>1303</v>
      </c>
      <c r="E28" s="22" t="s">
        <v>178</v>
      </c>
      <c r="F28" s="22" t="s">
        <v>984</v>
      </c>
      <c r="G28" s="22" t="s">
        <v>1304</v>
      </c>
      <c r="H28" s="33" t="s">
        <v>1305</v>
      </c>
      <c r="I28" s="85">
        <v>1</v>
      </c>
      <c r="J28" s="22">
        <v>290</v>
      </c>
      <c r="K28" s="22">
        <v>1</v>
      </c>
      <c r="L28" s="22"/>
      <c r="M28" s="22"/>
      <c r="N28" s="22"/>
      <c r="O28" s="22"/>
      <c r="P28" s="22"/>
      <c r="Q28" s="22"/>
      <c r="R28" s="22"/>
      <c r="S28" s="47">
        <v>472</v>
      </c>
      <c r="T28" s="47">
        <v>1694</v>
      </c>
      <c r="U28" s="22" t="s">
        <v>192</v>
      </c>
      <c r="V28" s="91" t="s">
        <v>810</v>
      </c>
      <c r="W28" s="22" t="s">
        <v>183</v>
      </c>
      <c r="X28" s="85" t="s">
        <v>1144</v>
      </c>
      <c r="Y28" s="22" t="s">
        <v>1286</v>
      </c>
      <c r="Z28" s="22">
        <v>100</v>
      </c>
      <c r="AA28" s="28">
        <v>100</v>
      </c>
      <c r="AB28" s="22">
        <v>100</v>
      </c>
      <c r="AC28" s="22"/>
      <c r="AD28" s="22"/>
      <c r="AE28" s="22"/>
      <c r="AF28" s="22"/>
      <c r="AG28" s="22"/>
      <c r="AH28" s="22"/>
      <c r="AI28" s="22"/>
      <c r="AJ28" s="22"/>
      <c r="AK28" s="22"/>
      <c r="AL28" s="22"/>
      <c r="AM28" s="47" t="s">
        <v>1306</v>
      </c>
      <c r="AN28" s="47" t="s">
        <v>1307</v>
      </c>
      <c r="AO28" s="76" t="s">
        <v>1386</v>
      </c>
      <c r="AP28" s="75" t="s">
        <v>1386</v>
      </c>
    </row>
    <row r="29" s="12" customFormat="1" ht="51" customHeight="1" spans="1:41">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54</v>
      </c>
      <c r="B31" s="188" t="s">
        <v>71</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51" customHeight="1" spans="1:41">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52</v>
      </c>
      <c r="B33" s="188" t="s">
        <v>73</v>
      </c>
      <c r="C33" s="188"/>
      <c r="D33" s="188"/>
      <c r="E33" s="185"/>
      <c r="F33" s="185"/>
      <c r="G33" s="185"/>
      <c r="H33" s="185"/>
      <c r="I33" s="191">
        <f>I34+I35+I37+I38</f>
        <v>1</v>
      </c>
      <c r="J33" s="191">
        <f t="shared" ref="J33:AL33" si="9">J34+J35+J37+J38</f>
        <v>1</v>
      </c>
      <c r="K33" s="191">
        <f t="shared" si="9"/>
        <v>1</v>
      </c>
      <c r="L33" s="191">
        <f t="shared" si="9"/>
        <v>0</v>
      </c>
      <c r="M33" s="191">
        <f t="shared" si="9"/>
        <v>0</v>
      </c>
      <c r="N33" s="191">
        <f t="shared" si="9"/>
        <v>0</v>
      </c>
      <c r="O33" s="191">
        <f t="shared" si="9"/>
        <v>0</v>
      </c>
      <c r="P33" s="191">
        <f t="shared" si="9"/>
        <v>0</v>
      </c>
      <c r="Q33" s="191">
        <f t="shared" si="9"/>
        <v>0</v>
      </c>
      <c r="R33" s="191">
        <f t="shared" si="9"/>
        <v>0</v>
      </c>
      <c r="S33" s="191">
        <f t="shared" si="9"/>
        <v>523</v>
      </c>
      <c r="T33" s="191">
        <f t="shared" si="9"/>
        <v>2189</v>
      </c>
      <c r="U33" s="191">
        <f t="shared" si="9"/>
        <v>0</v>
      </c>
      <c r="V33" s="191">
        <f t="shared" si="9"/>
        <v>0</v>
      </c>
      <c r="W33" s="191">
        <f t="shared" si="9"/>
        <v>0</v>
      </c>
      <c r="X33" s="191">
        <f t="shared" si="9"/>
        <v>0</v>
      </c>
      <c r="Y33" s="191">
        <f t="shared" si="9"/>
        <v>0</v>
      </c>
      <c r="Z33" s="191">
        <f t="shared" si="9"/>
        <v>1000</v>
      </c>
      <c r="AA33" s="191">
        <f t="shared" si="9"/>
        <v>1000</v>
      </c>
      <c r="AB33" s="191">
        <f t="shared" si="9"/>
        <v>1000</v>
      </c>
      <c r="AC33" s="191">
        <f t="shared" si="9"/>
        <v>0</v>
      </c>
      <c r="AD33" s="191">
        <f t="shared" si="9"/>
        <v>0</v>
      </c>
      <c r="AE33" s="191">
        <f t="shared" si="9"/>
        <v>0</v>
      </c>
      <c r="AF33" s="191">
        <f t="shared" si="9"/>
        <v>0</v>
      </c>
      <c r="AG33" s="191">
        <f t="shared" si="9"/>
        <v>0</v>
      </c>
      <c r="AH33" s="191">
        <f t="shared" si="9"/>
        <v>0</v>
      </c>
      <c r="AI33" s="191">
        <f t="shared" si="9"/>
        <v>0</v>
      </c>
      <c r="AJ33" s="191">
        <f t="shared" si="9"/>
        <v>0</v>
      </c>
      <c r="AK33" s="191">
        <f t="shared" si="9"/>
        <v>0</v>
      </c>
      <c r="AL33" s="191">
        <f t="shared" si="9"/>
        <v>0</v>
      </c>
      <c r="AM33" s="196"/>
      <c r="AN33" s="196"/>
      <c r="AO33" s="196"/>
    </row>
    <row r="34" s="12" customFormat="1" ht="47" customHeight="1" spans="1:41">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customHeight="1" spans="1:41">
      <c r="A35" s="183" t="s">
        <v>54</v>
      </c>
      <c r="B35" s="188" t="s">
        <v>75</v>
      </c>
      <c r="C35" s="188"/>
      <c r="D35" s="188"/>
      <c r="E35" s="185"/>
      <c r="F35" s="185"/>
      <c r="G35" s="185"/>
      <c r="H35" s="185"/>
      <c r="I35" s="191">
        <f t="shared" ref="I35:AM35" si="10">SUM(I36)</f>
        <v>1</v>
      </c>
      <c r="J35" s="191">
        <f t="shared" si="10"/>
        <v>1</v>
      </c>
      <c r="K35" s="191">
        <f t="shared" si="10"/>
        <v>1</v>
      </c>
      <c r="L35" s="191">
        <f t="shared" si="10"/>
        <v>0</v>
      </c>
      <c r="M35" s="191">
        <f t="shared" si="10"/>
        <v>0</v>
      </c>
      <c r="N35" s="191">
        <f t="shared" si="10"/>
        <v>0</v>
      </c>
      <c r="O35" s="191">
        <f t="shared" si="10"/>
        <v>0</v>
      </c>
      <c r="P35" s="191">
        <f t="shared" si="10"/>
        <v>0</v>
      </c>
      <c r="Q35" s="191">
        <f t="shared" si="10"/>
        <v>0</v>
      </c>
      <c r="R35" s="191">
        <f t="shared" si="10"/>
        <v>0</v>
      </c>
      <c r="S35" s="191">
        <f t="shared" si="10"/>
        <v>523</v>
      </c>
      <c r="T35" s="191">
        <f t="shared" si="10"/>
        <v>2189</v>
      </c>
      <c r="U35" s="191">
        <f t="shared" si="10"/>
        <v>0</v>
      </c>
      <c r="V35" s="191">
        <f t="shared" si="10"/>
        <v>0</v>
      </c>
      <c r="W35" s="191">
        <f t="shared" si="10"/>
        <v>0</v>
      </c>
      <c r="X35" s="191">
        <f t="shared" si="10"/>
        <v>0</v>
      </c>
      <c r="Y35" s="191">
        <f t="shared" si="10"/>
        <v>0</v>
      </c>
      <c r="Z35" s="191">
        <f t="shared" si="10"/>
        <v>1000</v>
      </c>
      <c r="AA35" s="191">
        <f t="shared" si="10"/>
        <v>1000</v>
      </c>
      <c r="AB35" s="191">
        <f t="shared" si="10"/>
        <v>1000</v>
      </c>
      <c r="AC35" s="191">
        <f t="shared" si="10"/>
        <v>0</v>
      </c>
      <c r="AD35" s="191">
        <f t="shared" si="10"/>
        <v>0</v>
      </c>
      <c r="AE35" s="191">
        <f t="shared" si="10"/>
        <v>0</v>
      </c>
      <c r="AF35" s="191">
        <f t="shared" si="10"/>
        <v>0</v>
      </c>
      <c r="AG35" s="191">
        <f t="shared" si="10"/>
        <v>0</v>
      </c>
      <c r="AH35" s="191">
        <f t="shared" si="10"/>
        <v>0</v>
      </c>
      <c r="AI35" s="191">
        <f t="shared" si="10"/>
        <v>0</v>
      </c>
      <c r="AJ35" s="191">
        <f t="shared" si="10"/>
        <v>0</v>
      </c>
      <c r="AK35" s="191">
        <f t="shared" si="10"/>
        <v>0</v>
      </c>
      <c r="AL35" s="191">
        <f t="shared" si="10"/>
        <v>0</v>
      </c>
      <c r="AM35" s="191"/>
      <c r="AN35" s="196"/>
      <c r="AO35" s="196"/>
    </row>
    <row r="36" s="7" customFormat="1" ht="362" customHeight="1" spans="1:42">
      <c r="A36" s="22">
        <v>8</v>
      </c>
      <c r="B36" s="22" t="s">
        <v>1308</v>
      </c>
      <c r="C36" s="22">
        <v>2024</v>
      </c>
      <c r="D36" s="41" t="s">
        <v>1393</v>
      </c>
      <c r="E36" s="22" t="s">
        <v>365</v>
      </c>
      <c r="F36" s="22" t="s">
        <v>1289</v>
      </c>
      <c r="G36" s="42" t="s">
        <v>403</v>
      </c>
      <c r="H36" s="42" t="s">
        <v>1394</v>
      </c>
      <c r="I36" s="22">
        <v>1</v>
      </c>
      <c r="J36" s="22">
        <v>1</v>
      </c>
      <c r="K36" s="22">
        <v>1</v>
      </c>
      <c r="L36" s="22"/>
      <c r="M36" s="22"/>
      <c r="N36" s="22"/>
      <c r="O36" s="22"/>
      <c r="P36" s="22"/>
      <c r="Q36" s="22"/>
      <c r="R36" s="22"/>
      <c r="S36" s="22">
        <v>523</v>
      </c>
      <c r="T36" s="22">
        <v>2189</v>
      </c>
      <c r="U36" s="22" t="s">
        <v>192</v>
      </c>
      <c r="V36" s="92" t="s">
        <v>810</v>
      </c>
      <c r="W36" s="22" t="s">
        <v>183</v>
      </c>
      <c r="X36" s="93" t="s">
        <v>1144</v>
      </c>
      <c r="Y36" s="94" t="s">
        <v>1286</v>
      </c>
      <c r="Z36" s="22">
        <v>1000</v>
      </c>
      <c r="AA36" s="28">
        <v>1000</v>
      </c>
      <c r="AB36" s="28">
        <v>1000</v>
      </c>
      <c r="AC36" s="28"/>
      <c r="AD36" s="28"/>
      <c r="AE36" s="28"/>
      <c r="AF36" s="28"/>
      <c r="AG36" s="28"/>
      <c r="AH36" s="28"/>
      <c r="AI36" s="28"/>
      <c r="AJ36" s="28"/>
      <c r="AK36" s="28"/>
      <c r="AL36" s="28"/>
      <c r="AM36" s="28" t="s">
        <v>1312</v>
      </c>
      <c r="AN36" s="28" t="s">
        <v>1313</v>
      </c>
      <c r="AO36" s="22" t="s">
        <v>1390</v>
      </c>
      <c r="AP36" s="22" t="s">
        <v>1390</v>
      </c>
    </row>
    <row r="37" s="12" customFormat="1" ht="30" customHeight="1" spans="1:41">
      <c r="A37" s="183" t="s">
        <v>54</v>
      </c>
      <c r="B37" s="188" t="s">
        <v>76</v>
      </c>
      <c r="C37" s="188"/>
      <c r="D37" s="188"/>
      <c r="E37" s="185"/>
      <c r="F37" s="185"/>
      <c r="G37" s="185"/>
      <c r="H37" s="185"/>
      <c r="I37" s="191">
        <v>0</v>
      </c>
      <c r="J37" s="191">
        <v>0</v>
      </c>
      <c r="K37" s="191">
        <v>0</v>
      </c>
      <c r="L37" s="191">
        <v>0</v>
      </c>
      <c r="M37" s="191">
        <v>0</v>
      </c>
      <c r="N37" s="191">
        <v>0</v>
      </c>
      <c r="O37" s="191">
        <v>0</v>
      </c>
      <c r="P37" s="191">
        <v>0</v>
      </c>
      <c r="Q37" s="191">
        <v>0</v>
      </c>
      <c r="R37" s="191">
        <v>0</v>
      </c>
      <c r="S37" s="191">
        <v>0</v>
      </c>
      <c r="T37" s="191">
        <v>0</v>
      </c>
      <c r="U37" s="191">
        <v>0</v>
      </c>
      <c r="V37" s="191">
        <v>0</v>
      </c>
      <c r="W37" s="191">
        <v>0</v>
      </c>
      <c r="X37" s="191">
        <v>0</v>
      </c>
      <c r="Y37" s="191">
        <v>0</v>
      </c>
      <c r="Z37" s="191">
        <v>0</v>
      </c>
      <c r="AA37" s="191">
        <v>0</v>
      </c>
      <c r="AB37" s="191">
        <v>0</v>
      </c>
      <c r="AC37" s="191">
        <v>0</v>
      </c>
      <c r="AD37" s="191">
        <v>0</v>
      </c>
      <c r="AE37" s="191">
        <v>0</v>
      </c>
      <c r="AF37" s="191">
        <v>0</v>
      </c>
      <c r="AG37" s="191">
        <v>0</v>
      </c>
      <c r="AH37" s="191">
        <v>0</v>
      </c>
      <c r="AI37" s="191">
        <v>0</v>
      </c>
      <c r="AJ37" s="191">
        <v>0</v>
      </c>
      <c r="AK37" s="191">
        <v>0</v>
      </c>
      <c r="AL37" s="191">
        <v>0</v>
      </c>
      <c r="AM37" s="196"/>
      <c r="AN37" s="196"/>
      <c r="AO37" s="196"/>
    </row>
    <row r="38" s="12" customFormat="1" ht="30" customHeight="1" spans="1:41">
      <c r="A38" s="183" t="s">
        <v>54</v>
      </c>
      <c r="B38" s="188" t="s">
        <v>77</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c r="AO38" s="196"/>
    </row>
    <row r="39" s="12" customFormat="1" ht="30" customHeight="1" spans="1:41">
      <c r="A39" s="183" t="s">
        <v>52</v>
      </c>
      <c r="B39" s="188" t="s">
        <v>78</v>
      </c>
      <c r="C39" s="188"/>
      <c r="D39" s="188"/>
      <c r="E39" s="185"/>
      <c r="F39" s="185"/>
      <c r="G39" s="185"/>
      <c r="H39" s="185"/>
      <c r="I39" s="191">
        <f t="shared" ref="I39:AL39" si="11">I40+I50</f>
        <v>5</v>
      </c>
      <c r="J39" s="191">
        <f t="shared" si="11"/>
        <v>34.7</v>
      </c>
      <c r="K39" s="191">
        <f t="shared" si="11"/>
        <v>0</v>
      </c>
      <c r="L39" s="191">
        <f t="shared" si="11"/>
        <v>0</v>
      </c>
      <c r="M39" s="191">
        <f t="shared" si="11"/>
        <v>5</v>
      </c>
      <c r="N39" s="191">
        <f t="shared" si="11"/>
        <v>0</v>
      </c>
      <c r="O39" s="191">
        <f t="shared" si="11"/>
        <v>0</v>
      </c>
      <c r="P39" s="191">
        <f t="shared" si="11"/>
        <v>0</v>
      </c>
      <c r="Q39" s="191">
        <f t="shared" si="11"/>
        <v>0</v>
      </c>
      <c r="R39" s="191">
        <f t="shared" si="11"/>
        <v>0</v>
      </c>
      <c r="S39" s="191">
        <f t="shared" si="11"/>
        <v>4311</v>
      </c>
      <c r="T39" s="191">
        <f t="shared" si="11"/>
        <v>17009</v>
      </c>
      <c r="U39" s="191">
        <f t="shared" si="11"/>
        <v>0</v>
      </c>
      <c r="V39" s="191">
        <f t="shared" si="11"/>
        <v>0</v>
      </c>
      <c r="W39" s="191">
        <f t="shared" si="11"/>
        <v>0</v>
      </c>
      <c r="X39" s="191">
        <f t="shared" si="11"/>
        <v>0</v>
      </c>
      <c r="Y39" s="191">
        <f t="shared" si="11"/>
        <v>0</v>
      </c>
      <c r="Z39" s="191">
        <f t="shared" si="11"/>
        <v>9250</v>
      </c>
      <c r="AA39" s="191">
        <f t="shared" si="11"/>
        <v>5850</v>
      </c>
      <c r="AB39" s="191">
        <f t="shared" si="11"/>
        <v>4450</v>
      </c>
      <c r="AC39" s="191">
        <f t="shared" si="11"/>
        <v>400</v>
      </c>
      <c r="AD39" s="191">
        <f t="shared" si="11"/>
        <v>1000</v>
      </c>
      <c r="AE39" s="191">
        <f t="shared" si="11"/>
        <v>0</v>
      </c>
      <c r="AF39" s="191">
        <f t="shared" si="11"/>
        <v>3250</v>
      </c>
      <c r="AG39" s="191">
        <f t="shared" si="11"/>
        <v>0</v>
      </c>
      <c r="AH39" s="191">
        <f t="shared" si="11"/>
        <v>0</v>
      </c>
      <c r="AI39" s="191">
        <f t="shared" si="11"/>
        <v>0</v>
      </c>
      <c r="AJ39" s="191">
        <f t="shared" si="11"/>
        <v>150</v>
      </c>
      <c r="AK39" s="191">
        <f t="shared" si="11"/>
        <v>0</v>
      </c>
      <c r="AL39" s="191">
        <f t="shared" si="11"/>
        <v>0</v>
      </c>
      <c r="AM39" s="196"/>
      <c r="AN39" s="196"/>
      <c r="AO39" s="196"/>
    </row>
    <row r="40" s="12" customFormat="1" ht="30" customHeight="1" spans="1:41">
      <c r="A40" s="183" t="s">
        <v>54</v>
      </c>
      <c r="B40" s="188" t="s">
        <v>79</v>
      </c>
      <c r="C40" s="188"/>
      <c r="D40" s="188"/>
      <c r="E40" s="185"/>
      <c r="F40" s="185"/>
      <c r="G40" s="185"/>
      <c r="H40" s="185"/>
      <c r="I40" s="191">
        <f t="shared" ref="I40:AL40" si="12">I41+I42+I43+I44</f>
        <v>5</v>
      </c>
      <c r="J40" s="191">
        <f t="shared" si="12"/>
        <v>34.7</v>
      </c>
      <c r="K40" s="191">
        <f t="shared" si="12"/>
        <v>0</v>
      </c>
      <c r="L40" s="191">
        <f t="shared" si="12"/>
        <v>0</v>
      </c>
      <c r="M40" s="191">
        <f t="shared" si="12"/>
        <v>5</v>
      </c>
      <c r="N40" s="191">
        <f t="shared" si="12"/>
        <v>0</v>
      </c>
      <c r="O40" s="191">
        <f t="shared" si="12"/>
        <v>0</v>
      </c>
      <c r="P40" s="191">
        <f t="shared" si="12"/>
        <v>0</v>
      </c>
      <c r="Q40" s="191">
        <f t="shared" si="12"/>
        <v>0</v>
      </c>
      <c r="R40" s="191">
        <f t="shared" si="12"/>
        <v>0</v>
      </c>
      <c r="S40" s="191">
        <f t="shared" si="12"/>
        <v>4311</v>
      </c>
      <c r="T40" s="191">
        <f t="shared" si="12"/>
        <v>17009</v>
      </c>
      <c r="U40" s="191">
        <f t="shared" si="12"/>
        <v>0</v>
      </c>
      <c r="V40" s="191">
        <f t="shared" si="12"/>
        <v>0</v>
      </c>
      <c r="W40" s="191">
        <f t="shared" si="12"/>
        <v>0</v>
      </c>
      <c r="X40" s="191">
        <f t="shared" si="12"/>
        <v>0</v>
      </c>
      <c r="Y40" s="191">
        <f t="shared" si="12"/>
        <v>0</v>
      </c>
      <c r="Z40" s="191">
        <f t="shared" si="12"/>
        <v>9250</v>
      </c>
      <c r="AA40" s="191">
        <f t="shared" si="12"/>
        <v>5850</v>
      </c>
      <c r="AB40" s="191">
        <f t="shared" si="12"/>
        <v>4450</v>
      </c>
      <c r="AC40" s="191">
        <f t="shared" si="12"/>
        <v>400</v>
      </c>
      <c r="AD40" s="191">
        <f t="shared" si="12"/>
        <v>1000</v>
      </c>
      <c r="AE40" s="191">
        <f t="shared" si="12"/>
        <v>0</v>
      </c>
      <c r="AF40" s="191">
        <f t="shared" si="12"/>
        <v>3250</v>
      </c>
      <c r="AG40" s="191">
        <f t="shared" si="12"/>
        <v>0</v>
      </c>
      <c r="AH40" s="191">
        <f t="shared" si="12"/>
        <v>0</v>
      </c>
      <c r="AI40" s="191">
        <f t="shared" si="12"/>
        <v>0</v>
      </c>
      <c r="AJ40" s="191">
        <f t="shared" si="12"/>
        <v>150</v>
      </c>
      <c r="AK40" s="191">
        <f t="shared" si="12"/>
        <v>0</v>
      </c>
      <c r="AL40" s="191">
        <f t="shared" si="12"/>
        <v>0</v>
      </c>
      <c r="AM40" s="196"/>
      <c r="AN40" s="196"/>
      <c r="AO40" s="196"/>
    </row>
    <row r="41" s="12" customFormat="1" ht="30" customHeight="1" spans="1:41">
      <c r="A41" s="184" t="s">
        <v>56</v>
      </c>
      <c r="B41" s="188" t="s">
        <v>80</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customHeight="1" spans="1:41">
      <c r="A42" s="184" t="s">
        <v>56</v>
      </c>
      <c r="B42" s="188" t="s">
        <v>81</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c r="AO42" s="196"/>
    </row>
    <row r="43" s="12" customFormat="1" ht="30" customHeight="1" spans="1:41">
      <c r="A43" s="184" t="s">
        <v>56</v>
      </c>
      <c r="B43" s="188" t="s">
        <v>82</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50" customHeight="1" spans="1:41">
      <c r="A44" s="184" t="s">
        <v>56</v>
      </c>
      <c r="B44" s="188" t="s">
        <v>83</v>
      </c>
      <c r="C44" s="188"/>
      <c r="D44" s="188"/>
      <c r="E44" s="185"/>
      <c r="F44" s="185"/>
      <c r="G44" s="185"/>
      <c r="H44" s="185"/>
      <c r="I44" s="191">
        <f>SUM(I45:I49)</f>
        <v>5</v>
      </c>
      <c r="J44" s="191">
        <f t="shared" ref="I44:AL44" si="13">SUM(J45:J49)</f>
        <v>34.7</v>
      </c>
      <c r="K44" s="191">
        <f t="shared" si="13"/>
        <v>0</v>
      </c>
      <c r="L44" s="191">
        <f t="shared" si="13"/>
        <v>0</v>
      </c>
      <c r="M44" s="191">
        <f t="shared" si="13"/>
        <v>5</v>
      </c>
      <c r="N44" s="191">
        <f t="shared" si="13"/>
        <v>0</v>
      </c>
      <c r="O44" s="191">
        <f t="shared" si="13"/>
        <v>0</v>
      </c>
      <c r="P44" s="191">
        <f t="shared" si="13"/>
        <v>0</v>
      </c>
      <c r="Q44" s="191">
        <f t="shared" si="13"/>
        <v>0</v>
      </c>
      <c r="R44" s="191">
        <f t="shared" si="13"/>
        <v>0</v>
      </c>
      <c r="S44" s="191">
        <f t="shared" si="13"/>
        <v>4311</v>
      </c>
      <c r="T44" s="191">
        <f t="shared" si="13"/>
        <v>17009</v>
      </c>
      <c r="U44" s="191">
        <f t="shared" si="13"/>
        <v>0</v>
      </c>
      <c r="V44" s="191">
        <f t="shared" si="13"/>
        <v>0</v>
      </c>
      <c r="W44" s="191">
        <f t="shared" si="13"/>
        <v>0</v>
      </c>
      <c r="X44" s="191">
        <f t="shared" si="13"/>
        <v>0</v>
      </c>
      <c r="Y44" s="191">
        <f t="shared" si="13"/>
        <v>0</v>
      </c>
      <c r="Z44" s="191">
        <f t="shared" si="13"/>
        <v>9250</v>
      </c>
      <c r="AA44" s="191">
        <f t="shared" si="13"/>
        <v>5850</v>
      </c>
      <c r="AB44" s="191">
        <f t="shared" si="13"/>
        <v>4450</v>
      </c>
      <c r="AC44" s="191">
        <f t="shared" si="13"/>
        <v>400</v>
      </c>
      <c r="AD44" s="191">
        <f t="shared" si="13"/>
        <v>1000</v>
      </c>
      <c r="AE44" s="191">
        <f t="shared" si="13"/>
        <v>0</v>
      </c>
      <c r="AF44" s="191">
        <f t="shared" si="13"/>
        <v>3250</v>
      </c>
      <c r="AG44" s="191">
        <f t="shared" si="13"/>
        <v>0</v>
      </c>
      <c r="AH44" s="191">
        <f t="shared" si="13"/>
        <v>0</v>
      </c>
      <c r="AI44" s="191">
        <f t="shared" si="13"/>
        <v>0</v>
      </c>
      <c r="AJ44" s="191">
        <f t="shared" si="13"/>
        <v>150</v>
      </c>
      <c r="AK44" s="191">
        <f t="shared" si="13"/>
        <v>0</v>
      </c>
      <c r="AL44" s="191">
        <f t="shared" si="13"/>
        <v>0</v>
      </c>
      <c r="AM44" s="196"/>
      <c r="AN44" s="196"/>
      <c r="AO44" s="196"/>
    </row>
    <row r="45" s="7" customFormat="1" ht="309" customHeight="1" spans="1:42">
      <c r="A45" s="22">
        <v>9</v>
      </c>
      <c r="B45" s="22" t="s">
        <v>1155</v>
      </c>
      <c r="C45" s="22">
        <v>2024</v>
      </c>
      <c r="D45" s="34" t="s">
        <v>203</v>
      </c>
      <c r="E45" s="24" t="s">
        <v>178</v>
      </c>
      <c r="F45" s="24" t="s">
        <v>990</v>
      </c>
      <c r="G45" s="24" t="s">
        <v>204</v>
      </c>
      <c r="H45" s="35" t="s">
        <v>1395</v>
      </c>
      <c r="I45" s="22">
        <v>1</v>
      </c>
      <c r="J45" s="22">
        <v>4</v>
      </c>
      <c r="K45" s="22"/>
      <c r="L45" s="22"/>
      <c r="M45" s="22">
        <v>1</v>
      </c>
      <c r="N45" s="22"/>
      <c r="O45" s="22"/>
      <c r="P45" s="22"/>
      <c r="Q45" s="22"/>
      <c r="R45" s="22"/>
      <c r="S45" s="95">
        <v>788</v>
      </c>
      <c r="T45" s="95">
        <v>2878</v>
      </c>
      <c r="U45" s="49" t="s">
        <v>206</v>
      </c>
      <c r="V45" s="22" t="s">
        <v>902</v>
      </c>
      <c r="W45" s="49" t="s">
        <v>207</v>
      </c>
      <c r="X45" s="22" t="s">
        <v>715</v>
      </c>
      <c r="Y45" s="22" t="s">
        <v>1286</v>
      </c>
      <c r="Z45" s="39">
        <v>1700</v>
      </c>
      <c r="AA45" s="22">
        <v>1700</v>
      </c>
      <c r="AB45" s="60">
        <v>1300</v>
      </c>
      <c r="AC45" s="60">
        <v>400</v>
      </c>
      <c r="AD45" s="60"/>
      <c r="AE45" s="60"/>
      <c r="AF45" s="22"/>
      <c r="AG45" s="22"/>
      <c r="AH45" s="22"/>
      <c r="AI45" s="22"/>
      <c r="AJ45" s="22"/>
      <c r="AK45" s="22"/>
      <c r="AL45" s="22"/>
      <c r="AM45" s="33" t="s">
        <v>1156</v>
      </c>
      <c r="AN45" s="33" t="s">
        <v>1157</v>
      </c>
      <c r="AO45" s="60" t="s">
        <v>1386</v>
      </c>
      <c r="AP45" s="75" t="s">
        <v>1386</v>
      </c>
    </row>
    <row r="46" s="9" customFormat="1" ht="320" customHeight="1" spans="1:42">
      <c r="A46" s="22">
        <v>10</v>
      </c>
      <c r="B46" s="22" t="s">
        <v>1189</v>
      </c>
      <c r="C46" s="22">
        <v>2024</v>
      </c>
      <c r="D46" s="22" t="s">
        <v>1190</v>
      </c>
      <c r="E46" s="22" t="s">
        <v>178</v>
      </c>
      <c r="F46" s="22" t="s">
        <v>990</v>
      </c>
      <c r="G46" s="22" t="s">
        <v>357</v>
      </c>
      <c r="H46" s="22" t="s">
        <v>1320</v>
      </c>
      <c r="I46" s="86">
        <v>1</v>
      </c>
      <c r="J46" s="36">
        <v>16</v>
      </c>
      <c r="K46" s="36"/>
      <c r="L46" s="36"/>
      <c r="M46" s="36">
        <v>1</v>
      </c>
      <c r="N46" s="36"/>
      <c r="O46" s="36"/>
      <c r="P46" s="36"/>
      <c r="Q46" s="36"/>
      <c r="R46" s="36"/>
      <c r="S46" s="36">
        <v>114</v>
      </c>
      <c r="T46" s="36">
        <v>456</v>
      </c>
      <c r="U46" s="36" t="s">
        <v>1016</v>
      </c>
      <c r="V46" s="22" t="s">
        <v>749</v>
      </c>
      <c r="W46" s="49" t="s">
        <v>207</v>
      </c>
      <c r="X46" s="22" t="s">
        <v>715</v>
      </c>
      <c r="Y46" s="22" t="s">
        <v>1286</v>
      </c>
      <c r="Z46" s="22">
        <v>1250</v>
      </c>
      <c r="AA46" s="36"/>
      <c r="AB46" s="36"/>
      <c r="AC46" s="36"/>
      <c r="AD46" s="36"/>
      <c r="AE46" s="36"/>
      <c r="AF46" s="36">
        <v>1250</v>
      </c>
      <c r="AG46" s="36"/>
      <c r="AH46" s="36"/>
      <c r="AI46" s="36"/>
      <c r="AJ46" s="36"/>
      <c r="AK46" s="36"/>
      <c r="AL46" s="36"/>
      <c r="AM46" s="37" t="s">
        <v>1192</v>
      </c>
      <c r="AN46" s="37" t="s">
        <v>1193</v>
      </c>
      <c r="AO46" s="77" t="s">
        <v>1386</v>
      </c>
      <c r="AP46" s="75" t="s">
        <v>1386</v>
      </c>
    </row>
    <row r="47" s="7" customFormat="1" ht="189" customHeight="1" spans="1:42">
      <c r="A47" s="22">
        <v>11</v>
      </c>
      <c r="B47" s="25" t="s">
        <v>1194</v>
      </c>
      <c r="C47" s="25">
        <v>2024</v>
      </c>
      <c r="D47" s="38" t="s">
        <v>208</v>
      </c>
      <c r="E47" s="27" t="s">
        <v>178</v>
      </c>
      <c r="F47" s="27" t="s">
        <v>990</v>
      </c>
      <c r="G47" s="27" t="s">
        <v>209</v>
      </c>
      <c r="H47" s="38" t="s">
        <v>1396</v>
      </c>
      <c r="I47" s="25">
        <v>1</v>
      </c>
      <c r="J47" s="25"/>
      <c r="K47" s="25"/>
      <c r="L47" s="25"/>
      <c r="M47" s="25">
        <v>1</v>
      </c>
      <c r="N47" s="25"/>
      <c r="O47" s="25"/>
      <c r="P47" s="25"/>
      <c r="Q47" s="25"/>
      <c r="R47" s="25"/>
      <c r="S47" s="25">
        <v>1867</v>
      </c>
      <c r="T47" s="25">
        <v>7902</v>
      </c>
      <c r="U47" s="51" t="s">
        <v>211</v>
      </c>
      <c r="V47" s="25" t="s">
        <v>715</v>
      </c>
      <c r="W47" s="96" t="s">
        <v>207</v>
      </c>
      <c r="X47" s="25" t="s">
        <v>715</v>
      </c>
      <c r="Y47" s="22" t="s">
        <v>1286</v>
      </c>
      <c r="Z47" s="25">
        <v>350</v>
      </c>
      <c r="AA47" s="25">
        <v>200</v>
      </c>
      <c r="AB47" s="57">
        <v>200</v>
      </c>
      <c r="AC47" s="57"/>
      <c r="AD47" s="57"/>
      <c r="AE47" s="57"/>
      <c r="AF47" s="25"/>
      <c r="AG47" s="25"/>
      <c r="AH47" s="25"/>
      <c r="AI47" s="25"/>
      <c r="AJ47" s="25">
        <v>150</v>
      </c>
      <c r="AK47" s="25"/>
      <c r="AL47" s="25"/>
      <c r="AM47" s="68" t="s">
        <v>1195</v>
      </c>
      <c r="AN47" s="68" t="s">
        <v>1196</v>
      </c>
      <c r="AO47" s="57" t="s">
        <v>1386</v>
      </c>
      <c r="AP47" s="75" t="s">
        <v>1386</v>
      </c>
    </row>
    <row r="48" s="7" customFormat="1" ht="266" customHeight="1" spans="1:42">
      <c r="A48" s="22">
        <v>12</v>
      </c>
      <c r="B48" s="22" t="s">
        <v>1244</v>
      </c>
      <c r="C48" s="22">
        <v>2024</v>
      </c>
      <c r="D48" s="33" t="s">
        <v>646</v>
      </c>
      <c r="E48" s="22" t="s">
        <v>302</v>
      </c>
      <c r="F48" s="24" t="s">
        <v>990</v>
      </c>
      <c r="G48" s="22" t="s">
        <v>503</v>
      </c>
      <c r="H48" s="33" t="s">
        <v>647</v>
      </c>
      <c r="I48" s="22">
        <v>1</v>
      </c>
      <c r="J48" s="22">
        <v>7</v>
      </c>
      <c r="K48" s="22"/>
      <c r="L48" s="22"/>
      <c r="M48" s="22">
        <v>1</v>
      </c>
      <c r="N48" s="22"/>
      <c r="O48" s="22"/>
      <c r="P48" s="22"/>
      <c r="Q48" s="22"/>
      <c r="R48" s="22"/>
      <c r="S48" s="22">
        <v>754</v>
      </c>
      <c r="T48" s="22">
        <v>2895</v>
      </c>
      <c r="U48" s="36" t="s">
        <v>211</v>
      </c>
      <c r="V48" s="22" t="s">
        <v>715</v>
      </c>
      <c r="W48" s="49" t="s">
        <v>207</v>
      </c>
      <c r="X48" s="22" t="s">
        <v>715</v>
      </c>
      <c r="Y48" s="22" t="s">
        <v>1286</v>
      </c>
      <c r="Z48" s="22">
        <v>5000</v>
      </c>
      <c r="AA48" s="22">
        <v>3000</v>
      </c>
      <c r="AB48" s="60">
        <v>2000</v>
      </c>
      <c r="AC48" s="60"/>
      <c r="AD48" s="60">
        <v>1000</v>
      </c>
      <c r="AE48" s="60"/>
      <c r="AF48" s="22">
        <v>2000</v>
      </c>
      <c r="AG48" s="22"/>
      <c r="AH48" s="22"/>
      <c r="AI48" s="22"/>
      <c r="AJ48" s="22"/>
      <c r="AK48" s="22"/>
      <c r="AL48" s="22"/>
      <c r="AM48" s="33" t="s">
        <v>1245</v>
      </c>
      <c r="AN48" s="33" t="s">
        <v>1246</v>
      </c>
      <c r="AO48" s="60" t="s">
        <v>1390</v>
      </c>
      <c r="AP48" s="22" t="s">
        <v>1390</v>
      </c>
    </row>
    <row r="49" s="13" customFormat="1" ht="145" customHeight="1" spans="1:42">
      <c r="A49" s="22">
        <v>13</v>
      </c>
      <c r="B49" s="22" t="s">
        <v>1322</v>
      </c>
      <c r="C49" s="33">
        <v>2024</v>
      </c>
      <c r="D49" s="33" t="s">
        <v>1323</v>
      </c>
      <c r="E49" s="33" t="s">
        <v>178</v>
      </c>
      <c r="F49" s="22" t="s">
        <v>1009</v>
      </c>
      <c r="G49" s="33" t="s">
        <v>1324</v>
      </c>
      <c r="H49" s="33" t="s">
        <v>1325</v>
      </c>
      <c r="I49" s="33">
        <v>1</v>
      </c>
      <c r="J49" s="33">
        <v>7.7</v>
      </c>
      <c r="K49" s="33"/>
      <c r="L49" s="33"/>
      <c r="M49" s="33">
        <v>1</v>
      </c>
      <c r="N49" s="33"/>
      <c r="O49" s="33"/>
      <c r="P49" s="33"/>
      <c r="Q49" s="33"/>
      <c r="R49" s="33"/>
      <c r="S49" s="39">
        <v>788</v>
      </c>
      <c r="T49" s="39">
        <v>2878</v>
      </c>
      <c r="U49" s="22" t="s">
        <v>206</v>
      </c>
      <c r="V49" s="33" t="s">
        <v>902</v>
      </c>
      <c r="W49" s="33" t="s">
        <v>207</v>
      </c>
      <c r="X49" s="22" t="s">
        <v>715</v>
      </c>
      <c r="Y49" s="33" t="s">
        <v>1286</v>
      </c>
      <c r="Z49" s="33">
        <v>950</v>
      </c>
      <c r="AA49" s="33">
        <v>950</v>
      </c>
      <c r="AB49" s="33">
        <v>950</v>
      </c>
      <c r="AC49" s="33"/>
      <c r="AD49" s="33"/>
      <c r="AE49" s="33"/>
      <c r="AF49" s="33"/>
      <c r="AG49" s="33"/>
      <c r="AH49" s="33"/>
      <c r="AI49" s="33"/>
      <c r="AJ49" s="33"/>
      <c r="AK49" s="33"/>
      <c r="AL49" s="33"/>
      <c r="AM49" s="33" t="s">
        <v>1326</v>
      </c>
      <c r="AN49" s="33" t="s">
        <v>913</v>
      </c>
      <c r="AO49" s="60" t="s">
        <v>1392</v>
      </c>
      <c r="AP49" s="75" t="s">
        <v>1392</v>
      </c>
    </row>
    <row r="50" s="12" customFormat="1" ht="30" customHeight="1" spans="1:41">
      <c r="A50" s="183" t="s">
        <v>54</v>
      </c>
      <c r="B50" s="188" t="s">
        <v>84</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30" customHeight="1" spans="1:41">
      <c r="A51" s="183" t="s">
        <v>52</v>
      </c>
      <c r="B51" s="188" t="s">
        <v>85</v>
      </c>
      <c r="C51" s="188"/>
      <c r="D51" s="188"/>
      <c r="E51" s="185"/>
      <c r="F51" s="185"/>
      <c r="G51" s="185"/>
      <c r="H51" s="185"/>
      <c r="I51" s="191">
        <f t="shared" ref="I51:AL51" si="14">I52+I54+I55+I56</f>
        <v>1</v>
      </c>
      <c r="J51" s="191">
        <f t="shared" si="14"/>
        <v>100</v>
      </c>
      <c r="K51" s="191">
        <f t="shared" si="14"/>
        <v>1</v>
      </c>
      <c r="L51" s="191">
        <f t="shared" si="14"/>
        <v>0</v>
      </c>
      <c r="M51" s="191">
        <f t="shared" si="14"/>
        <v>0</v>
      </c>
      <c r="N51" s="191">
        <f t="shared" si="14"/>
        <v>0</v>
      </c>
      <c r="O51" s="191">
        <f t="shared" si="14"/>
        <v>0</v>
      </c>
      <c r="P51" s="191">
        <f t="shared" si="14"/>
        <v>0</v>
      </c>
      <c r="Q51" s="191">
        <f t="shared" si="14"/>
        <v>0</v>
      </c>
      <c r="R51" s="191">
        <f t="shared" si="14"/>
        <v>0</v>
      </c>
      <c r="S51" s="191">
        <f t="shared" si="14"/>
        <v>26</v>
      </c>
      <c r="T51" s="191">
        <f t="shared" si="14"/>
        <v>83</v>
      </c>
      <c r="U51" s="191">
        <f t="shared" si="14"/>
        <v>0</v>
      </c>
      <c r="V51" s="191">
        <f t="shared" si="14"/>
        <v>0</v>
      </c>
      <c r="W51" s="191">
        <f t="shared" si="14"/>
        <v>0</v>
      </c>
      <c r="X51" s="191">
        <f t="shared" si="14"/>
        <v>0</v>
      </c>
      <c r="Y51" s="191">
        <f t="shared" si="14"/>
        <v>0</v>
      </c>
      <c r="Z51" s="191">
        <f t="shared" si="14"/>
        <v>60</v>
      </c>
      <c r="AA51" s="191">
        <f t="shared" si="14"/>
        <v>60</v>
      </c>
      <c r="AB51" s="191">
        <f t="shared" si="14"/>
        <v>60</v>
      </c>
      <c r="AC51" s="191">
        <f t="shared" si="14"/>
        <v>0</v>
      </c>
      <c r="AD51" s="191">
        <f t="shared" si="14"/>
        <v>0</v>
      </c>
      <c r="AE51" s="191">
        <f t="shared" si="14"/>
        <v>0</v>
      </c>
      <c r="AF51" s="191">
        <f t="shared" si="14"/>
        <v>0</v>
      </c>
      <c r="AG51" s="191">
        <f t="shared" si="14"/>
        <v>0</v>
      </c>
      <c r="AH51" s="191">
        <f t="shared" si="14"/>
        <v>0</v>
      </c>
      <c r="AI51" s="191">
        <f t="shared" si="14"/>
        <v>0</v>
      </c>
      <c r="AJ51" s="191">
        <f t="shared" si="14"/>
        <v>0</v>
      </c>
      <c r="AK51" s="191">
        <f t="shared" si="14"/>
        <v>0</v>
      </c>
      <c r="AL51" s="191">
        <f t="shared" si="14"/>
        <v>0</v>
      </c>
      <c r="AM51" s="196"/>
      <c r="AN51" s="196"/>
      <c r="AO51" s="196"/>
    </row>
    <row r="52" s="12" customFormat="1" ht="30" customHeight="1" spans="1:41">
      <c r="A52" s="183" t="s">
        <v>54</v>
      </c>
      <c r="B52" s="188" t="s">
        <v>86</v>
      </c>
      <c r="C52" s="188"/>
      <c r="D52" s="188"/>
      <c r="E52" s="185"/>
      <c r="F52" s="185"/>
      <c r="G52" s="185"/>
      <c r="H52" s="185"/>
      <c r="I52" s="191">
        <f t="shared" ref="I52:AL52" si="15">SUM(I53)</f>
        <v>1</v>
      </c>
      <c r="J52" s="191">
        <f t="shared" si="15"/>
        <v>100</v>
      </c>
      <c r="K52" s="191">
        <f t="shared" si="15"/>
        <v>1</v>
      </c>
      <c r="L52" s="191">
        <f t="shared" si="15"/>
        <v>0</v>
      </c>
      <c r="M52" s="191">
        <f t="shared" si="15"/>
        <v>0</v>
      </c>
      <c r="N52" s="191">
        <f t="shared" si="15"/>
        <v>0</v>
      </c>
      <c r="O52" s="191">
        <f t="shared" si="15"/>
        <v>0</v>
      </c>
      <c r="P52" s="191">
        <f t="shared" si="15"/>
        <v>0</v>
      </c>
      <c r="Q52" s="191">
        <f t="shared" si="15"/>
        <v>0</v>
      </c>
      <c r="R52" s="191">
        <f t="shared" si="15"/>
        <v>0</v>
      </c>
      <c r="S52" s="191">
        <f t="shared" si="15"/>
        <v>26</v>
      </c>
      <c r="T52" s="191">
        <f t="shared" si="15"/>
        <v>83</v>
      </c>
      <c r="U52" s="191">
        <f t="shared" si="15"/>
        <v>0</v>
      </c>
      <c r="V52" s="191">
        <f t="shared" si="15"/>
        <v>0</v>
      </c>
      <c r="W52" s="191">
        <f t="shared" si="15"/>
        <v>0</v>
      </c>
      <c r="X52" s="191">
        <f t="shared" si="15"/>
        <v>0</v>
      </c>
      <c r="Y52" s="191">
        <f t="shared" si="15"/>
        <v>0</v>
      </c>
      <c r="Z52" s="191">
        <f t="shared" si="15"/>
        <v>60</v>
      </c>
      <c r="AA52" s="191">
        <f t="shared" si="15"/>
        <v>60</v>
      </c>
      <c r="AB52" s="191">
        <f t="shared" si="15"/>
        <v>60</v>
      </c>
      <c r="AC52" s="191">
        <f t="shared" si="15"/>
        <v>0</v>
      </c>
      <c r="AD52" s="191">
        <f t="shared" si="15"/>
        <v>0</v>
      </c>
      <c r="AE52" s="191">
        <f t="shared" si="15"/>
        <v>0</v>
      </c>
      <c r="AF52" s="191">
        <f t="shared" si="15"/>
        <v>0</v>
      </c>
      <c r="AG52" s="191">
        <f t="shared" si="15"/>
        <v>0</v>
      </c>
      <c r="AH52" s="191">
        <f t="shared" si="15"/>
        <v>0</v>
      </c>
      <c r="AI52" s="191">
        <f t="shared" si="15"/>
        <v>0</v>
      </c>
      <c r="AJ52" s="191">
        <f t="shared" si="15"/>
        <v>0</v>
      </c>
      <c r="AK52" s="191">
        <f t="shared" si="15"/>
        <v>0</v>
      </c>
      <c r="AL52" s="191">
        <f t="shared" si="15"/>
        <v>0</v>
      </c>
      <c r="AM52" s="191"/>
      <c r="AN52" s="196"/>
      <c r="AO52" s="196"/>
    </row>
    <row r="53" s="10" customFormat="1" ht="408" customHeight="1" spans="1:42">
      <c r="A53" s="22">
        <v>14</v>
      </c>
      <c r="B53" s="22" t="s">
        <v>1327</v>
      </c>
      <c r="C53" s="33">
        <v>2024</v>
      </c>
      <c r="D53" s="33" t="s">
        <v>1328</v>
      </c>
      <c r="E53" s="33" t="s">
        <v>178</v>
      </c>
      <c r="F53" s="22" t="s">
        <v>1009</v>
      </c>
      <c r="G53" s="33" t="s">
        <v>548</v>
      </c>
      <c r="H53" s="33" t="s">
        <v>1329</v>
      </c>
      <c r="I53" s="33">
        <v>1</v>
      </c>
      <c r="J53" s="33">
        <v>100</v>
      </c>
      <c r="K53" s="33">
        <v>1</v>
      </c>
      <c r="L53" s="33"/>
      <c r="M53" s="33"/>
      <c r="N53" s="33"/>
      <c r="O53" s="33"/>
      <c r="P53" s="33"/>
      <c r="Q53" s="33"/>
      <c r="R53" s="33"/>
      <c r="S53" s="33">
        <v>26</v>
      </c>
      <c r="T53" s="33">
        <v>83</v>
      </c>
      <c r="U53" s="33" t="s">
        <v>183</v>
      </c>
      <c r="V53" s="33" t="s">
        <v>1144</v>
      </c>
      <c r="W53" s="33" t="s">
        <v>183</v>
      </c>
      <c r="X53" s="33" t="s">
        <v>1144</v>
      </c>
      <c r="Y53" s="33" t="s">
        <v>1286</v>
      </c>
      <c r="Z53" s="33">
        <v>60</v>
      </c>
      <c r="AA53" s="33">
        <v>60</v>
      </c>
      <c r="AB53" s="33">
        <v>60</v>
      </c>
      <c r="AC53" s="33"/>
      <c r="AD53" s="33"/>
      <c r="AE53" s="33"/>
      <c r="AF53" s="33"/>
      <c r="AG53" s="33"/>
      <c r="AH53" s="33"/>
      <c r="AI53" s="33"/>
      <c r="AJ53" s="33"/>
      <c r="AK53" s="9"/>
      <c r="AL53" s="33"/>
      <c r="AM53" s="103" t="s">
        <v>1331</v>
      </c>
      <c r="AN53" s="33" t="s">
        <v>1332</v>
      </c>
      <c r="AO53" s="60" t="s">
        <v>1390</v>
      </c>
      <c r="AP53" s="22" t="s">
        <v>1390</v>
      </c>
    </row>
    <row r="54" s="12" customFormat="1" ht="30" customHeight="1" spans="1:41">
      <c r="A54" s="183" t="s">
        <v>54</v>
      </c>
      <c r="B54" s="188" t="s">
        <v>87</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c r="AO54" s="196"/>
    </row>
    <row r="55" s="12" customFormat="1" ht="30" customHeight="1" spans="1:41">
      <c r="A55" s="183" t="s">
        <v>54</v>
      </c>
      <c r="B55" s="188" t="s">
        <v>88</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customHeight="1" spans="1:41">
      <c r="A56" s="183" t="s">
        <v>54</v>
      </c>
      <c r="B56" s="188" t="s">
        <v>89</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c r="AO56" s="196"/>
    </row>
    <row r="57" s="12" customFormat="1" ht="30" customHeight="1" spans="1:41">
      <c r="A57" s="183" t="s">
        <v>52</v>
      </c>
      <c r="B57" s="188" t="s">
        <v>90</v>
      </c>
      <c r="C57" s="188"/>
      <c r="D57" s="188"/>
      <c r="E57" s="185"/>
      <c r="F57" s="185"/>
      <c r="G57" s="185"/>
      <c r="H57" s="185"/>
      <c r="I57" s="191">
        <f t="shared" ref="I57:AL57" si="16">I58+I60+I63+I61+I62+I64</f>
        <v>1</v>
      </c>
      <c r="J57" s="191">
        <f t="shared" si="16"/>
        <v>1200</v>
      </c>
      <c r="K57" s="191">
        <f t="shared" si="16"/>
        <v>1</v>
      </c>
      <c r="L57" s="191">
        <f t="shared" si="16"/>
        <v>0</v>
      </c>
      <c r="M57" s="191">
        <f t="shared" si="16"/>
        <v>0</v>
      </c>
      <c r="N57" s="191">
        <f t="shared" si="16"/>
        <v>0</v>
      </c>
      <c r="O57" s="191">
        <f t="shared" si="16"/>
        <v>0</v>
      </c>
      <c r="P57" s="191">
        <f t="shared" si="16"/>
        <v>0</v>
      </c>
      <c r="Q57" s="191">
        <f t="shared" si="16"/>
        <v>0</v>
      </c>
      <c r="R57" s="191">
        <f t="shared" si="16"/>
        <v>0</v>
      </c>
      <c r="S57" s="191">
        <f t="shared" si="16"/>
        <v>1200</v>
      </c>
      <c r="T57" s="191">
        <f t="shared" si="16"/>
        <v>1200</v>
      </c>
      <c r="U57" s="191">
        <f t="shared" si="16"/>
        <v>0</v>
      </c>
      <c r="V57" s="191">
        <f t="shared" si="16"/>
        <v>0</v>
      </c>
      <c r="W57" s="191">
        <f t="shared" si="16"/>
        <v>0</v>
      </c>
      <c r="X57" s="191">
        <f t="shared" si="16"/>
        <v>0</v>
      </c>
      <c r="Y57" s="191">
        <f t="shared" si="16"/>
        <v>0</v>
      </c>
      <c r="Z57" s="191">
        <f t="shared" si="16"/>
        <v>200</v>
      </c>
      <c r="AA57" s="191">
        <f t="shared" si="16"/>
        <v>0</v>
      </c>
      <c r="AB57" s="191">
        <f t="shared" si="16"/>
        <v>0</v>
      </c>
      <c r="AC57" s="191">
        <f t="shared" si="16"/>
        <v>0</v>
      </c>
      <c r="AD57" s="191">
        <f t="shared" si="16"/>
        <v>0</v>
      </c>
      <c r="AE57" s="191">
        <f t="shared" si="16"/>
        <v>0</v>
      </c>
      <c r="AF57" s="191">
        <f t="shared" si="16"/>
        <v>200</v>
      </c>
      <c r="AG57" s="191">
        <f t="shared" si="16"/>
        <v>0</v>
      </c>
      <c r="AH57" s="191">
        <f t="shared" si="16"/>
        <v>0</v>
      </c>
      <c r="AI57" s="191">
        <f t="shared" si="16"/>
        <v>0</v>
      </c>
      <c r="AJ57" s="191">
        <f t="shared" si="16"/>
        <v>0</v>
      </c>
      <c r="AK57" s="191">
        <f t="shared" si="16"/>
        <v>0</v>
      </c>
      <c r="AL57" s="191">
        <f t="shared" si="16"/>
        <v>0</v>
      </c>
      <c r="AM57" s="196"/>
      <c r="AN57" s="196"/>
      <c r="AO57" s="196"/>
    </row>
    <row r="58" s="12" customFormat="1" ht="30" customHeight="1" spans="1:41">
      <c r="A58" s="183" t="s">
        <v>54</v>
      </c>
      <c r="B58" s="188" t="s">
        <v>91</v>
      </c>
      <c r="C58" s="188"/>
      <c r="D58" s="188"/>
      <c r="E58" s="185"/>
      <c r="F58" s="185"/>
      <c r="G58" s="185"/>
      <c r="H58" s="185"/>
      <c r="I58" s="191">
        <f t="shared" ref="I58:AL58" si="17">SUM(I59)</f>
        <v>1</v>
      </c>
      <c r="J58" s="191">
        <f t="shared" si="17"/>
        <v>1200</v>
      </c>
      <c r="K58" s="191">
        <f t="shared" si="17"/>
        <v>1</v>
      </c>
      <c r="L58" s="191">
        <f t="shared" si="17"/>
        <v>0</v>
      </c>
      <c r="M58" s="191">
        <f t="shared" si="17"/>
        <v>0</v>
      </c>
      <c r="N58" s="191">
        <f t="shared" si="17"/>
        <v>0</v>
      </c>
      <c r="O58" s="191">
        <f t="shared" si="17"/>
        <v>0</v>
      </c>
      <c r="P58" s="191">
        <f t="shared" si="17"/>
        <v>0</v>
      </c>
      <c r="Q58" s="191">
        <f t="shared" si="17"/>
        <v>0</v>
      </c>
      <c r="R58" s="191">
        <f t="shared" si="17"/>
        <v>0</v>
      </c>
      <c r="S58" s="191">
        <f t="shared" si="17"/>
        <v>1200</v>
      </c>
      <c r="T58" s="191">
        <f t="shared" si="17"/>
        <v>1200</v>
      </c>
      <c r="U58" s="191">
        <f t="shared" si="17"/>
        <v>0</v>
      </c>
      <c r="V58" s="191">
        <f t="shared" si="17"/>
        <v>0</v>
      </c>
      <c r="W58" s="191">
        <f t="shared" si="17"/>
        <v>0</v>
      </c>
      <c r="X58" s="191">
        <f t="shared" si="17"/>
        <v>0</v>
      </c>
      <c r="Y58" s="191">
        <f t="shared" si="17"/>
        <v>0</v>
      </c>
      <c r="Z58" s="191">
        <f t="shared" si="17"/>
        <v>200</v>
      </c>
      <c r="AA58" s="191">
        <f t="shared" si="17"/>
        <v>0</v>
      </c>
      <c r="AB58" s="191">
        <f t="shared" si="17"/>
        <v>0</v>
      </c>
      <c r="AC58" s="191">
        <f t="shared" si="17"/>
        <v>0</v>
      </c>
      <c r="AD58" s="191">
        <f t="shared" si="17"/>
        <v>0</v>
      </c>
      <c r="AE58" s="191">
        <f t="shared" si="17"/>
        <v>0</v>
      </c>
      <c r="AF58" s="191">
        <f t="shared" si="17"/>
        <v>200</v>
      </c>
      <c r="AG58" s="191">
        <f t="shared" si="17"/>
        <v>0</v>
      </c>
      <c r="AH58" s="191">
        <f t="shared" si="17"/>
        <v>0</v>
      </c>
      <c r="AI58" s="191">
        <f t="shared" si="17"/>
        <v>0</v>
      </c>
      <c r="AJ58" s="191">
        <f t="shared" si="17"/>
        <v>0</v>
      </c>
      <c r="AK58" s="191">
        <f t="shared" si="17"/>
        <v>0</v>
      </c>
      <c r="AL58" s="191">
        <f t="shared" si="17"/>
        <v>0</v>
      </c>
      <c r="AM58" s="196"/>
      <c r="AN58" s="196"/>
      <c r="AO58" s="196"/>
    </row>
    <row r="59" s="7" customFormat="1" ht="178" customHeight="1" spans="1:42">
      <c r="A59" s="22">
        <v>15</v>
      </c>
      <c r="B59" s="22" t="s">
        <v>1180</v>
      </c>
      <c r="C59" s="22">
        <v>2024</v>
      </c>
      <c r="D59" s="33" t="s">
        <v>998</v>
      </c>
      <c r="E59" s="22" t="s">
        <v>178</v>
      </c>
      <c r="F59" s="22" t="s">
        <v>1175</v>
      </c>
      <c r="G59" s="22" t="s">
        <v>995</v>
      </c>
      <c r="H59" s="33" t="s">
        <v>999</v>
      </c>
      <c r="I59" s="22">
        <v>1</v>
      </c>
      <c r="J59" s="22">
        <v>1200</v>
      </c>
      <c r="K59" s="22">
        <v>1</v>
      </c>
      <c r="L59" s="22"/>
      <c r="M59" s="22"/>
      <c r="N59" s="22"/>
      <c r="O59" s="22"/>
      <c r="P59" s="22"/>
      <c r="Q59" s="22"/>
      <c r="R59" s="22"/>
      <c r="S59" s="22">
        <v>1200</v>
      </c>
      <c r="T59" s="22">
        <v>1200</v>
      </c>
      <c r="U59" s="36" t="s">
        <v>183</v>
      </c>
      <c r="V59" s="22" t="s">
        <v>1144</v>
      </c>
      <c r="W59" s="36" t="s">
        <v>183</v>
      </c>
      <c r="X59" s="22" t="s">
        <v>1144</v>
      </c>
      <c r="Y59" s="22" t="s">
        <v>1286</v>
      </c>
      <c r="Z59" s="22">
        <v>200</v>
      </c>
      <c r="AA59" s="22"/>
      <c r="AB59" s="60"/>
      <c r="AC59" s="60"/>
      <c r="AD59" s="60"/>
      <c r="AE59" s="60"/>
      <c r="AF59" s="22">
        <v>200</v>
      </c>
      <c r="AG59" s="22"/>
      <c r="AH59" s="22"/>
      <c r="AI59" s="22"/>
      <c r="AJ59" s="22"/>
      <c r="AK59" s="22"/>
      <c r="AL59" s="22"/>
      <c r="AM59" s="33" t="s">
        <v>1181</v>
      </c>
      <c r="AN59" s="33" t="s">
        <v>1182</v>
      </c>
      <c r="AO59" s="60" t="s">
        <v>1386</v>
      </c>
      <c r="AP59" s="75" t="s">
        <v>1386</v>
      </c>
    </row>
    <row r="60" s="12" customFormat="1" ht="30" customHeight="1" spans="1:41">
      <c r="A60" s="183" t="s">
        <v>54</v>
      </c>
      <c r="B60" s="188" t="s">
        <v>92</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93</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customHeight="1" spans="1:41">
      <c r="A62" s="183" t="s">
        <v>54</v>
      </c>
      <c r="B62" s="188" t="s">
        <v>94</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customHeight="1" spans="1:41">
      <c r="A63" s="183" t="s">
        <v>54</v>
      </c>
      <c r="B63" s="188" t="s">
        <v>95</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customHeight="1" spans="1:41">
      <c r="A64" s="183" t="s">
        <v>54</v>
      </c>
      <c r="B64" s="188" t="s">
        <v>96</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c r="AO64" s="196"/>
    </row>
    <row r="65" s="12" customFormat="1" ht="30" customHeight="1" spans="1:41">
      <c r="A65" s="180" t="s">
        <v>50</v>
      </c>
      <c r="B65" s="188" t="s">
        <v>97</v>
      </c>
      <c r="C65" s="188"/>
      <c r="D65" s="188"/>
      <c r="E65" s="185"/>
      <c r="F65" s="185"/>
      <c r="G65" s="185"/>
      <c r="H65" s="185"/>
      <c r="I65" s="192">
        <f t="shared" ref="I65:AL65" si="18">I66+I70+I73+I76+I80</f>
        <v>1</v>
      </c>
      <c r="J65" s="192">
        <f t="shared" si="18"/>
        <v>0</v>
      </c>
      <c r="K65" s="192">
        <f t="shared" si="18"/>
        <v>0</v>
      </c>
      <c r="L65" s="192">
        <f t="shared" si="18"/>
        <v>1</v>
      </c>
      <c r="M65" s="192">
        <f t="shared" si="18"/>
        <v>0</v>
      </c>
      <c r="N65" s="192">
        <f t="shared" si="18"/>
        <v>0</v>
      </c>
      <c r="O65" s="192">
        <f t="shared" si="18"/>
        <v>0</v>
      </c>
      <c r="P65" s="192">
        <f t="shared" si="18"/>
        <v>0</v>
      </c>
      <c r="Q65" s="192">
        <f t="shared" si="18"/>
        <v>0</v>
      </c>
      <c r="R65" s="192">
        <f t="shared" si="18"/>
        <v>0</v>
      </c>
      <c r="S65" s="192">
        <f t="shared" si="18"/>
        <v>0</v>
      </c>
      <c r="T65" s="192">
        <f t="shared" si="18"/>
        <v>0</v>
      </c>
      <c r="U65" s="192">
        <f t="shared" si="18"/>
        <v>0</v>
      </c>
      <c r="V65" s="192">
        <f t="shared" si="18"/>
        <v>0</v>
      </c>
      <c r="W65" s="192">
        <f t="shared" si="18"/>
        <v>0</v>
      </c>
      <c r="X65" s="192">
        <f t="shared" si="18"/>
        <v>0</v>
      </c>
      <c r="Y65" s="192">
        <f t="shared" si="18"/>
        <v>0</v>
      </c>
      <c r="Z65" s="192">
        <f t="shared" si="18"/>
        <v>10</v>
      </c>
      <c r="AA65" s="192">
        <f t="shared" si="18"/>
        <v>0</v>
      </c>
      <c r="AB65" s="192">
        <f t="shared" si="18"/>
        <v>0</v>
      </c>
      <c r="AC65" s="192">
        <f t="shared" si="18"/>
        <v>0</v>
      </c>
      <c r="AD65" s="192">
        <f t="shared" si="18"/>
        <v>0</v>
      </c>
      <c r="AE65" s="192">
        <f t="shared" si="18"/>
        <v>0</v>
      </c>
      <c r="AF65" s="192">
        <f t="shared" si="18"/>
        <v>10</v>
      </c>
      <c r="AG65" s="192">
        <f t="shared" si="18"/>
        <v>0</v>
      </c>
      <c r="AH65" s="192">
        <f t="shared" si="18"/>
        <v>0</v>
      </c>
      <c r="AI65" s="192">
        <f t="shared" si="18"/>
        <v>0</v>
      </c>
      <c r="AJ65" s="192">
        <f t="shared" si="18"/>
        <v>0</v>
      </c>
      <c r="AK65" s="192">
        <f t="shared" si="18"/>
        <v>0</v>
      </c>
      <c r="AL65" s="192">
        <f t="shared" si="18"/>
        <v>0</v>
      </c>
      <c r="AM65" s="196"/>
      <c r="AN65" s="196"/>
      <c r="AO65" s="196"/>
    </row>
    <row r="66" s="12" customFormat="1" ht="30" customHeight="1" spans="1:41">
      <c r="A66" s="180" t="s">
        <v>52</v>
      </c>
      <c r="B66" s="188" t="s">
        <v>98</v>
      </c>
      <c r="C66" s="188"/>
      <c r="D66" s="188"/>
      <c r="E66" s="185"/>
      <c r="F66" s="185"/>
      <c r="G66" s="185"/>
      <c r="H66" s="185"/>
      <c r="I66" s="191">
        <f t="shared" ref="I66:AL66" si="19">I67+I69</f>
        <v>1</v>
      </c>
      <c r="J66" s="191">
        <f t="shared" si="19"/>
        <v>0</v>
      </c>
      <c r="K66" s="191">
        <f t="shared" si="19"/>
        <v>0</v>
      </c>
      <c r="L66" s="191">
        <f t="shared" si="19"/>
        <v>1</v>
      </c>
      <c r="M66" s="191">
        <f t="shared" si="19"/>
        <v>0</v>
      </c>
      <c r="N66" s="191">
        <f t="shared" si="19"/>
        <v>0</v>
      </c>
      <c r="O66" s="191">
        <f t="shared" si="19"/>
        <v>0</v>
      </c>
      <c r="P66" s="191">
        <f t="shared" si="19"/>
        <v>0</v>
      </c>
      <c r="Q66" s="191">
        <f t="shared" si="19"/>
        <v>0</v>
      </c>
      <c r="R66" s="191">
        <f t="shared" si="19"/>
        <v>0</v>
      </c>
      <c r="S66" s="191">
        <f t="shared" si="19"/>
        <v>0</v>
      </c>
      <c r="T66" s="191">
        <f t="shared" si="19"/>
        <v>0</v>
      </c>
      <c r="U66" s="191">
        <f t="shared" si="19"/>
        <v>0</v>
      </c>
      <c r="V66" s="191">
        <f t="shared" si="19"/>
        <v>0</v>
      </c>
      <c r="W66" s="191">
        <f t="shared" si="19"/>
        <v>0</v>
      </c>
      <c r="X66" s="191">
        <f t="shared" si="19"/>
        <v>0</v>
      </c>
      <c r="Y66" s="191">
        <f t="shared" si="19"/>
        <v>0</v>
      </c>
      <c r="Z66" s="191">
        <f t="shared" si="19"/>
        <v>10</v>
      </c>
      <c r="AA66" s="191">
        <f t="shared" si="19"/>
        <v>0</v>
      </c>
      <c r="AB66" s="191">
        <f t="shared" si="19"/>
        <v>0</v>
      </c>
      <c r="AC66" s="191">
        <f t="shared" si="19"/>
        <v>0</v>
      </c>
      <c r="AD66" s="191">
        <f t="shared" si="19"/>
        <v>0</v>
      </c>
      <c r="AE66" s="191">
        <f t="shared" si="19"/>
        <v>0</v>
      </c>
      <c r="AF66" s="191">
        <f t="shared" si="19"/>
        <v>10</v>
      </c>
      <c r="AG66" s="191">
        <f t="shared" si="19"/>
        <v>0</v>
      </c>
      <c r="AH66" s="191">
        <f t="shared" si="19"/>
        <v>0</v>
      </c>
      <c r="AI66" s="191">
        <f t="shared" si="19"/>
        <v>0</v>
      </c>
      <c r="AJ66" s="191">
        <f t="shared" si="19"/>
        <v>0</v>
      </c>
      <c r="AK66" s="191">
        <f t="shared" si="19"/>
        <v>0</v>
      </c>
      <c r="AL66" s="191">
        <f t="shared" si="19"/>
        <v>0</v>
      </c>
      <c r="AM66" s="196"/>
      <c r="AN66" s="196"/>
      <c r="AO66" s="196"/>
    </row>
    <row r="67" s="12" customFormat="1" ht="30" customHeight="1" spans="1:41">
      <c r="A67" s="183" t="s">
        <v>54</v>
      </c>
      <c r="B67" s="188" t="s">
        <v>99</v>
      </c>
      <c r="C67" s="188"/>
      <c r="D67" s="188"/>
      <c r="E67" s="185"/>
      <c r="F67" s="185"/>
      <c r="G67" s="185"/>
      <c r="H67" s="185"/>
      <c r="I67" s="191">
        <f t="shared" ref="I67:AL67" si="20">SUM(I68)</f>
        <v>1</v>
      </c>
      <c r="J67" s="191">
        <f t="shared" si="20"/>
        <v>0</v>
      </c>
      <c r="K67" s="191">
        <f t="shared" si="20"/>
        <v>0</v>
      </c>
      <c r="L67" s="191">
        <f t="shared" si="20"/>
        <v>1</v>
      </c>
      <c r="M67" s="191">
        <f t="shared" si="20"/>
        <v>0</v>
      </c>
      <c r="N67" s="191">
        <f t="shared" si="20"/>
        <v>0</v>
      </c>
      <c r="O67" s="191">
        <f t="shared" si="20"/>
        <v>0</v>
      </c>
      <c r="P67" s="191">
        <f t="shared" si="20"/>
        <v>0</v>
      </c>
      <c r="Q67" s="191">
        <f t="shared" si="20"/>
        <v>0</v>
      </c>
      <c r="R67" s="191">
        <f t="shared" si="20"/>
        <v>0</v>
      </c>
      <c r="S67" s="191">
        <f t="shared" si="20"/>
        <v>0</v>
      </c>
      <c r="T67" s="191">
        <f t="shared" si="20"/>
        <v>0</v>
      </c>
      <c r="U67" s="191">
        <f t="shared" si="20"/>
        <v>0</v>
      </c>
      <c r="V67" s="191">
        <f t="shared" si="20"/>
        <v>0</v>
      </c>
      <c r="W67" s="191">
        <f t="shared" si="20"/>
        <v>0</v>
      </c>
      <c r="X67" s="191">
        <f t="shared" si="20"/>
        <v>0</v>
      </c>
      <c r="Y67" s="191">
        <f t="shared" si="20"/>
        <v>0</v>
      </c>
      <c r="Z67" s="191">
        <f t="shared" si="20"/>
        <v>10</v>
      </c>
      <c r="AA67" s="191">
        <f t="shared" si="20"/>
        <v>0</v>
      </c>
      <c r="AB67" s="191">
        <f t="shared" si="20"/>
        <v>0</v>
      </c>
      <c r="AC67" s="191">
        <f t="shared" si="20"/>
        <v>0</v>
      </c>
      <c r="AD67" s="191">
        <f t="shared" si="20"/>
        <v>0</v>
      </c>
      <c r="AE67" s="191">
        <f t="shared" si="20"/>
        <v>0</v>
      </c>
      <c r="AF67" s="191">
        <f t="shared" si="20"/>
        <v>10</v>
      </c>
      <c r="AG67" s="191">
        <f t="shared" si="20"/>
        <v>0</v>
      </c>
      <c r="AH67" s="191">
        <f t="shared" si="20"/>
        <v>0</v>
      </c>
      <c r="AI67" s="191">
        <f t="shared" si="20"/>
        <v>0</v>
      </c>
      <c r="AJ67" s="191">
        <f t="shared" si="20"/>
        <v>0</v>
      </c>
      <c r="AK67" s="191">
        <f t="shared" si="20"/>
        <v>0</v>
      </c>
      <c r="AL67" s="191">
        <f t="shared" si="20"/>
        <v>0</v>
      </c>
      <c r="AM67" s="196"/>
      <c r="AN67" s="196"/>
      <c r="AO67" s="196"/>
    </row>
    <row r="68" s="7" customFormat="1" ht="189" customHeight="1" spans="1:42">
      <c r="A68" s="22">
        <v>16</v>
      </c>
      <c r="B68" s="25" t="s">
        <v>1219</v>
      </c>
      <c r="C68" s="25">
        <v>2024</v>
      </c>
      <c r="D68" s="68" t="s">
        <v>1333</v>
      </c>
      <c r="E68" s="25" t="s">
        <v>178</v>
      </c>
      <c r="F68" s="25" t="s">
        <v>1175</v>
      </c>
      <c r="G68" s="25" t="s">
        <v>995</v>
      </c>
      <c r="H68" s="68" t="s">
        <v>1114</v>
      </c>
      <c r="I68" s="22">
        <v>1</v>
      </c>
      <c r="J68" s="22"/>
      <c r="K68" s="22"/>
      <c r="L68" s="22">
        <v>1</v>
      </c>
      <c r="M68" s="22"/>
      <c r="N68" s="22"/>
      <c r="O68" s="22"/>
      <c r="P68" s="22"/>
      <c r="Q68" s="22"/>
      <c r="R68" s="22"/>
      <c r="S68" s="22"/>
      <c r="T68" s="22"/>
      <c r="U68" s="51" t="s">
        <v>1003</v>
      </c>
      <c r="V68" s="22" t="s">
        <v>810</v>
      </c>
      <c r="W68" s="51" t="s">
        <v>1003</v>
      </c>
      <c r="X68" s="22" t="s">
        <v>810</v>
      </c>
      <c r="Y68" s="22" t="s">
        <v>1220</v>
      </c>
      <c r="Z68" s="25">
        <v>10</v>
      </c>
      <c r="AA68" s="22"/>
      <c r="AB68" s="60"/>
      <c r="AC68" s="60"/>
      <c r="AD68" s="60"/>
      <c r="AE68" s="60"/>
      <c r="AF68" s="22">
        <v>10</v>
      </c>
      <c r="AG68" s="22"/>
      <c r="AH68" s="22"/>
      <c r="AI68" s="22"/>
      <c r="AJ68" s="22"/>
      <c r="AK68" s="22"/>
      <c r="AL68" s="22"/>
      <c r="AM68" s="33" t="s">
        <v>1221</v>
      </c>
      <c r="AN68" s="33" t="s">
        <v>1334</v>
      </c>
      <c r="AO68" s="60" t="s">
        <v>1392</v>
      </c>
      <c r="AP68" s="75" t="s">
        <v>1392</v>
      </c>
    </row>
    <row r="69" s="12" customFormat="1" ht="30" customHeight="1" spans="1:41">
      <c r="A69" s="183" t="s">
        <v>54</v>
      </c>
      <c r="B69" s="188" t="s">
        <v>100</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customHeight="1" spans="1:41">
      <c r="A70" s="183" t="s">
        <v>52</v>
      </c>
      <c r="B70" s="188" t="s">
        <v>101</v>
      </c>
      <c r="C70" s="188"/>
      <c r="D70" s="188"/>
      <c r="E70" s="185"/>
      <c r="F70" s="185"/>
      <c r="G70" s="185"/>
      <c r="H70" s="185"/>
      <c r="I70" s="191">
        <f t="shared" ref="I70:AL70" si="21">I71+I72</f>
        <v>0</v>
      </c>
      <c r="J70" s="191">
        <f t="shared" si="21"/>
        <v>0</v>
      </c>
      <c r="K70" s="191">
        <f t="shared" si="21"/>
        <v>0</v>
      </c>
      <c r="L70" s="191">
        <f t="shared" si="21"/>
        <v>0</v>
      </c>
      <c r="M70" s="191">
        <f t="shared" si="21"/>
        <v>0</v>
      </c>
      <c r="N70" s="191">
        <f t="shared" si="21"/>
        <v>0</v>
      </c>
      <c r="O70" s="191">
        <f t="shared" si="21"/>
        <v>0</v>
      </c>
      <c r="P70" s="191">
        <f t="shared" si="21"/>
        <v>0</v>
      </c>
      <c r="Q70" s="191">
        <f t="shared" si="21"/>
        <v>0</v>
      </c>
      <c r="R70" s="191">
        <f t="shared" si="21"/>
        <v>0</v>
      </c>
      <c r="S70" s="191">
        <f t="shared" si="21"/>
        <v>0</v>
      </c>
      <c r="T70" s="191">
        <f t="shared" si="21"/>
        <v>0</v>
      </c>
      <c r="U70" s="191">
        <f t="shared" si="21"/>
        <v>0</v>
      </c>
      <c r="V70" s="191">
        <f t="shared" si="21"/>
        <v>0</v>
      </c>
      <c r="W70" s="191">
        <f t="shared" si="21"/>
        <v>0</v>
      </c>
      <c r="X70" s="191">
        <f t="shared" si="21"/>
        <v>0</v>
      </c>
      <c r="Y70" s="191">
        <f t="shared" si="21"/>
        <v>0</v>
      </c>
      <c r="Z70" s="191">
        <f t="shared" si="21"/>
        <v>0</v>
      </c>
      <c r="AA70" s="191">
        <f t="shared" si="21"/>
        <v>0</v>
      </c>
      <c r="AB70" s="191">
        <f t="shared" si="21"/>
        <v>0</v>
      </c>
      <c r="AC70" s="191">
        <f t="shared" si="21"/>
        <v>0</v>
      </c>
      <c r="AD70" s="191">
        <f t="shared" si="21"/>
        <v>0</v>
      </c>
      <c r="AE70" s="191">
        <f t="shared" si="21"/>
        <v>0</v>
      </c>
      <c r="AF70" s="191">
        <f t="shared" si="21"/>
        <v>0</v>
      </c>
      <c r="AG70" s="191">
        <f t="shared" si="21"/>
        <v>0</v>
      </c>
      <c r="AH70" s="191">
        <f t="shared" si="21"/>
        <v>0</v>
      </c>
      <c r="AI70" s="191">
        <f t="shared" si="21"/>
        <v>0</v>
      </c>
      <c r="AJ70" s="191">
        <f t="shared" si="21"/>
        <v>0</v>
      </c>
      <c r="AK70" s="191">
        <f t="shared" si="21"/>
        <v>0</v>
      </c>
      <c r="AL70" s="191">
        <f t="shared" si="21"/>
        <v>0</v>
      </c>
      <c r="AM70" s="196"/>
      <c r="AN70" s="196"/>
      <c r="AO70" s="196"/>
    </row>
    <row r="71" s="12" customFormat="1" ht="30" customHeight="1" spans="1:41">
      <c r="A71" s="183" t="s">
        <v>54</v>
      </c>
      <c r="B71" s="188" t="s">
        <v>102</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54</v>
      </c>
      <c r="B72" s="188" t="s">
        <v>103</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52</v>
      </c>
      <c r="B73" s="188" t="s">
        <v>104</v>
      </c>
      <c r="C73" s="188"/>
      <c r="D73" s="188"/>
      <c r="E73" s="185"/>
      <c r="F73" s="185"/>
      <c r="G73" s="185"/>
      <c r="H73" s="185"/>
      <c r="I73" s="191">
        <f t="shared" ref="I73:AL73" si="22">I74+I75</f>
        <v>0</v>
      </c>
      <c r="J73" s="191">
        <f t="shared" si="22"/>
        <v>0</v>
      </c>
      <c r="K73" s="191">
        <f t="shared" si="22"/>
        <v>0</v>
      </c>
      <c r="L73" s="191">
        <f t="shared" si="22"/>
        <v>0</v>
      </c>
      <c r="M73" s="191">
        <f t="shared" si="22"/>
        <v>0</v>
      </c>
      <c r="N73" s="191">
        <f t="shared" si="22"/>
        <v>0</v>
      </c>
      <c r="O73" s="191">
        <f t="shared" si="22"/>
        <v>0</v>
      </c>
      <c r="P73" s="191">
        <f t="shared" si="22"/>
        <v>0</v>
      </c>
      <c r="Q73" s="191">
        <f t="shared" si="22"/>
        <v>0</v>
      </c>
      <c r="R73" s="191">
        <f t="shared" si="22"/>
        <v>0</v>
      </c>
      <c r="S73" s="191">
        <f t="shared" si="22"/>
        <v>0</v>
      </c>
      <c r="T73" s="191">
        <f t="shared" si="22"/>
        <v>0</v>
      </c>
      <c r="U73" s="191">
        <f t="shared" si="22"/>
        <v>0</v>
      </c>
      <c r="V73" s="191">
        <f t="shared" si="22"/>
        <v>0</v>
      </c>
      <c r="W73" s="191">
        <f t="shared" si="22"/>
        <v>0</v>
      </c>
      <c r="X73" s="191">
        <f t="shared" si="22"/>
        <v>0</v>
      </c>
      <c r="Y73" s="191">
        <f t="shared" si="22"/>
        <v>0</v>
      </c>
      <c r="Z73" s="191">
        <f t="shared" si="22"/>
        <v>0</v>
      </c>
      <c r="AA73" s="191">
        <f t="shared" si="22"/>
        <v>0</v>
      </c>
      <c r="AB73" s="191">
        <f t="shared" si="22"/>
        <v>0</v>
      </c>
      <c r="AC73" s="191">
        <f t="shared" si="22"/>
        <v>0</v>
      </c>
      <c r="AD73" s="191">
        <f t="shared" si="22"/>
        <v>0</v>
      </c>
      <c r="AE73" s="191">
        <f t="shared" si="22"/>
        <v>0</v>
      </c>
      <c r="AF73" s="191">
        <f t="shared" si="22"/>
        <v>0</v>
      </c>
      <c r="AG73" s="191">
        <f t="shared" si="22"/>
        <v>0</v>
      </c>
      <c r="AH73" s="191">
        <f t="shared" si="22"/>
        <v>0</v>
      </c>
      <c r="AI73" s="191">
        <f t="shared" si="22"/>
        <v>0</v>
      </c>
      <c r="AJ73" s="191">
        <f t="shared" si="22"/>
        <v>0</v>
      </c>
      <c r="AK73" s="191">
        <f t="shared" si="22"/>
        <v>0</v>
      </c>
      <c r="AL73" s="191">
        <f t="shared" si="22"/>
        <v>0</v>
      </c>
      <c r="AM73" s="196"/>
      <c r="AN73" s="196"/>
      <c r="AO73" s="196"/>
    </row>
    <row r="74" s="12" customFormat="1" ht="30" customHeight="1" spans="1:41">
      <c r="A74" s="183" t="s">
        <v>54</v>
      </c>
      <c r="B74" s="188" t="s">
        <v>105</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customHeight="1" spans="1:41">
      <c r="A75" s="183" t="s">
        <v>54</v>
      </c>
      <c r="B75" s="188" t="s">
        <v>106</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52</v>
      </c>
      <c r="B76" s="188" t="s">
        <v>107</v>
      </c>
      <c r="C76" s="188"/>
      <c r="D76" s="188"/>
      <c r="E76" s="185"/>
      <c r="F76" s="185"/>
      <c r="G76" s="185"/>
      <c r="H76" s="185"/>
      <c r="I76" s="191">
        <f t="shared" ref="I76:AL76" si="23">I77+I79+I78</f>
        <v>0</v>
      </c>
      <c r="J76" s="191">
        <f t="shared" si="23"/>
        <v>0</v>
      </c>
      <c r="K76" s="191">
        <f t="shared" si="23"/>
        <v>0</v>
      </c>
      <c r="L76" s="191">
        <f t="shared" si="23"/>
        <v>0</v>
      </c>
      <c r="M76" s="191">
        <f t="shared" si="23"/>
        <v>0</v>
      </c>
      <c r="N76" s="191">
        <f t="shared" si="23"/>
        <v>0</v>
      </c>
      <c r="O76" s="191">
        <f t="shared" si="23"/>
        <v>0</v>
      </c>
      <c r="P76" s="191">
        <f t="shared" si="23"/>
        <v>0</v>
      </c>
      <c r="Q76" s="191">
        <f t="shared" si="23"/>
        <v>0</v>
      </c>
      <c r="R76" s="191">
        <f t="shared" si="23"/>
        <v>0</v>
      </c>
      <c r="S76" s="191">
        <f t="shared" si="23"/>
        <v>0</v>
      </c>
      <c r="T76" s="191">
        <f t="shared" si="23"/>
        <v>0</v>
      </c>
      <c r="U76" s="191">
        <f t="shared" si="23"/>
        <v>0</v>
      </c>
      <c r="V76" s="191">
        <f t="shared" si="23"/>
        <v>0</v>
      </c>
      <c r="W76" s="191">
        <f t="shared" si="23"/>
        <v>0</v>
      </c>
      <c r="X76" s="191">
        <f t="shared" si="23"/>
        <v>0</v>
      </c>
      <c r="Y76" s="191">
        <f t="shared" si="23"/>
        <v>0</v>
      </c>
      <c r="Z76" s="191">
        <f t="shared" si="23"/>
        <v>0</v>
      </c>
      <c r="AA76" s="191">
        <f t="shared" si="23"/>
        <v>0</v>
      </c>
      <c r="AB76" s="191">
        <f t="shared" si="23"/>
        <v>0</v>
      </c>
      <c r="AC76" s="191">
        <f t="shared" si="23"/>
        <v>0</v>
      </c>
      <c r="AD76" s="191">
        <f t="shared" si="23"/>
        <v>0</v>
      </c>
      <c r="AE76" s="191">
        <f t="shared" si="23"/>
        <v>0</v>
      </c>
      <c r="AF76" s="191">
        <f t="shared" si="23"/>
        <v>0</v>
      </c>
      <c r="AG76" s="191">
        <f t="shared" si="23"/>
        <v>0</v>
      </c>
      <c r="AH76" s="191">
        <f t="shared" si="23"/>
        <v>0</v>
      </c>
      <c r="AI76" s="191">
        <f t="shared" si="23"/>
        <v>0</v>
      </c>
      <c r="AJ76" s="191">
        <f t="shared" si="23"/>
        <v>0</v>
      </c>
      <c r="AK76" s="191">
        <f t="shared" si="23"/>
        <v>0</v>
      </c>
      <c r="AL76" s="191">
        <f t="shared" si="23"/>
        <v>0</v>
      </c>
      <c r="AM76" s="196"/>
      <c r="AN76" s="196"/>
      <c r="AO76" s="196"/>
    </row>
    <row r="77" s="12" customFormat="1" ht="30" customHeight="1" spans="1:41">
      <c r="A77" s="183" t="s">
        <v>54</v>
      </c>
      <c r="B77" s="188" t="s">
        <v>108</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customHeight="1" spans="1:41">
      <c r="A78" s="183" t="s">
        <v>54</v>
      </c>
      <c r="B78" s="188" t="s">
        <v>109</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54</v>
      </c>
      <c r="B79" s="188" t="s">
        <v>110</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52</v>
      </c>
      <c r="B80" s="188" t="s">
        <v>111</v>
      </c>
      <c r="C80" s="188"/>
      <c r="D80" s="188"/>
      <c r="E80" s="185"/>
      <c r="F80" s="185"/>
      <c r="G80" s="185"/>
      <c r="H80" s="185"/>
      <c r="I80" s="191">
        <f t="shared" ref="I80:AL80" si="24">I81</f>
        <v>0</v>
      </c>
      <c r="J80" s="191">
        <f t="shared" si="24"/>
        <v>0</v>
      </c>
      <c r="K80" s="191">
        <f t="shared" si="24"/>
        <v>0</v>
      </c>
      <c r="L80" s="191">
        <f t="shared" si="24"/>
        <v>0</v>
      </c>
      <c r="M80" s="191">
        <f t="shared" si="24"/>
        <v>0</v>
      </c>
      <c r="N80" s="191">
        <f t="shared" si="24"/>
        <v>0</v>
      </c>
      <c r="O80" s="191">
        <f t="shared" si="24"/>
        <v>0</v>
      </c>
      <c r="P80" s="191">
        <f t="shared" si="24"/>
        <v>0</v>
      </c>
      <c r="Q80" s="191">
        <f t="shared" si="24"/>
        <v>0</v>
      </c>
      <c r="R80" s="191">
        <f t="shared" si="24"/>
        <v>0</v>
      </c>
      <c r="S80" s="191">
        <f t="shared" si="24"/>
        <v>0</v>
      </c>
      <c r="T80" s="191">
        <f t="shared" si="24"/>
        <v>0</v>
      </c>
      <c r="U80" s="191">
        <f t="shared" si="24"/>
        <v>0</v>
      </c>
      <c r="V80" s="191">
        <f t="shared" si="24"/>
        <v>0</v>
      </c>
      <c r="W80" s="191">
        <f t="shared" si="24"/>
        <v>0</v>
      </c>
      <c r="X80" s="191">
        <f t="shared" si="24"/>
        <v>0</v>
      </c>
      <c r="Y80" s="191">
        <f t="shared" si="24"/>
        <v>0</v>
      </c>
      <c r="Z80" s="191">
        <f t="shared" si="24"/>
        <v>0</v>
      </c>
      <c r="AA80" s="191">
        <f t="shared" si="24"/>
        <v>0</v>
      </c>
      <c r="AB80" s="191">
        <f t="shared" si="24"/>
        <v>0</v>
      </c>
      <c r="AC80" s="191">
        <f t="shared" si="24"/>
        <v>0</v>
      </c>
      <c r="AD80" s="191">
        <f t="shared" si="24"/>
        <v>0</v>
      </c>
      <c r="AE80" s="191">
        <f t="shared" si="24"/>
        <v>0</v>
      </c>
      <c r="AF80" s="191">
        <f t="shared" si="24"/>
        <v>0</v>
      </c>
      <c r="AG80" s="191">
        <f t="shared" si="24"/>
        <v>0</v>
      </c>
      <c r="AH80" s="191">
        <f t="shared" si="24"/>
        <v>0</v>
      </c>
      <c r="AI80" s="191">
        <f t="shared" si="24"/>
        <v>0</v>
      </c>
      <c r="AJ80" s="191">
        <f t="shared" si="24"/>
        <v>0</v>
      </c>
      <c r="AK80" s="191">
        <f t="shared" si="24"/>
        <v>0</v>
      </c>
      <c r="AL80" s="191">
        <f t="shared" si="24"/>
        <v>0</v>
      </c>
      <c r="AM80" s="196"/>
      <c r="AN80" s="196"/>
      <c r="AO80" s="196"/>
    </row>
    <row r="81" s="12" customFormat="1" ht="30" customHeight="1" spans="1:41">
      <c r="A81" s="183" t="s">
        <v>54</v>
      </c>
      <c r="B81" s="188" t="s">
        <v>111</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30" customHeight="1" spans="1:41">
      <c r="A82" s="180" t="s">
        <v>50</v>
      </c>
      <c r="B82" s="188" t="s">
        <v>112</v>
      </c>
      <c r="C82" s="188"/>
      <c r="D82" s="188"/>
      <c r="E82" s="185"/>
      <c r="F82" s="185"/>
      <c r="G82" s="185"/>
      <c r="H82" s="185"/>
      <c r="I82" s="192">
        <f t="shared" ref="I82:AL82" si="25">I83+I98+I107</f>
        <v>9</v>
      </c>
      <c r="J82" s="192">
        <f t="shared" si="25"/>
        <v>159.93</v>
      </c>
      <c r="K82" s="192">
        <f t="shared" si="25"/>
        <v>1</v>
      </c>
      <c r="L82" s="192">
        <f t="shared" si="25"/>
        <v>0</v>
      </c>
      <c r="M82" s="192">
        <f t="shared" si="25"/>
        <v>8</v>
      </c>
      <c r="N82" s="192">
        <f t="shared" si="25"/>
        <v>0</v>
      </c>
      <c r="O82" s="192">
        <f t="shared" si="25"/>
        <v>0</v>
      </c>
      <c r="P82" s="192">
        <f t="shared" si="25"/>
        <v>0</v>
      </c>
      <c r="Q82" s="192">
        <f t="shared" si="25"/>
        <v>0</v>
      </c>
      <c r="R82" s="192">
        <f t="shared" si="25"/>
        <v>0</v>
      </c>
      <c r="S82" s="192">
        <f t="shared" si="25"/>
        <v>6407</v>
      </c>
      <c r="T82" s="192">
        <f t="shared" si="25"/>
        <v>25403</v>
      </c>
      <c r="U82" s="192">
        <f t="shared" si="25"/>
        <v>0</v>
      </c>
      <c r="V82" s="192">
        <f t="shared" si="25"/>
        <v>0</v>
      </c>
      <c r="W82" s="192">
        <f t="shared" si="25"/>
        <v>0</v>
      </c>
      <c r="X82" s="192">
        <f t="shared" si="25"/>
        <v>0</v>
      </c>
      <c r="Y82" s="192">
        <f t="shared" si="25"/>
        <v>0</v>
      </c>
      <c r="Z82" s="192">
        <f t="shared" si="25"/>
        <v>10500</v>
      </c>
      <c r="AA82" s="192">
        <f t="shared" si="25"/>
        <v>8500</v>
      </c>
      <c r="AB82" s="192">
        <f t="shared" si="25"/>
        <v>8500</v>
      </c>
      <c r="AC82" s="192">
        <f t="shared" si="25"/>
        <v>0</v>
      </c>
      <c r="AD82" s="192">
        <f t="shared" si="25"/>
        <v>0</v>
      </c>
      <c r="AE82" s="192">
        <f t="shared" si="25"/>
        <v>0</v>
      </c>
      <c r="AF82" s="192">
        <f t="shared" si="25"/>
        <v>0</v>
      </c>
      <c r="AG82" s="192">
        <f t="shared" si="25"/>
        <v>0</v>
      </c>
      <c r="AH82" s="192">
        <f t="shared" si="25"/>
        <v>2000</v>
      </c>
      <c r="AI82" s="192">
        <f t="shared" si="25"/>
        <v>0</v>
      </c>
      <c r="AJ82" s="192">
        <f t="shared" si="25"/>
        <v>0</v>
      </c>
      <c r="AK82" s="192">
        <f t="shared" si="25"/>
        <v>0</v>
      </c>
      <c r="AL82" s="192">
        <f t="shared" si="25"/>
        <v>0</v>
      </c>
      <c r="AM82" s="196"/>
      <c r="AN82" s="196"/>
      <c r="AO82" s="196"/>
    </row>
    <row r="83" s="12" customFormat="1" ht="30" customHeight="1" spans="1:41">
      <c r="A83" s="180" t="s">
        <v>52</v>
      </c>
      <c r="B83" s="188" t="s">
        <v>113</v>
      </c>
      <c r="C83" s="188"/>
      <c r="D83" s="188"/>
      <c r="E83" s="185"/>
      <c r="F83" s="185"/>
      <c r="G83" s="185"/>
      <c r="H83" s="185"/>
      <c r="I83" s="191">
        <f t="shared" ref="I83:AL83" si="26">I84+I85+I86+I88+I93+I94+I95+I96+I97</f>
        <v>5</v>
      </c>
      <c r="J83" s="191">
        <f t="shared" si="26"/>
        <v>154.8</v>
      </c>
      <c r="K83" s="191">
        <f t="shared" si="26"/>
        <v>1</v>
      </c>
      <c r="L83" s="191">
        <f t="shared" si="26"/>
        <v>0</v>
      </c>
      <c r="M83" s="191">
        <f t="shared" si="26"/>
        <v>4</v>
      </c>
      <c r="N83" s="191">
        <f t="shared" si="26"/>
        <v>0</v>
      </c>
      <c r="O83" s="191">
        <f t="shared" si="26"/>
        <v>0</v>
      </c>
      <c r="P83" s="191">
        <f t="shared" si="26"/>
        <v>0</v>
      </c>
      <c r="Q83" s="191">
        <f t="shared" si="26"/>
        <v>0</v>
      </c>
      <c r="R83" s="191">
        <f t="shared" si="26"/>
        <v>0</v>
      </c>
      <c r="S83" s="191">
        <f t="shared" si="26"/>
        <v>4080</v>
      </c>
      <c r="T83" s="191">
        <f t="shared" si="26"/>
        <v>16624</v>
      </c>
      <c r="U83" s="191">
        <f t="shared" si="26"/>
        <v>0</v>
      </c>
      <c r="V83" s="191">
        <f t="shared" si="26"/>
        <v>0</v>
      </c>
      <c r="W83" s="191">
        <f t="shared" si="26"/>
        <v>0</v>
      </c>
      <c r="X83" s="191">
        <f t="shared" si="26"/>
        <v>0</v>
      </c>
      <c r="Y83" s="191">
        <f t="shared" si="26"/>
        <v>0</v>
      </c>
      <c r="Z83" s="191">
        <f t="shared" si="26"/>
        <v>6820</v>
      </c>
      <c r="AA83" s="191">
        <f t="shared" si="26"/>
        <v>4820</v>
      </c>
      <c r="AB83" s="191">
        <f t="shared" si="26"/>
        <v>4820</v>
      </c>
      <c r="AC83" s="191">
        <f t="shared" si="26"/>
        <v>0</v>
      </c>
      <c r="AD83" s="191">
        <f t="shared" si="26"/>
        <v>0</v>
      </c>
      <c r="AE83" s="191">
        <f t="shared" si="26"/>
        <v>0</v>
      </c>
      <c r="AF83" s="191">
        <f t="shared" si="26"/>
        <v>0</v>
      </c>
      <c r="AG83" s="191">
        <f t="shared" si="26"/>
        <v>0</v>
      </c>
      <c r="AH83" s="191">
        <f t="shared" si="26"/>
        <v>2000</v>
      </c>
      <c r="AI83" s="191">
        <f t="shared" si="26"/>
        <v>0</v>
      </c>
      <c r="AJ83" s="191">
        <f t="shared" si="26"/>
        <v>0</v>
      </c>
      <c r="AK83" s="191">
        <f t="shared" si="26"/>
        <v>0</v>
      </c>
      <c r="AL83" s="191">
        <f t="shared" si="26"/>
        <v>0</v>
      </c>
      <c r="AM83" s="196"/>
      <c r="AN83" s="196"/>
      <c r="AO83" s="196"/>
    </row>
    <row r="84" s="12" customFormat="1" ht="43" customHeight="1" spans="1:41">
      <c r="A84" s="183" t="s">
        <v>54</v>
      </c>
      <c r="B84" s="188" t="s">
        <v>114</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c r="AO84" s="196"/>
    </row>
    <row r="85" s="12" customFormat="1" ht="43" customHeight="1" spans="1:41">
      <c r="A85" s="183" t="s">
        <v>54</v>
      </c>
      <c r="B85" s="188" t="s">
        <v>115</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43" customHeight="1" spans="1:41">
      <c r="A86" s="197" t="s">
        <v>54</v>
      </c>
      <c r="B86" s="198" t="s">
        <v>116</v>
      </c>
      <c r="C86" s="198"/>
      <c r="D86" s="198"/>
      <c r="E86" s="199"/>
      <c r="F86" s="199"/>
      <c r="G86" s="199"/>
      <c r="H86" s="199"/>
      <c r="I86" s="204">
        <f t="shared" ref="I86:AL86" si="27">SUM(I87)</f>
        <v>1</v>
      </c>
      <c r="J86" s="204">
        <f t="shared" si="27"/>
        <v>30</v>
      </c>
      <c r="K86" s="204">
        <f t="shared" si="27"/>
        <v>1</v>
      </c>
      <c r="L86" s="204">
        <f t="shared" si="27"/>
        <v>0</v>
      </c>
      <c r="M86" s="204">
        <f t="shared" si="27"/>
        <v>0</v>
      </c>
      <c r="N86" s="204">
        <f t="shared" si="27"/>
        <v>0</v>
      </c>
      <c r="O86" s="204">
        <f t="shared" si="27"/>
        <v>0</v>
      </c>
      <c r="P86" s="204">
        <f t="shared" si="27"/>
        <v>0</v>
      </c>
      <c r="Q86" s="204">
        <f t="shared" si="27"/>
        <v>0</v>
      </c>
      <c r="R86" s="204">
        <f t="shared" si="27"/>
        <v>0</v>
      </c>
      <c r="S86" s="204">
        <f t="shared" si="27"/>
        <v>431</v>
      </c>
      <c r="T86" s="204">
        <f t="shared" si="27"/>
        <v>1548</v>
      </c>
      <c r="U86" s="204">
        <f t="shared" si="27"/>
        <v>0</v>
      </c>
      <c r="V86" s="204">
        <f t="shared" si="27"/>
        <v>0</v>
      </c>
      <c r="W86" s="204">
        <f t="shared" si="27"/>
        <v>0</v>
      </c>
      <c r="X86" s="204">
        <f t="shared" si="27"/>
        <v>0</v>
      </c>
      <c r="Y86" s="204">
        <f t="shared" si="27"/>
        <v>0</v>
      </c>
      <c r="Z86" s="204">
        <f t="shared" si="27"/>
        <v>1400</v>
      </c>
      <c r="AA86" s="204">
        <f t="shared" si="27"/>
        <v>1400</v>
      </c>
      <c r="AB86" s="204">
        <f t="shared" si="27"/>
        <v>1400</v>
      </c>
      <c r="AC86" s="204">
        <f t="shared" si="27"/>
        <v>0</v>
      </c>
      <c r="AD86" s="204">
        <f t="shared" si="27"/>
        <v>0</v>
      </c>
      <c r="AE86" s="204">
        <f t="shared" si="27"/>
        <v>0</v>
      </c>
      <c r="AF86" s="204">
        <f t="shared" si="27"/>
        <v>0</v>
      </c>
      <c r="AG86" s="204">
        <f t="shared" si="27"/>
        <v>0</v>
      </c>
      <c r="AH86" s="204">
        <f t="shared" si="27"/>
        <v>0</v>
      </c>
      <c r="AI86" s="204">
        <f t="shared" si="27"/>
        <v>0</v>
      </c>
      <c r="AJ86" s="204">
        <f t="shared" si="27"/>
        <v>0</v>
      </c>
      <c r="AK86" s="204">
        <f t="shared" si="27"/>
        <v>0</v>
      </c>
      <c r="AL86" s="204">
        <f t="shared" si="27"/>
        <v>0</v>
      </c>
      <c r="AM86" s="206"/>
      <c r="AN86" s="206"/>
      <c r="AO86" s="206"/>
    </row>
    <row r="87" s="179" customFormat="1" ht="189" customHeight="1" spans="1:42">
      <c r="A87" s="22">
        <v>17</v>
      </c>
      <c r="B87" s="22" t="s">
        <v>1335</v>
      </c>
      <c r="C87" s="22">
        <v>2024</v>
      </c>
      <c r="D87" s="37" t="s">
        <v>1336</v>
      </c>
      <c r="E87" s="24" t="s">
        <v>178</v>
      </c>
      <c r="F87" s="24" t="s">
        <v>1337</v>
      </c>
      <c r="G87" s="24" t="s">
        <v>1304</v>
      </c>
      <c r="H87" s="37" t="s">
        <v>1338</v>
      </c>
      <c r="I87" s="22">
        <v>1</v>
      </c>
      <c r="J87" s="22">
        <v>30</v>
      </c>
      <c r="K87" s="22">
        <v>1</v>
      </c>
      <c r="L87" s="22"/>
      <c r="M87" s="22"/>
      <c r="N87" s="22"/>
      <c r="O87" s="22"/>
      <c r="P87" s="22"/>
      <c r="Q87" s="22"/>
      <c r="R87" s="22"/>
      <c r="S87" s="22">
        <v>431</v>
      </c>
      <c r="T87" s="22">
        <v>1548</v>
      </c>
      <c r="U87" s="36" t="s">
        <v>215</v>
      </c>
      <c r="V87" s="22" t="s">
        <v>853</v>
      </c>
      <c r="W87" s="36" t="s">
        <v>215</v>
      </c>
      <c r="X87" s="22" t="s">
        <v>853</v>
      </c>
      <c r="Y87" s="22" t="s">
        <v>1286</v>
      </c>
      <c r="Z87" s="22">
        <v>1400</v>
      </c>
      <c r="AA87" s="22">
        <v>1400</v>
      </c>
      <c r="AB87" s="60">
        <v>1400</v>
      </c>
      <c r="AC87" s="60"/>
      <c r="AD87" s="60"/>
      <c r="AE87" s="60"/>
      <c r="AF87" s="22"/>
      <c r="AG87" s="22"/>
      <c r="AH87" s="22"/>
      <c r="AI87" s="22"/>
      <c r="AJ87" s="22"/>
      <c r="AK87" s="22"/>
      <c r="AL87" s="22"/>
      <c r="AM87" s="33" t="s">
        <v>1339</v>
      </c>
      <c r="AN87" s="33" t="s">
        <v>1340</v>
      </c>
      <c r="AO87" s="60" t="s">
        <v>1386</v>
      </c>
      <c r="AP87" s="75" t="s">
        <v>1386</v>
      </c>
    </row>
    <row r="88" s="12" customFormat="1" ht="30" customHeight="1" spans="1:41">
      <c r="A88" s="200" t="s">
        <v>54</v>
      </c>
      <c r="B88" s="201" t="s">
        <v>117</v>
      </c>
      <c r="C88" s="201"/>
      <c r="D88" s="201"/>
      <c r="E88" s="202"/>
      <c r="F88" s="202"/>
      <c r="G88" s="202"/>
      <c r="H88" s="202"/>
      <c r="I88" s="205">
        <f t="shared" ref="I88:AL88" si="28">SUM(I89:I92)</f>
        <v>4</v>
      </c>
      <c r="J88" s="205">
        <f t="shared" si="28"/>
        <v>124.8</v>
      </c>
      <c r="K88" s="205">
        <f t="shared" si="28"/>
        <v>0</v>
      </c>
      <c r="L88" s="205">
        <f t="shared" si="28"/>
        <v>0</v>
      </c>
      <c r="M88" s="205">
        <f t="shared" si="28"/>
        <v>4</v>
      </c>
      <c r="N88" s="205">
        <f t="shared" si="28"/>
        <v>0</v>
      </c>
      <c r="O88" s="205">
        <f t="shared" si="28"/>
        <v>0</v>
      </c>
      <c r="P88" s="205">
        <f t="shared" si="28"/>
        <v>0</v>
      </c>
      <c r="Q88" s="205">
        <f t="shared" si="28"/>
        <v>0</v>
      </c>
      <c r="R88" s="205">
        <f t="shared" si="28"/>
        <v>0</v>
      </c>
      <c r="S88" s="205">
        <f t="shared" si="28"/>
        <v>3649</v>
      </c>
      <c r="T88" s="205">
        <f t="shared" si="28"/>
        <v>15076</v>
      </c>
      <c r="U88" s="205">
        <f t="shared" si="28"/>
        <v>0</v>
      </c>
      <c r="V88" s="205">
        <f t="shared" si="28"/>
        <v>0</v>
      </c>
      <c r="W88" s="205">
        <f t="shared" si="28"/>
        <v>0</v>
      </c>
      <c r="X88" s="205">
        <f t="shared" si="28"/>
        <v>0</v>
      </c>
      <c r="Y88" s="205">
        <f t="shared" si="28"/>
        <v>0</v>
      </c>
      <c r="Z88" s="205">
        <f t="shared" si="28"/>
        <v>5420</v>
      </c>
      <c r="AA88" s="205">
        <f t="shared" si="28"/>
        <v>3420</v>
      </c>
      <c r="AB88" s="205">
        <f t="shared" si="28"/>
        <v>3420</v>
      </c>
      <c r="AC88" s="205">
        <f t="shared" si="28"/>
        <v>0</v>
      </c>
      <c r="AD88" s="205">
        <f t="shared" si="28"/>
        <v>0</v>
      </c>
      <c r="AE88" s="205">
        <f t="shared" si="28"/>
        <v>0</v>
      </c>
      <c r="AF88" s="205">
        <f t="shared" si="28"/>
        <v>0</v>
      </c>
      <c r="AG88" s="205">
        <f t="shared" si="28"/>
        <v>0</v>
      </c>
      <c r="AH88" s="205">
        <f t="shared" si="28"/>
        <v>2000</v>
      </c>
      <c r="AI88" s="205">
        <f t="shared" si="28"/>
        <v>0</v>
      </c>
      <c r="AJ88" s="205">
        <f t="shared" si="28"/>
        <v>0</v>
      </c>
      <c r="AK88" s="205">
        <f t="shared" si="28"/>
        <v>0</v>
      </c>
      <c r="AL88" s="205">
        <f t="shared" si="28"/>
        <v>0</v>
      </c>
      <c r="AM88" s="207"/>
      <c r="AN88" s="207"/>
      <c r="AO88" s="207"/>
    </row>
    <row r="89" s="7" customFormat="1" ht="348" customHeight="1" spans="1:42">
      <c r="A89" s="22">
        <v>18</v>
      </c>
      <c r="B89" s="22" t="s">
        <v>1164</v>
      </c>
      <c r="C89" s="22">
        <v>2024</v>
      </c>
      <c r="D89" s="34" t="s">
        <v>220</v>
      </c>
      <c r="E89" s="22" t="s">
        <v>178</v>
      </c>
      <c r="F89" s="24" t="s">
        <v>990</v>
      </c>
      <c r="G89" s="22" t="s">
        <v>221</v>
      </c>
      <c r="H89" s="34" t="s">
        <v>1098</v>
      </c>
      <c r="I89" s="22">
        <v>1</v>
      </c>
      <c r="J89" s="22">
        <v>3</v>
      </c>
      <c r="K89" s="22"/>
      <c r="L89" s="22"/>
      <c r="M89" s="22">
        <v>1</v>
      </c>
      <c r="N89" s="22"/>
      <c r="O89" s="22"/>
      <c r="P89" s="22"/>
      <c r="Q89" s="22"/>
      <c r="R89" s="22"/>
      <c r="S89" s="22">
        <v>2245</v>
      </c>
      <c r="T89" s="22">
        <v>10000</v>
      </c>
      <c r="U89" s="36" t="s">
        <v>1369</v>
      </c>
      <c r="V89" s="22" t="s">
        <v>715</v>
      </c>
      <c r="W89" s="22" t="s">
        <v>207</v>
      </c>
      <c r="X89" s="22" t="s">
        <v>715</v>
      </c>
      <c r="Y89" s="22" t="s">
        <v>1286</v>
      </c>
      <c r="Z89" s="22">
        <v>3000</v>
      </c>
      <c r="AA89" s="22">
        <v>1000</v>
      </c>
      <c r="AB89" s="60">
        <v>1000</v>
      </c>
      <c r="AC89" s="60"/>
      <c r="AD89" s="60"/>
      <c r="AE89" s="60"/>
      <c r="AF89" s="22"/>
      <c r="AG89" s="22"/>
      <c r="AH89" s="22">
        <v>2000</v>
      </c>
      <c r="AI89" s="22"/>
      <c r="AJ89" s="22"/>
      <c r="AK89" s="22"/>
      <c r="AL89" s="22"/>
      <c r="AM89" s="33" t="s">
        <v>1165</v>
      </c>
      <c r="AN89" s="33" t="s">
        <v>1166</v>
      </c>
      <c r="AO89" s="60" t="s">
        <v>1386</v>
      </c>
      <c r="AP89" s="75" t="s">
        <v>1386</v>
      </c>
    </row>
    <row r="90" s="9" customFormat="1" ht="409" customHeight="1" spans="1:42">
      <c r="A90" s="22">
        <v>19</v>
      </c>
      <c r="B90" s="22" t="s">
        <v>1170</v>
      </c>
      <c r="C90" s="22">
        <v>2024</v>
      </c>
      <c r="D90" s="37" t="s">
        <v>327</v>
      </c>
      <c r="E90" s="36" t="s">
        <v>178</v>
      </c>
      <c r="F90" s="36" t="s">
        <v>984</v>
      </c>
      <c r="G90" s="36" t="s">
        <v>209</v>
      </c>
      <c r="H90" s="37" t="s">
        <v>1081</v>
      </c>
      <c r="I90" s="36">
        <v>1</v>
      </c>
      <c r="J90" s="36">
        <v>1</v>
      </c>
      <c r="K90" s="36"/>
      <c r="L90" s="36"/>
      <c r="M90" s="36">
        <v>1</v>
      </c>
      <c r="N90" s="36"/>
      <c r="O90" s="36"/>
      <c r="P90" s="36"/>
      <c r="Q90" s="36"/>
      <c r="R90" s="36"/>
      <c r="S90" s="36">
        <v>560</v>
      </c>
      <c r="T90" s="36">
        <v>1650</v>
      </c>
      <c r="U90" s="36" t="s">
        <v>305</v>
      </c>
      <c r="V90" s="36" t="s">
        <v>1171</v>
      </c>
      <c r="W90" s="36" t="s">
        <v>207</v>
      </c>
      <c r="X90" s="36" t="s">
        <v>715</v>
      </c>
      <c r="Y90" s="36" t="s">
        <v>1286</v>
      </c>
      <c r="Z90" s="36">
        <v>800</v>
      </c>
      <c r="AA90" s="36">
        <v>800</v>
      </c>
      <c r="AB90" s="36">
        <v>800</v>
      </c>
      <c r="AC90" s="36"/>
      <c r="AD90" s="36"/>
      <c r="AE90" s="36"/>
      <c r="AF90" s="36"/>
      <c r="AG90" s="36"/>
      <c r="AH90" s="36"/>
      <c r="AI90" s="36"/>
      <c r="AJ90" s="36"/>
      <c r="AK90" s="36"/>
      <c r="AL90" s="36"/>
      <c r="AM90" s="37" t="s">
        <v>1172</v>
      </c>
      <c r="AN90" s="37" t="s">
        <v>1173</v>
      </c>
      <c r="AO90" s="77" t="s">
        <v>1386</v>
      </c>
      <c r="AP90" s="75" t="s">
        <v>1386</v>
      </c>
    </row>
    <row r="91" s="12" customFormat="1" ht="409" customHeight="1" spans="1:42">
      <c r="A91" s="22">
        <v>20</v>
      </c>
      <c r="B91" s="22" t="s">
        <v>1201</v>
      </c>
      <c r="C91" s="22">
        <v>2024</v>
      </c>
      <c r="D91" s="33" t="s">
        <v>1341</v>
      </c>
      <c r="E91" s="22" t="s">
        <v>178</v>
      </c>
      <c r="F91" s="24" t="s">
        <v>1013</v>
      </c>
      <c r="G91" s="22" t="s">
        <v>1342</v>
      </c>
      <c r="H91" s="33" t="s">
        <v>1343</v>
      </c>
      <c r="I91" s="22">
        <v>1</v>
      </c>
      <c r="J91" s="39">
        <v>109.8</v>
      </c>
      <c r="K91" s="39"/>
      <c r="L91" s="39"/>
      <c r="M91" s="39">
        <v>1</v>
      </c>
      <c r="N91" s="39"/>
      <c r="O91" s="39"/>
      <c r="P91" s="39"/>
      <c r="Q91" s="39"/>
      <c r="R91" s="39"/>
      <c r="S91" s="39">
        <v>794</v>
      </c>
      <c r="T91" s="39">
        <v>3208</v>
      </c>
      <c r="U91" s="22" t="s">
        <v>207</v>
      </c>
      <c r="V91" s="22" t="s">
        <v>715</v>
      </c>
      <c r="W91" s="22" t="s">
        <v>207</v>
      </c>
      <c r="X91" s="22" t="s">
        <v>715</v>
      </c>
      <c r="Y91" s="22" t="s">
        <v>1286</v>
      </c>
      <c r="Z91" s="39">
        <v>1250</v>
      </c>
      <c r="AA91" s="39">
        <v>1250</v>
      </c>
      <c r="AB91" s="39">
        <v>1250</v>
      </c>
      <c r="AC91" s="39"/>
      <c r="AD91" s="39"/>
      <c r="AE91" s="39"/>
      <c r="AF91" s="39"/>
      <c r="AG91" s="39"/>
      <c r="AH91" s="39"/>
      <c r="AI91" s="39"/>
      <c r="AJ91" s="39"/>
      <c r="AK91" s="39"/>
      <c r="AL91" s="39"/>
      <c r="AM91" s="71" t="s">
        <v>1202</v>
      </c>
      <c r="AN91" s="71" t="s">
        <v>1203</v>
      </c>
      <c r="AO91" s="78" t="s">
        <v>1386</v>
      </c>
      <c r="AP91" s="75" t="s">
        <v>1386</v>
      </c>
    </row>
    <row r="92" s="8" customFormat="1" ht="201" customHeight="1" spans="1:42">
      <c r="A92" s="22">
        <v>21</v>
      </c>
      <c r="B92" s="22" t="s">
        <v>1213</v>
      </c>
      <c r="C92" s="24">
        <v>2024</v>
      </c>
      <c r="D92" s="40" t="s">
        <v>592</v>
      </c>
      <c r="E92" s="24" t="s">
        <v>178</v>
      </c>
      <c r="F92" s="24" t="s">
        <v>1022</v>
      </c>
      <c r="G92" s="24" t="s">
        <v>593</v>
      </c>
      <c r="H92" s="40" t="s">
        <v>594</v>
      </c>
      <c r="I92" s="52">
        <v>1</v>
      </c>
      <c r="J92" s="24">
        <v>11</v>
      </c>
      <c r="K92" s="52"/>
      <c r="L92" s="52"/>
      <c r="M92" s="24">
        <v>1</v>
      </c>
      <c r="N92" s="52"/>
      <c r="O92" s="52"/>
      <c r="P92" s="52"/>
      <c r="Q92" s="52"/>
      <c r="R92" s="52"/>
      <c r="S92" s="24">
        <v>50</v>
      </c>
      <c r="T92" s="52">
        <v>218</v>
      </c>
      <c r="U92" s="24" t="s">
        <v>985</v>
      </c>
      <c r="V92" s="24" t="s">
        <v>944</v>
      </c>
      <c r="W92" s="24" t="s">
        <v>207</v>
      </c>
      <c r="X92" s="24" t="s">
        <v>715</v>
      </c>
      <c r="Y92" s="22" t="s">
        <v>1286</v>
      </c>
      <c r="Z92" s="24">
        <v>370</v>
      </c>
      <c r="AA92" s="24">
        <v>370</v>
      </c>
      <c r="AB92" s="24">
        <v>370</v>
      </c>
      <c r="AC92" s="24"/>
      <c r="AD92" s="24"/>
      <c r="AE92" s="24"/>
      <c r="AF92" s="24"/>
      <c r="AG92" s="24"/>
      <c r="AH92" s="24"/>
      <c r="AI92" s="24"/>
      <c r="AJ92" s="24"/>
      <c r="AK92" s="22"/>
      <c r="AL92" s="22"/>
      <c r="AM92" s="33" t="s">
        <v>1214</v>
      </c>
      <c r="AN92" s="33" t="s">
        <v>1215</v>
      </c>
      <c r="AO92" s="60" t="s">
        <v>1392</v>
      </c>
      <c r="AP92" s="75" t="s">
        <v>1392</v>
      </c>
    </row>
    <row r="93" s="12" customFormat="1" ht="70" customHeight="1" spans="1:41">
      <c r="A93" s="183" t="s">
        <v>54</v>
      </c>
      <c r="B93" s="188" t="s">
        <v>118</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c r="AO93" s="196"/>
    </row>
    <row r="94" s="12" customFormat="1" ht="77" customHeight="1" spans="1:41">
      <c r="A94" s="183" t="s">
        <v>54</v>
      </c>
      <c r="B94" s="188" t="s">
        <v>119</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c r="AO94" s="196"/>
    </row>
    <row r="95" s="12" customFormat="1" ht="77" customHeight="1" spans="1:41">
      <c r="A95" s="183" t="s">
        <v>54</v>
      </c>
      <c r="B95" s="188" t="s">
        <v>120</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50" customHeight="1" spans="1:41">
      <c r="A96" s="183" t="s">
        <v>54</v>
      </c>
      <c r="B96" s="188" t="s">
        <v>121</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c r="AO96" s="196"/>
    </row>
    <row r="97" s="12" customFormat="1" ht="30" customHeight="1" spans="1:41">
      <c r="A97" s="183" t="s">
        <v>54</v>
      </c>
      <c r="B97" s="188" t="s">
        <v>96</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c r="AO97" s="196"/>
    </row>
    <row r="98" s="12" customFormat="1" ht="30" customHeight="1" spans="1:41">
      <c r="A98" s="203" t="s">
        <v>52</v>
      </c>
      <c r="B98" s="188" t="s">
        <v>122</v>
      </c>
      <c r="C98" s="188"/>
      <c r="D98" s="188"/>
      <c r="E98" s="185"/>
      <c r="F98" s="185"/>
      <c r="G98" s="185"/>
      <c r="H98" s="185"/>
      <c r="I98" s="191">
        <f>I99+I100+I104+I106</f>
        <v>4</v>
      </c>
      <c r="J98" s="191">
        <f t="shared" ref="I98:AL98" si="29">J99+J100+J104+J106</f>
        <v>5.13</v>
      </c>
      <c r="K98" s="191">
        <f t="shared" si="29"/>
        <v>0</v>
      </c>
      <c r="L98" s="191">
        <f t="shared" si="29"/>
        <v>0</v>
      </c>
      <c r="M98" s="191">
        <f t="shared" si="29"/>
        <v>4</v>
      </c>
      <c r="N98" s="191">
        <f t="shared" si="29"/>
        <v>0</v>
      </c>
      <c r="O98" s="191">
        <f t="shared" si="29"/>
        <v>0</v>
      </c>
      <c r="P98" s="191">
        <f t="shared" si="29"/>
        <v>0</v>
      </c>
      <c r="Q98" s="191">
        <f t="shared" si="29"/>
        <v>0</v>
      </c>
      <c r="R98" s="191">
        <f t="shared" si="29"/>
        <v>0</v>
      </c>
      <c r="S98" s="191">
        <f t="shared" si="29"/>
        <v>2327</v>
      </c>
      <c r="T98" s="191">
        <f t="shared" si="29"/>
        <v>8779</v>
      </c>
      <c r="U98" s="191">
        <f t="shared" si="29"/>
        <v>0</v>
      </c>
      <c r="V98" s="191">
        <f t="shared" si="29"/>
        <v>0</v>
      </c>
      <c r="W98" s="191">
        <f t="shared" si="29"/>
        <v>0</v>
      </c>
      <c r="X98" s="191">
        <f t="shared" si="29"/>
        <v>0</v>
      </c>
      <c r="Y98" s="191">
        <f t="shared" si="29"/>
        <v>0</v>
      </c>
      <c r="Z98" s="191">
        <f t="shared" si="29"/>
        <v>3680</v>
      </c>
      <c r="AA98" s="191">
        <f t="shared" si="29"/>
        <v>3680</v>
      </c>
      <c r="AB98" s="191">
        <f t="shared" si="29"/>
        <v>3680</v>
      </c>
      <c r="AC98" s="191">
        <f t="shared" si="29"/>
        <v>0</v>
      </c>
      <c r="AD98" s="191">
        <f t="shared" si="29"/>
        <v>0</v>
      </c>
      <c r="AE98" s="191">
        <f t="shared" si="29"/>
        <v>0</v>
      </c>
      <c r="AF98" s="191">
        <f t="shared" si="29"/>
        <v>0</v>
      </c>
      <c r="AG98" s="191">
        <f t="shared" si="29"/>
        <v>0</v>
      </c>
      <c r="AH98" s="191">
        <f t="shared" si="29"/>
        <v>0</v>
      </c>
      <c r="AI98" s="191">
        <f t="shared" si="29"/>
        <v>0</v>
      </c>
      <c r="AJ98" s="191">
        <f t="shared" si="29"/>
        <v>0</v>
      </c>
      <c r="AK98" s="191">
        <f t="shared" si="29"/>
        <v>0</v>
      </c>
      <c r="AL98" s="191">
        <f t="shared" si="29"/>
        <v>0</v>
      </c>
      <c r="AM98" s="196"/>
      <c r="AN98" s="196"/>
      <c r="AO98" s="196"/>
    </row>
    <row r="99" s="12" customFormat="1" ht="30" customHeight="1" spans="1:41">
      <c r="A99" s="183" t="s">
        <v>54</v>
      </c>
      <c r="B99" s="188" t="s">
        <v>123</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30" customHeight="1" spans="1:41">
      <c r="A100" s="183" t="s">
        <v>54</v>
      </c>
      <c r="B100" s="188" t="s">
        <v>124</v>
      </c>
      <c r="C100" s="188"/>
      <c r="D100" s="188"/>
      <c r="E100" s="185"/>
      <c r="F100" s="185"/>
      <c r="G100" s="185"/>
      <c r="H100" s="185"/>
      <c r="I100" s="191">
        <f t="shared" ref="I100:AL100" si="30">SUM(I101:I103)</f>
        <v>3</v>
      </c>
      <c r="J100" s="191">
        <f t="shared" si="30"/>
        <v>4.13</v>
      </c>
      <c r="K100" s="191">
        <f t="shared" si="30"/>
        <v>0</v>
      </c>
      <c r="L100" s="191">
        <f t="shared" si="30"/>
        <v>0</v>
      </c>
      <c r="M100" s="191">
        <f t="shared" si="30"/>
        <v>3</v>
      </c>
      <c r="N100" s="191">
        <f t="shared" si="30"/>
        <v>0</v>
      </c>
      <c r="O100" s="191">
        <f t="shared" si="30"/>
        <v>0</v>
      </c>
      <c r="P100" s="191">
        <f t="shared" si="30"/>
        <v>0</v>
      </c>
      <c r="Q100" s="191">
        <f t="shared" si="30"/>
        <v>0</v>
      </c>
      <c r="R100" s="191">
        <f t="shared" si="30"/>
        <v>0</v>
      </c>
      <c r="S100" s="191">
        <f t="shared" si="30"/>
        <v>1865</v>
      </c>
      <c r="T100" s="191">
        <f t="shared" si="30"/>
        <v>6911</v>
      </c>
      <c r="U100" s="191">
        <f t="shared" si="30"/>
        <v>0</v>
      </c>
      <c r="V100" s="191">
        <f t="shared" si="30"/>
        <v>0</v>
      </c>
      <c r="W100" s="191">
        <f t="shared" si="30"/>
        <v>0</v>
      </c>
      <c r="X100" s="191">
        <f t="shared" si="30"/>
        <v>0</v>
      </c>
      <c r="Y100" s="191">
        <f t="shared" si="30"/>
        <v>0</v>
      </c>
      <c r="Z100" s="191">
        <f t="shared" si="30"/>
        <v>3600</v>
      </c>
      <c r="AA100" s="191">
        <f t="shared" si="30"/>
        <v>3600</v>
      </c>
      <c r="AB100" s="191">
        <f t="shared" si="30"/>
        <v>3600</v>
      </c>
      <c r="AC100" s="191">
        <f t="shared" si="30"/>
        <v>0</v>
      </c>
      <c r="AD100" s="191">
        <f t="shared" si="30"/>
        <v>0</v>
      </c>
      <c r="AE100" s="191">
        <f t="shared" si="30"/>
        <v>0</v>
      </c>
      <c r="AF100" s="191">
        <f t="shared" si="30"/>
        <v>0</v>
      </c>
      <c r="AG100" s="191">
        <f t="shared" si="30"/>
        <v>0</v>
      </c>
      <c r="AH100" s="191">
        <f t="shared" si="30"/>
        <v>0</v>
      </c>
      <c r="AI100" s="191">
        <f t="shared" si="30"/>
        <v>0</v>
      </c>
      <c r="AJ100" s="191">
        <f t="shared" si="30"/>
        <v>0</v>
      </c>
      <c r="AK100" s="191">
        <f t="shared" si="30"/>
        <v>0</v>
      </c>
      <c r="AL100" s="191">
        <f t="shared" si="30"/>
        <v>0</v>
      </c>
      <c r="AM100" s="196"/>
      <c r="AN100" s="196"/>
      <c r="AO100" s="196"/>
    </row>
    <row r="101" s="7" customFormat="1" ht="409" customHeight="1" spans="1:42">
      <c r="A101" s="22">
        <v>22</v>
      </c>
      <c r="B101" s="22" t="s">
        <v>1152</v>
      </c>
      <c r="C101" s="22">
        <v>2024</v>
      </c>
      <c r="D101" s="35" t="s">
        <v>193</v>
      </c>
      <c r="E101" s="24" t="s">
        <v>178</v>
      </c>
      <c r="F101" s="24" t="s">
        <v>984</v>
      </c>
      <c r="G101" s="24" t="s">
        <v>194</v>
      </c>
      <c r="H101" s="35" t="s">
        <v>1397</v>
      </c>
      <c r="I101" s="22">
        <v>1</v>
      </c>
      <c r="J101" s="22">
        <v>2</v>
      </c>
      <c r="K101" s="22"/>
      <c r="L101" s="22"/>
      <c r="M101" s="22">
        <v>1</v>
      </c>
      <c r="N101" s="22"/>
      <c r="O101" s="22"/>
      <c r="P101" s="22"/>
      <c r="Q101" s="22"/>
      <c r="R101" s="22"/>
      <c r="S101" s="22">
        <v>1200</v>
      </c>
      <c r="T101" s="22">
        <v>4337</v>
      </c>
      <c r="U101" s="49" t="s">
        <v>183</v>
      </c>
      <c r="V101" s="22" t="s">
        <v>1144</v>
      </c>
      <c r="W101" s="49" t="s">
        <v>183</v>
      </c>
      <c r="X101" s="22" t="s">
        <v>1144</v>
      </c>
      <c r="Y101" s="22" t="s">
        <v>1286</v>
      </c>
      <c r="Z101" s="62">
        <v>2000</v>
      </c>
      <c r="AA101" s="22">
        <v>2000</v>
      </c>
      <c r="AB101" s="60">
        <v>2000</v>
      </c>
      <c r="AC101" s="60"/>
      <c r="AD101" s="60"/>
      <c r="AE101" s="60"/>
      <c r="AF101" s="22"/>
      <c r="AG101" s="22"/>
      <c r="AH101" s="22"/>
      <c r="AI101" s="22"/>
      <c r="AJ101" s="22"/>
      <c r="AK101" s="22"/>
      <c r="AL101" s="22"/>
      <c r="AM101" s="33" t="s">
        <v>1153</v>
      </c>
      <c r="AN101" s="33" t="s">
        <v>1154</v>
      </c>
      <c r="AO101" s="60" t="s">
        <v>1392</v>
      </c>
      <c r="AP101" s="75" t="s">
        <v>1392</v>
      </c>
    </row>
    <row r="102" s="12" customFormat="1" ht="271" customHeight="1" spans="1:42">
      <c r="A102" s="22">
        <v>23</v>
      </c>
      <c r="B102" s="22" t="s">
        <v>1167</v>
      </c>
      <c r="C102" s="22">
        <v>2024</v>
      </c>
      <c r="D102" s="33" t="s">
        <v>1077</v>
      </c>
      <c r="E102" s="22" t="s">
        <v>178</v>
      </c>
      <c r="F102" s="24" t="s">
        <v>1013</v>
      </c>
      <c r="G102" s="22" t="s">
        <v>590</v>
      </c>
      <c r="H102" s="33" t="s">
        <v>1398</v>
      </c>
      <c r="I102" s="22">
        <v>1</v>
      </c>
      <c r="J102" s="39">
        <v>1.13</v>
      </c>
      <c r="K102" s="39"/>
      <c r="L102" s="39"/>
      <c r="M102" s="39">
        <v>1</v>
      </c>
      <c r="N102" s="39"/>
      <c r="O102" s="39"/>
      <c r="P102" s="39"/>
      <c r="Q102" s="39"/>
      <c r="R102" s="39"/>
      <c r="S102" s="39">
        <v>298</v>
      </c>
      <c r="T102" s="39">
        <v>1188</v>
      </c>
      <c r="U102" s="22" t="s">
        <v>985</v>
      </c>
      <c r="V102" s="24" t="s">
        <v>944</v>
      </c>
      <c r="W102" s="22" t="s">
        <v>183</v>
      </c>
      <c r="X102" s="22" t="s">
        <v>811</v>
      </c>
      <c r="Y102" s="22" t="s">
        <v>1286</v>
      </c>
      <c r="Z102" s="39">
        <v>950</v>
      </c>
      <c r="AA102" s="39">
        <v>950</v>
      </c>
      <c r="AB102" s="39">
        <v>950</v>
      </c>
      <c r="AC102" s="39"/>
      <c r="AD102" s="39"/>
      <c r="AE102" s="39"/>
      <c r="AF102" s="39"/>
      <c r="AG102" s="39"/>
      <c r="AH102" s="39"/>
      <c r="AI102" s="39"/>
      <c r="AJ102" s="39"/>
      <c r="AK102" s="39"/>
      <c r="AL102" s="39"/>
      <c r="AM102" s="71" t="s">
        <v>1168</v>
      </c>
      <c r="AN102" s="71" t="s">
        <v>1169</v>
      </c>
      <c r="AO102" s="78" t="s">
        <v>1392</v>
      </c>
      <c r="AP102" s="75" t="s">
        <v>1392</v>
      </c>
    </row>
    <row r="103" s="12" customFormat="1" ht="279" customHeight="1" spans="1:42">
      <c r="A103" s="22">
        <v>24</v>
      </c>
      <c r="B103" s="22" t="s">
        <v>1198</v>
      </c>
      <c r="C103" s="22">
        <v>2024</v>
      </c>
      <c r="D103" s="33" t="s">
        <v>282</v>
      </c>
      <c r="E103" s="22" t="s">
        <v>178</v>
      </c>
      <c r="F103" s="24" t="s">
        <v>1013</v>
      </c>
      <c r="G103" s="22" t="s">
        <v>252</v>
      </c>
      <c r="H103" s="33" t="s">
        <v>1399</v>
      </c>
      <c r="I103" s="22">
        <v>1</v>
      </c>
      <c r="J103" s="39">
        <v>1</v>
      </c>
      <c r="K103" s="39"/>
      <c r="L103" s="39"/>
      <c r="M103" s="39">
        <v>1</v>
      </c>
      <c r="N103" s="39"/>
      <c r="O103" s="39"/>
      <c r="P103" s="39"/>
      <c r="Q103" s="39"/>
      <c r="R103" s="39"/>
      <c r="S103" s="39">
        <v>367</v>
      </c>
      <c r="T103" s="39">
        <v>1386</v>
      </c>
      <c r="U103" s="22" t="s">
        <v>227</v>
      </c>
      <c r="V103" s="22" t="s">
        <v>656</v>
      </c>
      <c r="W103" s="22" t="s">
        <v>183</v>
      </c>
      <c r="X103" s="22" t="s">
        <v>811</v>
      </c>
      <c r="Y103" s="22" t="s">
        <v>1286</v>
      </c>
      <c r="Z103" s="39">
        <v>650</v>
      </c>
      <c r="AA103" s="39">
        <v>650</v>
      </c>
      <c r="AB103" s="39">
        <v>650</v>
      </c>
      <c r="AC103" s="39"/>
      <c r="AD103" s="39"/>
      <c r="AE103" s="39"/>
      <c r="AF103" s="39"/>
      <c r="AG103" s="39"/>
      <c r="AH103" s="39"/>
      <c r="AI103" s="39"/>
      <c r="AJ103" s="39"/>
      <c r="AK103" s="39"/>
      <c r="AL103" s="39"/>
      <c r="AM103" s="71" t="s">
        <v>1199</v>
      </c>
      <c r="AN103" s="71" t="s">
        <v>1200</v>
      </c>
      <c r="AO103" s="78" t="s">
        <v>1392</v>
      </c>
      <c r="AP103" s="75" t="s">
        <v>1392</v>
      </c>
    </row>
    <row r="104" s="12" customFormat="1" ht="30" customHeight="1" spans="1:41">
      <c r="A104" s="183" t="s">
        <v>54</v>
      </c>
      <c r="B104" s="188" t="s">
        <v>125</v>
      </c>
      <c r="C104" s="188"/>
      <c r="D104" s="188"/>
      <c r="E104" s="185"/>
      <c r="F104" s="185"/>
      <c r="G104" s="185"/>
      <c r="H104" s="185"/>
      <c r="I104" s="191">
        <f t="shared" ref="I104:AL104" si="31">SUM(I105)</f>
        <v>1</v>
      </c>
      <c r="J104" s="191">
        <f t="shared" si="31"/>
        <v>1</v>
      </c>
      <c r="K104" s="191">
        <f t="shared" si="31"/>
        <v>0</v>
      </c>
      <c r="L104" s="191">
        <f t="shared" si="31"/>
        <v>0</v>
      </c>
      <c r="M104" s="191">
        <f t="shared" si="31"/>
        <v>1</v>
      </c>
      <c r="N104" s="191">
        <f t="shared" si="31"/>
        <v>0</v>
      </c>
      <c r="O104" s="191">
        <f t="shared" si="31"/>
        <v>0</v>
      </c>
      <c r="P104" s="191">
        <f t="shared" si="31"/>
        <v>0</v>
      </c>
      <c r="Q104" s="191">
        <f t="shared" si="31"/>
        <v>0</v>
      </c>
      <c r="R104" s="191">
        <f t="shared" si="31"/>
        <v>0</v>
      </c>
      <c r="S104" s="191">
        <f t="shared" si="31"/>
        <v>462</v>
      </c>
      <c r="T104" s="191">
        <f t="shared" si="31"/>
        <v>1868</v>
      </c>
      <c r="U104" s="191">
        <f t="shared" si="31"/>
        <v>0</v>
      </c>
      <c r="V104" s="191">
        <f t="shared" si="31"/>
        <v>0</v>
      </c>
      <c r="W104" s="191">
        <f t="shared" si="31"/>
        <v>0</v>
      </c>
      <c r="X104" s="191">
        <f t="shared" si="31"/>
        <v>0</v>
      </c>
      <c r="Y104" s="191">
        <f t="shared" si="31"/>
        <v>0</v>
      </c>
      <c r="Z104" s="191">
        <f t="shared" si="31"/>
        <v>80</v>
      </c>
      <c r="AA104" s="191">
        <f t="shared" si="31"/>
        <v>80</v>
      </c>
      <c r="AB104" s="191">
        <f t="shared" si="31"/>
        <v>80</v>
      </c>
      <c r="AC104" s="191">
        <f t="shared" si="31"/>
        <v>0</v>
      </c>
      <c r="AD104" s="191">
        <f t="shared" si="31"/>
        <v>0</v>
      </c>
      <c r="AE104" s="191">
        <f t="shared" si="31"/>
        <v>0</v>
      </c>
      <c r="AF104" s="191">
        <f t="shared" si="31"/>
        <v>0</v>
      </c>
      <c r="AG104" s="191">
        <f t="shared" si="31"/>
        <v>0</v>
      </c>
      <c r="AH104" s="191">
        <f t="shared" si="31"/>
        <v>0</v>
      </c>
      <c r="AI104" s="191">
        <f t="shared" si="31"/>
        <v>0</v>
      </c>
      <c r="AJ104" s="191">
        <f t="shared" si="31"/>
        <v>0</v>
      </c>
      <c r="AK104" s="191">
        <f t="shared" si="31"/>
        <v>0</v>
      </c>
      <c r="AL104" s="191">
        <f t="shared" si="31"/>
        <v>0</v>
      </c>
      <c r="AM104" s="196"/>
      <c r="AN104" s="196"/>
      <c r="AO104" s="196"/>
    </row>
    <row r="105" s="12" customFormat="1" ht="305" customHeight="1" spans="1:42">
      <c r="A105" s="22">
        <v>25</v>
      </c>
      <c r="B105" s="22" t="s">
        <v>1223</v>
      </c>
      <c r="C105" s="22">
        <v>2024</v>
      </c>
      <c r="D105" s="33" t="s">
        <v>285</v>
      </c>
      <c r="E105" s="22" t="s">
        <v>178</v>
      </c>
      <c r="F105" s="24" t="s">
        <v>1013</v>
      </c>
      <c r="G105" s="22" t="s">
        <v>252</v>
      </c>
      <c r="H105" s="33" t="s">
        <v>1116</v>
      </c>
      <c r="I105" s="22">
        <v>1</v>
      </c>
      <c r="J105" s="39">
        <v>1</v>
      </c>
      <c r="K105" s="39"/>
      <c r="L105" s="39"/>
      <c r="M105" s="39">
        <v>1</v>
      </c>
      <c r="N105" s="39"/>
      <c r="O105" s="39"/>
      <c r="P105" s="39"/>
      <c r="Q105" s="39"/>
      <c r="R105" s="39"/>
      <c r="S105" s="39">
        <v>462</v>
      </c>
      <c r="T105" s="39">
        <v>1868</v>
      </c>
      <c r="U105" s="22" t="s">
        <v>227</v>
      </c>
      <c r="V105" s="22" t="s">
        <v>656</v>
      </c>
      <c r="W105" s="22" t="s">
        <v>183</v>
      </c>
      <c r="X105" s="22" t="s">
        <v>811</v>
      </c>
      <c r="Y105" s="22" t="s">
        <v>1286</v>
      </c>
      <c r="Z105" s="39">
        <v>80</v>
      </c>
      <c r="AA105" s="39">
        <v>80</v>
      </c>
      <c r="AB105" s="39">
        <v>80</v>
      </c>
      <c r="AC105" s="39"/>
      <c r="AD105" s="39"/>
      <c r="AE105" s="39"/>
      <c r="AF105" s="39"/>
      <c r="AG105" s="39"/>
      <c r="AH105" s="39"/>
      <c r="AI105" s="39"/>
      <c r="AJ105" s="39"/>
      <c r="AK105" s="39"/>
      <c r="AL105" s="39"/>
      <c r="AM105" s="71" t="s">
        <v>1224</v>
      </c>
      <c r="AN105" s="71" t="s">
        <v>1225</v>
      </c>
      <c r="AO105" s="78" t="s">
        <v>1392</v>
      </c>
      <c r="AP105" s="75" t="s">
        <v>1392</v>
      </c>
    </row>
    <row r="106" s="12" customFormat="1" ht="30" customHeight="1" spans="1:41">
      <c r="A106" s="183" t="s">
        <v>54</v>
      </c>
      <c r="B106" s="188" t="s">
        <v>126</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c r="AO106" s="196"/>
    </row>
    <row r="107" s="12" customFormat="1" ht="30" customHeight="1" spans="1:41">
      <c r="A107" s="203" t="s">
        <v>52</v>
      </c>
      <c r="B107" s="188" t="s">
        <v>127</v>
      </c>
      <c r="C107" s="188"/>
      <c r="D107" s="188"/>
      <c r="E107" s="185"/>
      <c r="F107" s="185"/>
      <c r="G107" s="185"/>
      <c r="H107" s="185"/>
      <c r="I107" s="191">
        <f t="shared" ref="I107:AL107" si="32">I108+I109+I110+I111+I112+I113</f>
        <v>0</v>
      </c>
      <c r="J107" s="191">
        <f t="shared" si="32"/>
        <v>0</v>
      </c>
      <c r="K107" s="191">
        <f t="shared" si="32"/>
        <v>0</v>
      </c>
      <c r="L107" s="191">
        <f t="shared" si="32"/>
        <v>0</v>
      </c>
      <c r="M107" s="191">
        <f t="shared" si="32"/>
        <v>0</v>
      </c>
      <c r="N107" s="191">
        <f t="shared" si="32"/>
        <v>0</v>
      </c>
      <c r="O107" s="191">
        <f t="shared" si="32"/>
        <v>0</v>
      </c>
      <c r="P107" s="191">
        <f t="shared" si="32"/>
        <v>0</v>
      </c>
      <c r="Q107" s="191">
        <f t="shared" si="32"/>
        <v>0</v>
      </c>
      <c r="R107" s="191">
        <f t="shared" si="32"/>
        <v>0</v>
      </c>
      <c r="S107" s="191">
        <f t="shared" si="32"/>
        <v>0</v>
      </c>
      <c r="T107" s="191">
        <f t="shared" si="32"/>
        <v>0</v>
      </c>
      <c r="U107" s="191">
        <f t="shared" si="32"/>
        <v>0</v>
      </c>
      <c r="V107" s="191">
        <f t="shared" si="32"/>
        <v>0</v>
      </c>
      <c r="W107" s="191">
        <f t="shared" si="32"/>
        <v>0</v>
      </c>
      <c r="X107" s="191">
        <f t="shared" si="32"/>
        <v>0</v>
      </c>
      <c r="Y107" s="191">
        <f t="shared" si="32"/>
        <v>0</v>
      </c>
      <c r="Z107" s="191">
        <f t="shared" si="32"/>
        <v>0</v>
      </c>
      <c r="AA107" s="191">
        <f t="shared" si="32"/>
        <v>0</v>
      </c>
      <c r="AB107" s="191">
        <f t="shared" si="32"/>
        <v>0</v>
      </c>
      <c r="AC107" s="191">
        <f t="shared" si="32"/>
        <v>0</v>
      </c>
      <c r="AD107" s="191">
        <f t="shared" si="32"/>
        <v>0</v>
      </c>
      <c r="AE107" s="191">
        <f t="shared" si="32"/>
        <v>0</v>
      </c>
      <c r="AF107" s="191">
        <f t="shared" si="32"/>
        <v>0</v>
      </c>
      <c r="AG107" s="191">
        <f t="shared" si="32"/>
        <v>0</v>
      </c>
      <c r="AH107" s="191">
        <f t="shared" si="32"/>
        <v>0</v>
      </c>
      <c r="AI107" s="191">
        <f t="shared" si="32"/>
        <v>0</v>
      </c>
      <c r="AJ107" s="191">
        <f t="shared" si="32"/>
        <v>0</v>
      </c>
      <c r="AK107" s="191">
        <f t="shared" si="32"/>
        <v>0</v>
      </c>
      <c r="AL107" s="191">
        <f t="shared" si="32"/>
        <v>0</v>
      </c>
      <c r="AM107" s="196"/>
      <c r="AN107" s="196"/>
      <c r="AO107" s="196"/>
    </row>
    <row r="108" s="12" customFormat="1" ht="30" customHeight="1" spans="1:41">
      <c r="A108" s="183" t="s">
        <v>54</v>
      </c>
      <c r="B108" s="188" t="s">
        <v>128</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c r="AO108" s="196"/>
    </row>
    <row r="109" s="12" customFormat="1" ht="58" customHeight="1" spans="1:41">
      <c r="A109" s="183" t="s">
        <v>54</v>
      </c>
      <c r="B109" s="188" t="s">
        <v>129</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68" customHeight="1" spans="1:41">
      <c r="A110" s="183" t="s">
        <v>54</v>
      </c>
      <c r="B110" s="188" t="s">
        <v>130</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30" customHeight="1" spans="1:41">
      <c r="A111" s="183" t="s">
        <v>54</v>
      </c>
      <c r="B111" s="188" t="s">
        <v>131</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30" customHeight="1" spans="1:41">
      <c r="A112" s="183" t="s">
        <v>54</v>
      </c>
      <c r="B112" s="188" t="s">
        <v>132</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c r="AO112" s="196"/>
    </row>
    <row r="113" s="12" customFormat="1" ht="30" customHeight="1" spans="1:41">
      <c r="A113" s="183" t="s">
        <v>54</v>
      </c>
      <c r="B113" s="188" t="s">
        <v>133</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180" t="s">
        <v>50</v>
      </c>
      <c r="B114" s="188" t="s">
        <v>134</v>
      </c>
      <c r="C114" s="188"/>
      <c r="D114" s="188"/>
      <c r="E114" s="185"/>
      <c r="F114" s="185"/>
      <c r="G114" s="185"/>
      <c r="H114" s="185"/>
      <c r="I114" s="192">
        <f t="shared" ref="I114:AL114" si="33">I115</f>
        <v>0</v>
      </c>
      <c r="J114" s="192">
        <f t="shared" si="33"/>
        <v>0</v>
      </c>
      <c r="K114" s="192">
        <f t="shared" si="33"/>
        <v>0</v>
      </c>
      <c r="L114" s="192">
        <f t="shared" si="33"/>
        <v>0</v>
      </c>
      <c r="M114" s="192">
        <f t="shared" si="33"/>
        <v>0</v>
      </c>
      <c r="N114" s="192">
        <f t="shared" si="33"/>
        <v>0</v>
      </c>
      <c r="O114" s="192">
        <f t="shared" si="33"/>
        <v>0</v>
      </c>
      <c r="P114" s="192">
        <f t="shared" si="33"/>
        <v>0</v>
      </c>
      <c r="Q114" s="192">
        <f t="shared" si="33"/>
        <v>0</v>
      </c>
      <c r="R114" s="192">
        <f t="shared" si="33"/>
        <v>0</v>
      </c>
      <c r="S114" s="192">
        <f t="shared" si="33"/>
        <v>0</v>
      </c>
      <c r="T114" s="192">
        <f t="shared" si="33"/>
        <v>0</v>
      </c>
      <c r="U114" s="192">
        <f t="shared" si="33"/>
        <v>0</v>
      </c>
      <c r="V114" s="192">
        <f t="shared" si="33"/>
        <v>0</v>
      </c>
      <c r="W114" s="192">
        <f t="shared" si="33"/>
        <v>0</v>
      </c>
      <c r="X114" s="192">
        <f t="shared" si="33"/>
        <v>0</v>
      </c>
      <c r="Y114" s="192">
        <f t="shared" si="33"/>
        <v>0</v>
      </c>
      <c r="Z114" s="192">
        <f t="shared" si="33"/>
        <v>0</v>
      </c>
      <c r="AA114" s="192">
        <f t="shared" si="33"/>
        <v>0</v>
      </c>
      <c r="AB114" s="192">
        <f t="shared" si="33"/>
        <v>0</v>
      </c>
      <c r="AC114" s="192">
        <f t="shared" si="33"/>
        <v>0</v>
      </c>
      <c r="AD114" s="192">
        <f t="shared" si="33"/>
        <v>0</v>
      </c>
      <c r="AE114" s="192">
        <f t="shared" si="33"/>
        <v>0</v>
      </c>
      <c r="AF114" s="192">
        <f t="shared" si="33"/>
        <v>0</v>
      </c>
      <c r="AG114" s="192">
        <f t="shared" si="33"/>
        <v>0</v>
      </c>
      <c r="AH114" s="192">
        <f t="shared" si="33"/>
        <v>0</v>
      </c>
      <c r="AI114" s="192">
        <f t="shared" si="33"/>
        <v>0</v>
      </c>
      <c r="AJ114" s="192">
        <f t="shared" si="33"/>
        <v>0</v>
      </c>
      <c r="AK114" s="192">
        <f t="shared" si="33"/>
        <v>0</v>
      </c>
      <c r="AL114" s="192">
        <f t="shared" si="33"/>
        <v>0</v>
      </c>
      <c r="AM114" s="196"/>
      <c r="AN114" s="196"/>
      <c r="AO114" s="196"/>
    </row>
    <row r="115" s="12" customFormat="1" ht="30" customHeight="1" spans="1:41">
      <c r="A115" s="180" t="s">
        <v>52</v>
      </c>
      <c r="B115" s="188" t="s">
        <v>134</v>
      </c>
      <c r="C115" s="188"/>
      <c r="D115" s="188"/>
      <c r="E115" s="185"/>
      <c r="F115" s="185"/>
      <c r="G115" s="185"/>
      <c r="H115" s="185"/>
      <c r="I115" s="191">
        <f t="shared" ref="I115:AL115" si="34">I116+I117+I118</f>
        <v>0</v>
      </c>
      <c r="J115" s="191">
        <f t="shared" si="34"/>
        <v>0</v>
      </c>
      <c r="K115" s="191">
        <f t="shared" si="34"/>
        <v>0</v>
      </c>
      <c r="L115" s="191">
        <f t="shared" si="34"/>
        <v>0</v>
      </c>
      <c r="M115" s="191">
        <f t="shared" si="34"/>
        <v>0</v>
      </c>
      <c r="N115" s="191">
        <f t="shared" si="34"/>
        <v>0</v>
      </c>
      <c r="O115" s="191">
        <f t="shared" si="34"/>
        <v>0</v>
      </c>
      <c r="P115" s="191">
        <f t="shared" si="34"/>
        <v>0</v>
      </c>
      <c r="Q115" s="191">
        <f t="shared" si="34"/>
        <v>0</v>
      </c>
      <c r="R115" s="191">
        <f t="shared" si="34"/>
        <v>0</v>
      </c>
      <c r="S115" s="191">
        <f t="shared" si="34"/>
        <v>0</v>
      </c>
      <c r="T115" s="191">
        <f t="shared" si="34"/>
        <v>0</v>
      </c>
      <c r="U115" s="191">
        <f t="shared" si="34"/>
        <v>0</v>
      </c>
      <c r="V115" s="191">
        <f t="shared" si="34"/>
        <v>0</v>
      </c>
      <c r="W115" s="191">
        <f t="shared" si="34"/>
        <v>0</v>
      </c>
      <c r="X115" s="191">
        <f t="shared" si="34"/>
        <v>0</v>
      </c>
      <c r="Y115" s="191">
        <f t="shared" si="34"/>
        <v>0</v>
      </c>
      <c r="Z115" s="191">
        <f t="shared" si="34"/>
        <v>0</v>
      </c>
      <c r="AA115" s="191">
        <f t="shared" si="34"/>
        <v>0</v>
      </c>
      <c r="AB115" s="191">
        <f t="shared" si="34"/>
        <v>0</v>
      </c>
      <c r="AC115" s="191">
        <f t="shared" si="34"/>
        <v>0</v>
      </c>
      <c r="AD115" s="191">
        <f t="shared" si="34"/>
        <v>0</v>
      </c>
      <c r="AE115" s="191">
        <f t="shared" si="34"/>
        <v>0</v>
      </c>
      <c r="AF115" s="191">
        <f t="shared" si="34"/>
        <v>0</v>
      </c>
      <c r="AG115" s="191">
        <f t="shared" si="34"/>
        <v>0</v>
      </c>
      <c r="AH115" s="191">
        <f t="shared" si="34"/>
        <v>0</v>
      </c>
      <c r="AI115" s="191">
        <f t="shared" si="34"/>
        <v>0</v>
      </c>
      <c r="AJ115" s="191">
        <f t="shared" si="34"/>
        <v>0</v>
      </c>
      <c r="AK115" s="191">
        <f t="shared" si="34"/>
        <v>0</v>
      </c>
      <c r="AL115" s="191">
        <f t="shared" si="34"/>
        <v>0</v>
      </c>
      <c r="AM115" s="196"/>
      <c r="AN115" s="196"/>
      <c r="AO115" s="196"/>
    </row>
    <row r="116" s="12" customFormat="1" ht="30" customHeight="1" spans="1:41">
      <c r="A116" s="183" t="s">
        <v>54</v>
      </c>
      <c r="B116" s="188" t="s">
        <v>135</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customHeight="1" spans="1:41">
      <c r="A117" s="183" t="s">
        <v>54</v>
      </c>
      <c r="B117" s="188" t="s">
        <v>136</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137</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0" t="s">
        <v>50</v>
      </c>
      <c r="B119" s="188" t="s">
        <v>138</v>
      </c>
      <c r="C119" s="188"/>
      <c r="D119" s="188"/>
      <c r="E119" s="185"/>
      <c r="F119" s="185"/>
      <c r="G119" s="185"/>
      <c r="H119" s="185"/>
      <c r="I119" s="192">
        <f t="shared" ref="I119:AL119" si="35">I120+I122+I127+I134</f>
        <v>1</v>
      </c>
      <c r="J119" s="192">
        <f t="shared" si="35"/>
        <v>800</v>
      </c>
      <c r="K119" s="192">
        <f t="shared" si="35"/>
        <v>0</v>
      </c>
      <c r="L119" s="192">
        <f t="shared" si="35"/>
        <v>0</v>
      </c>
      <c r="M119" s="192">
        <f t="shared" si="35"/>
        <v>0</v>
      </c>
      <c r="N119" s="192">
        <f t="shared" si="35"/>
        <v>0</v>
      </c>
      <c r="O119" s="192">
        <f t="shared" si="35"/>
        <v>1</v>
      </c>
      <c r="P119" s="192">
        <f t="shared" si="35"/>
        <v>0</v>
      </c>
      <c r="Q119" s="192">
        <f t="shared" si="35"/>
        <v>0</v>
      </c>
      <c r="R119" s="192">
        <f t="shared" si="35"/>
        <v>0</v>
      </c>
      <c r="S119" s="192">
        <f t="shared" si="35"/>
        <v>800</v>
      </c>
      <c r="T119" s="192">
        <f t="shared" si="35"/>
        <v>800</v>
      </c>
      <c r="U119" s="192">
        <f t="shared" si="35"/>
        <v>0</v>
      </c>
      <c r="V119" s="192">
        <f t="shared" si="35"/>
        <v>0</v>
      </c>
      <c r="W119" s="192">
        <f t="shared" si="35"/>
        <v>0</v>
      </c>
      <c r="X119" s="192">
        <f t="shared" si="35"/>
        <v>0</v>
      </c>
      <c r="Y119" s="192">
        <f t="shared" si="35"/>
        <v>0</v>
      </c>
      <c r="Z119" s="192">
        <f t="shared" si="35"/>
        <v>240</v>
      </c>
      <c r="AA119" s="192">
        <f t="shared" si="35"/>
        <v>240</v>
      </c>
      <c r="AB119" s="192">
        <f t="shared" si="35"/>
        <v>240</v>
      </c>
      <c r="AC119" s="192">
        <f t="shared" si="35"/>
        <v>0</v>
      </c>
      <c r="AD119" s="192">
        <f t="shared" si="35"/>
        <v>0</v>
      </c>
      <c r="AE119" s="192">
        <f t="shared" si="35"/>
        <v>0</v>
      </c>
      <c r="AF119" s="192">
        <f t="shared" si="35"/>
        <v>0</v>
      </c>
      <c r="AG119" s="192">
        <f t="shared" si="35"/>
        <v>0</v>
      </c>
      <c r="AH119" s="192">
        <f t="shared" si="35"/>
        <v>0</v>
      </c>
      <c r="AI119" s="192">
        <f t="shared" si="35"/>
        <v>0</v>
      </c>
      <c r="AJ119" s="192">
        <f t="shared" si="35"/>
        <v>0</v>
      </c>
      <c r="AK119" s="192">
        <f t="shared" si="35"/>
        <v>0</v>
      </c>
      <c r="AL119" s="192">
        <f t="shared" si="35"/>
        <v>0</v>
      </c>
      <c r="AM119" s="196"/>
      <c r="AN119" s="196"/>
      <c r="AO119" s="196"/>
    </row>
    <row r="120" s="12" customFormat="1" ht="30" customHeight="1" spans="1:41">
      <c r="A120" s="203" t="s">
        <v>52</v>
      </c>
      <c r="B120" s="188" t="s">
        <v>139</v>
      </c>
      <c r="C120" s="188"/>
      <c r="D120" s="188"/>
      <c r="E120" s="185"/>
      <c r="F120" s="185"/>
      <c r="G120" s="185"/>
      <c r="H120" s="185"/>
      <c r="I120" s="191">
        <f t="shared" ref="I120:AL120" si="36">I121</f>
        <v>0</v>
      </c>
      <c r="J120" s="191">
        <f t="shared" si="36"/>
        <v>0</v>
      </c>
      <c r="K120" s="191">
        <f t="shared" si="36"/>
        <v>0</v>
      </c>
      <c r="L120" s="191">
        <f t="shared" si="36"/>
        <v>0</v>
      </c>
      <c r="M120" s="191">
        <f t="shared" si="36"/>
        <v>0</v>
      </c>
      <c r="N120" s="191">
        <f t="shared" si="36"/>
        <v>0</v>
      </c>
      <c r="O120" s="191">
        <f t="shared" si="36"/>
        <v>0</v>
      </c>
      <c r="P120" s="191">
        <f t="shared" si="36"/>
        <v>0</v>
      </c>
      <c r="Q120" s="191">
        <f t="shared" si="36"/>
        <v>0</v>
      </c>
      <c r="R120" s="191">
        <f t="shared" si="36"/>
        <v>0</v>
      </c>
      <c r="S120" s="191">
        <f t="shared" si="36"/>
        <v>0</v>
      </c>
      <c r="T120" s="191">
        <f t="shared" si="36"/>
        <v>0</v>
      </c>
      <c r="U120" s="191">
        <f t="shared" si="36"/>
        <v>0</v>
      </c>
      <c r="V120" s="191">
        <f t="shared" si="36"/>
        <v>0</v>
      </c>
      <c r="W120" s="191">
        <f t="shared" si="36"/>
        <v>0</v>
      </c>
      <c r="X120" s="191">
        <f t="shared" si="36"/>
        <v>0</v>
      </c>
      <c r="Y120" s="191">
        <f t="shared" si="36"/>
        <v>0</v>
      </c>
      <c r="Z120" s="191">
        <f t="shared" si="36"/>
        <v>0</v>
      </c>
      <c r="AA120" s="191">
        <f t="shared" si="36"/>
        <v>0</v>
      </c>
      <c r="AB120" s="191">
        <f t="shared" si="36"/>
        <v>0</v>
      </c>
      <c r="AC120" s="191">
        <f t="shared" si="36"/>
        <v>0</v>
      </c>
      <c r="AD120" s="191">
        <f t="shared" si="36"/>
        <v>0</v>
      </c>
      <c r="AE120" s="191">
        <f t="shared" si="36"/>
        <v>0</v>
      </c>
      <c r="AF120" s="191">
        <f t="shared" si="36"/>
        <v>0</v>
      </c>
      <c r="AG120" s="191">
        <f t="shared" si="36"/>
        <v>0</v>
      </c>
      <c r="AH120" s="191">
        <f t="shared" si="36"/>
        <v>0</v>
      </c>
      <c r="AI120" s="191">
        <f t="shared" si="36"/>
        <v>0</v>
      </c>
      <c r="AJ120" s="191">
        <f t="shared" si="36"/>
        <v>0</v>
      </c>
      <c r="AK120" s="191">
        <f t="shared" si="36"/>
        <v>0</v>
      </c>
      <c r="AL120" s="191">
        <f t="shared" si="36"/>
        <v>0</v>
      </c>
      <c r="AM120" s="196"/>
      <c r="AN120" s="196"/>
      <c r="AO120" s="196"/>
    </row>
    <row r="121" s="12" customFormat="1" ht="30" customHeight="1" spans="1:41">
      <c r="A121" s="183" t="s">
        <v>54</v>
      </c>
      <c r="B121" s="188" t="s">
        <v>140</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customHeight="1" spans="1:41">
      <c r="A122" s="203" t="s">
        <v>52</v>
      </c>
      <c r="B122" s="188" t="s">
        <v>141</v>
      </c>
      <c r="C122" s="188"/>
      <c r="D122" s="188"/>
      <c r="E122" s="185"/>
      <c r="F122" s="185"/>
      <c r="G122" s="185"/>
      <c r="H122" s="185"/>
      <c r="I122" s="191">
        <f t="shared" ref="I122:AL122" si="37">I123+I125+I126</f>
        <v>1</v>
      </c>
      <c r="J122" s="191">
        <f t="shared" si="37"/>
        <v>800</v>
      </c>
      <c r="K122" s="191">
        <f t="shared" si="37"/>
        <v>0</v>
      </c>
      <c r="L122" s="191">
        <f t="shared" si="37"/>
        <v>0</v>
      </c>
      <c r="M122" s="191">
        <f t="shared" si="37"/>
        <v>0</v>
      </c>
      <c r="N122" s="191">
        <f t="shared" si="37"/>
        <v>0</v>
      </c>
      <c r="O122" s="191">
        <f t="shared" si="37"/>
        <v>1</v>
      </c>
      <c r="P122" s="191">
        <f t="shared" si="37"/>
        <v>0</v>
      </c>
      <c r="Q122" s="191">
        <f t="shared" si="37"/>
        <v>0</v>
      </c>
      <c r="R122" s="191">
        <f t="shared" si="37"/>
        <v>0</v>
      </c>
      <c r="S122" s="191">
        <f t="shared" si="37"/>
        <v>800</v>
      </c>
      <c r="T122" s="191">
        <f t="shared" si="37"/>
        <v>800</v>
      </c>
      <c r="U122" s="191">
        <f t="shared" si="37"/>
        <v>0</v>
      </c>
      <c r="V122" s="191">
        <f t="shared" si="37"/>
        <v>0</v>
      </c>
      <c r="W122" s="191">
        <f t="shared" si="37"/>
        <v>0</v>
      </c>
      <c r="X122" s="191">
        <f t="shared" si="37"/>
        <v>0</v>
      </c>
      <c r="Y122" s="191">
        <f t="shared" si="37"/>
        <v>0</v>
      </c>
      <c r="Z122" s="191">
        <f t="shared" si="37"/>
        <v>240</v>
      </c>
      <c r="AA122" s="191">
        <f t="shared" si="37"/>
        <v>240</v>
      </c>
      <c r="AB122" s="191">
        <f t="shared" si="37"/>
        <v>240</v>
      </c>
      <c r="AC122" s="191">
        <f t="shared" si="37"/>
        <v>0</v>
      </c>
      <c r="AD122" s="191">
        <f t="shared" si="37"/>
        <v>0</v>
      </c>
      <c r="AE122" s="191">
        <f t="shared" si="37"/>
        <v>0</v>
      </c>
      <c r="AF122" s="191">
        <f t="shared" si="37"/>
        <v>0</v>
      </c>
      <c r="AG122" s="191">
        <f t="shared" si="37"/>
        <v>0</v>
      </c>
      <c r="AH122" s="191">
        <f t="shared" si="37"/>
        <v>0</v>
      </c>
      <c r="AI122" s="191">
        <f t="shared" si="37"/>
        <v>0</v>
      </c>
      <c r="AJ122" s="191">
        <f t="shared" si="37"/>
        <v>0</v>
      </c>
      <c r="AK122" s="191">
        <f t="shared" si="37"/>
        <v>0</v>
      </c>
      <c r="AL122" s="191">
        <f t="shared" si="37"/>
        <v>0</v>
      </c>
      <c r="AM122" s="196"/>
      <c r="AN122" s="196"/>
      <c r="AO122" s="196"/>
    </row>
    <row r="123" s="12" customFormat="1" ht="30" customHeight="1" spans="1:41">
      <c r="A123" s="183" t="s">
        <v>54</v>
      </c>
      <c r="B123" s="188" t="s">
        <v>142</v>
      </c>
      <c r="C123" s="188"/>
      <c r="D123" s="188"/>
      <c r="E123" s="185"/>
      <c r="F123" s="185"/>
      <c r="G123" s="185"/>
      <c r="H123" s="185"/>
      <c r="I123" s="191">
        <f t="shared" ref="I123:AL123" si="38">SUM(I124)</f>
        <v>1</v>
      </c>
      <c r="J123" s="191">
        <f t="shared" si="38"/>
        <v>800</v>
      </c>
      <c r="K123" s="191">
        <f t="shared" si="38"/>
        <v>0</v>
      </c>
      <c r="L123" s="191">
        <f t="shared" si="38"/>
        <v>0</v>
      </c>
      <c r="M123" s="191">
        <f t="shared" si="38"/>
        <v>0</v>
      </c>
      <c r="N123" s="191">
        <f t="shared" si="38"/>
        <v>0</v>
      </c>
      <c r="O123" s="191">
        <f t="shared" si="38"/>
        <v>1</v>
      </c>
      <c r="P123" s="191">
        <f t="shared" si="38"/>
        <v>0</v>
      </c>
      <c r="Q123" s="191">
        <f t="shared" si="38"/>
        <v>0</v>
      </c>
      <c r="R123" s="191">
        <f t="shared" si="38"/>
        <v>0</v>
      </c>
      <c r="S123" s="191">
        <f t="shared" si="38"/>
        <v>800</v>
      </c>
      <c r="T123" s="191">
        <f t="shared" si="38"/>
        <v>800</v>
      </c>
      <c r="U123" s="191">
        <f t="shared" si="38"/>
        <v>0</v>
      </c>
      <c r="V123" s="191">
        <f t="shared" si="38"/>
        <v>0</v>
      </c>
      <c r="W123" s="191">
        <f t="shared" si="38"/>
        <v>0</v>
      </c>
      <c r="X123" s="191">
        <f t="shared" si="38"/>
        <v>0</v>
      </c>
      <c r="Y123" s="191">
        <f t="shared" si="38"/>
        <v>0</v>
      </c>
      <c r="Z123" s="191">
        <f t="shared" si="38"/>
        <v>240</v>
      </c>
      <c r="AA123" s="191">
        <f t="shared" si="38"/>
        <v>240</v>
      </c>
      <c r="AB123" s="191">
        <f t="shared" si="38"/>
        <v>240</v>
      </c>
      <c r="AC123" s="191">
        <f t="shared" si="38"/>
        <v>0</v>
      </c>
      <c r="AD123" s="191">
        <f t="shared" si="38"/>
        <v>0</v>
      </c>
      <c r="AE123" s="191">
        <f t="shared" si="38"/>
        <v>0</v>
      </c>
      <c r="AF123" s="191">
        <f t="shared" si="38"/>
        <v>0</v>
      </c>
      <c r="AG123" s="191">
        <f t="shared" si="38"/>
        <v>0</v>
      </c>
      <c r="AH123" s="191">
        <f t="shared" si="38"/>
        <v>0</v>
      </c>
      <c r="AI123" s="191">
        <f t="shared" si="38"/>
        <v>0</v>
      </c>
      <c r="AJ123" s="191">
        <f t="shared" si="38"/>
        <v>0</v>
      </c>
      <c r="AK123" s="191">
        <f t="shared" si="38"/>
        <v>0</v>
      </c>
      <c r="AL123" s="191">
        <f t="shared" si="38"/>
        <v>0</v>
      </c>
      <c r="AM123" s="196"/>
      <c r="AN123" s="196"/>
      <c r="AO123" s="196"/>
    </row>
    <row r="124" s="7" customFormat="1" ht="198" customHeight="1" spans="1:42">
      <c r="A124" s="22">
        <v>26</v>
      </c>
      <c r="B124" s="22" t="s">
        <v>1174</v>
      </c>
      <c r="C124" s="22">
        <v>2024</v>
      </c>
      <c r="D124" s="33" t="s">
        <v>993</v>
      </c>
      <c r="E124" s="22" t="s">
        <v>178</v>
      </c>
      <c r="F124" s="22" t="s">
        <v>1175</v>
      </c>
      <c r="G124" s="22" t="s">
        <v>995</v>
      </c>
      <c r="H124" s="33" t="s">
        <v>1103</v>
      </c>
      <c r="I124" s="22">
        <v>1</v>
      </c>
      <c r="J124" s="22">
        <v>800</v>
      </c>
      <c r="K124" s="22"/>
      <c r="L124" s="22"/>
      <c r="M124" s="22"/>
      <c r="N124" s="22"/>
      <c r="O124" s="22">
        <v>1</v>
      </c>
      <c r="P124" s="22"/>
      <c r="Q124" s="22"/>
      <c r="R124" s="22"/>
      <c r="S124" s="22">
        <v>800</v>
      </c>
      <c r="T124" s="22">
        <v>800</v>
      </c>
      <c r="U124" s="36" t="s">
        <v>997</v>
      </c>
      <c r="V124" s="22" t="s">
        <v>1176</v>
      </c>
      <c r="W124" s="22" t="s">
        <v>997</v>
      </c>
      <c r="X124" s="22" t="s">
        <v>1176</v>
      </c>
      <c r="Y124" s="22" t="s">
        <v>1177</v>
      </c>
      <c r="Z124" s="22">
        <v>240</v>
      </c>
      <c r="AA124" s="22">
        <v>240</v>
      </c>
      <c r="AB124" s="60">
        <v>240</v>
      </c>
      <c r="AC124" s="60"/>
      <c r="AD124" s="60"/>
      <c r="AE124" s="60"/>
      <c r="AF124" s="22"/>
      <c r="AG124" s="22"/>
      <c r="AH124" s="22"/>
      <c r="AI124" s="22"/>
      <c r="AJ124" s="22"/>
      <c r="AK124" s="22"/>
      <c r="AL124" s="22"/>
      <c r="AM124" s="33" t="s">
        <v>1178</v>
      </c>
      <c r="AN124" s="33" t="s">
        <v>1179</v>
      </c>
      <c r="AO124" s="60" t="s">
        <v>1386</v>
      </c>
      <c r="AP124" s="75" t="s">
        <v>1386</v>
      </c>
    </row>
    <row r="125" s="12" customFormat="1" ht="30" customHeight="1" spans="1:41">
      <c r="A125" s="183" t="s">
        <v>54</v>
      </c>
      <c r="B125" s="188" t="s">
        <v>143</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customHeight="1" spans="1:41">
      <c r="A126" s="183" t="s">
        <v>54</v>
      </c>
      <c r="B126" s="188" t="s">
        <v>144</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203" t="s">
        <v>52</v>
      </c>
      <c r="B127" s="188" t="s">
        <v>145</v>
      </c>
      <c r="C127" s="188"/>
      <c r="D127" s="188"/>
      <c r="E127" s="185"/>
      <c r="F127" s="185"/>
      <c r="G127" s="185"/>
      <c r="H127" s="185"/>
      <c r="I127" s="191">
        <f t="shared" ref="I127:AL127" si="39">I128+I129+I130+I131+I132+I133</f>
        <v>0</v>
      </c>
      <c r="J127" s="191">
        <f t="shared" si="39"/>
        <v>0</v>
      </c>
      <c r="K127" s="191">
        <f t="shared" si="39"/>
        <v>0</v>
      </c>
      <c r="L127" s="191">
        <f t="shared" si="39"/>
        <v>0</v>
      </c>
      <c r="M127" s="191">
        <f t="shared" si="39"/>
        <v>0</v>
      </c>
      <c r="N127" s="191">
        <f t="shared" si="39"/>
        <v>0</v>
      </c>
      <c r="O127" s="191">
        <f t="shared" si="39"/>
        <v>0</v>
      </c>
      <c r="P127" s="191">
        <f t="shared" si="39"/>
        <v>0</v>
      </c>
      <c r="Q127" s="191">
        <f t="shared" si="39"/>
        <v>0</v>
      </c>
      <c r="R127" s="191">
        <f t="shared" si="39"/>
        <v>0</v>
      </c>
      <c r="S127" s="191">
        <f t="shared" si="39"/>
        <v>0</v>
      </c>
      <c r="T127" s="191">
        <f t="shared" si="39"/>
        <v>0</v>
      </c>
      <c r="U127" s="191">
        <f t="shared" si="39"/>
        <v>0</v>
      </c>
      <c r="V127" s="191">
        <f t="shared" si="39"/>
        <v>0</v>
      </c>
      <c r="W127" s="191">
        <f t="shared" si="39"/>
        <v>0</v>
      </c>
      <c r="X127" s="191">
        <f t="shared" si="39"/>
        <v>0</v>
      </c>
      <c r="Y127" s="191">
        <f t="shared" si="39"/>
        <v>0</v>
      </c>
      <c r="Z127" s="191">
        <f t="shared" si="39"/>
        <v>0</v>
      </c>
      <c r="AA127" s="191">
        <f t="shared" si="39"/>
        <v>0</v>
      </c>
      <c r="AB127" s="191">
        <f t="shared" si="39"/>
        <v>0</v>
      </c>
      <c r="AC127" s="191">
        <f t="shared" si="39"/>
        <v>0</v>
      </c>
      <c r="AD127" s="191">
        <f t="shared" si="39"/>
        <v>0</v>
      </c>
      <c r="AE127" s="191">
        <f t="shared" si="39"/>
        <v>0</v>
      </c>
      <c r="AF127" s="191">
        <f t="shared" si="39"/>
        <v>0</v>
      </c>
      <c r="AG127" s="191">
        <f t="shared" si="39"/>
        <v>0</v>
      </c>
      <c r="AH127" s="191">
        <f t="shared" si="39"/>
        <v>0</v>
      </c>
      <c r="AI127" s="191">
        <f t="shared" si="39"/>
        <v>0</v>
      </c>
      <c r="AJ127" s="191">
        <f t="shared" si="39"/>
        <v>0</v>
      </c>
      <c r="AK127" s="191">
        <f t="shared" si="39"/>
        <v>0</v>
      </c>
      <c r="AL127" s="191">
        <f t="shared" si="39"/>
        <v>0</v>
      </c>
      <c r="AM127" s="196"/>
      <c r="AN127" s="196"/>
      <c r="AO127" s="196"/>
    </row>
    <row r="128" s="12" customFormat="1" ht="30" customHeight="1" spans="1:41">
      <c r="A128" s="183" t="s">
        <v>54</v>
      </c>
      <c r="B128" s="188" t="s">
        <v>146</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3" t="s">
        <v>54</v>
      </c>
      <c r="B129" s="188" t="s">
        <v>147</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customHeight="1" spans="1:41">
      <c r="A130" s="183" t="s">
        <v>54</v>
      </c>
      <c r="B130" s="188" t="s">
        <v>148</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183" t="s">
        <v>54</v>
      </c>
      <c r="B131" s="188" t="s">
        <v>149</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150</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183" t="s">
        <v>54</v>
      </c>
      <c r="B133" s="188" t="s">
        <v>151</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customHeight="1" spans="1:41">
      <c r="A134" s="203" t="s">
        <v>52</v>
      </c>
      <c r="B134" s="188" t="s">
        <v>152</v>
      </c>
      <c r="C134" s="188"/>
      <c r="D134" s="188"/>
      <c r="E134" s="185"/>
      <c r="F134" s="185"/>
      <c r="G134" s="185"/>
      <c r="H134" s="185"/>
      <c r="I134" s="191">
        <f t="shared" ref="I134:AL134" si="40">I135+I136+I137+I138+I139</f>
        <v>0</v>
      </c>
      <c r="J134" s="191">
        <f t="shared" si="40"/>
        <v>0</v>
      </c>
      <c r="K134" s="191">
        <f t="shared" si="40"/>
        <v>0</v>
      </c>
      <c r="L134" s="191">
        <f t="shared" si="40"/>
        <v>0</v>
      </c>
      <c r="M134" s="191">
        <f t="shared" si="40"/>
        <v>0</v>
      </c>
      <c r="N134" s="191">
        <f t="shared" si="40"/>
        <v>0</v>
      </c>
      <c r="O134" s="191">
        <f t="shared" si="40"/>
        <v>0</v>
      </c>
      <c r="P134" s="191">
        <f t="shared" si="40"/>
        <v>0</v>
      </c>
      <c r="Q134" s="191">
        <f t="shared" si="40"/>
        <v>0</v>
      </c>
      <c r="R134" s="191">
        <f t="shared" si="40"/>
        <v>0</v>
      </c>
      <c r="S134" s="191">
        <f t="shared" si="40"/>
        <v>0</v>
      </c>
      <c r="T134" s="191">
        <f t="shared" si="40"/>
        <v>0</v>
      </c>
      <c r="U134" s="191">
        <f t="shared" si="40"/>
        <v>0</v>
      </c>
      <c r="V134" s="191">
        <f t="shared" si="40"/>
        <v>0</v>
      </c>
      <c r="W134" s="191">
        <f t="shared" si="40"/>
        <v>0</v>
      </c>
      <c r="X134" s="191">
        <f t="shared" si="40"/>
        <v>0</v>
      </c>
      <c r="Y134" s="191">
        <f t="shared" si="40"/>
        <v>0</v>
      </c>
      <c r="Z134" s="191">
        <f t="shared" si="40"/>
        <v>0</v>
      </c>
      <c r="AA134" s="191">
        <f t="shared" si="40"/>
        <v>0</v>
      </c>
      <c r="AB134" s="191">
        <f t="shared" si="40"/>
        <v>0</v>
      </c>
      <c r="AC134" s="191">
        <f t="shared" si="40"/>
        <v>0</v>
      </c>
      <c r="AD134" s="191">
        <f t="shared" si="40"/>
        <v>0</v>
      </c>
      <c r="AE134" s="191">
        <f t="shared" si="40"/>
        <v>0</v>
      </c>
      <c r="AF134" s="191">
        <f t="shared" si="40"/>
        <v>0</v>
      </c>
      <c r="AG134" s="191">
        <f t="shared" si="40"/>
        <v>0</v>
      </c>
      <c r="AH134" s="191">
        <f t="shared" si="40"/>
        <v>0</v>
      </c>
      <c r="AI134" s="191">
        <f t="shared" si="40"/>
        <v>0</v>
      </c>
      <c r="AJ134" s="191">
        <f t="shared" si="40"/>
        <v>0</v>
      </c>
      <c r="AK134" s="191">
        <f t="shared" si="40"/>
        <v>0</v>
      </c>
      <c r="AL134" s="191">
        <f t="shared" si="40"/>
        <v>0</v>
      </c>
      <c r="AM134" s="196"/>
      <c r="AN134" s="196"/>
      <c r="AO134" s="196"/>
    </row>
    <row r="135" s="12" customFormat="1" ht="30" customHeight="1" spans="1:41">
      <c r="A135" s="183" t="s">
        <v>54</v>
      </c>
      <c r="B135" s="188" t="s">
        <v>153</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154</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155</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156</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157</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0" t="s">
        <v>50</v>
      </c>
      <c r="B140" s="188" t="s">
        <v>158</v>
      </c>
      <c r="C140" s="188"/>
      <c r="D140" s="188"/>
      <c r="E140" s="185"/>
      <c r="F140" s="185"/>
      <c r="G140" s="185"/>
      <c r="H140" s="185"/>
      <c r="I140" s="192">
        <f t="shared" ref="I140:AL140" si="41">I141+I144</f>
        <v>0</v>
      </c>
      <c r="J140" s="192">
        <f t="shared" si="41"/>
        <v>0</v>
      </c>
      <c r="K140" s="192">
        <f t="shared" si="41"/>
        <v>0</v>
      </c>
      <c r="L140" s="192">
        <f t="shared" si="41"/>
        <v>0</v>
      </c>
      <c r="M140" s="192">
        <f t="shared" si="41"/>
        <v>0</v>
      </c>
      <c r="N140" s="192">
        <f t="shared" si="41"/>
        <v>0</v>
      </c>
      <c r="O140" s="192">
        <f t="shared" si="41"/>
        <v>0</v>
      </c>
      <c r="P140" s="192">
        <f t="shared" si="41"/>
        <v>0</v>
      </c>
      <c r="Q140" s="192">
        <f t="shared" si="41"/>
        <v>0</v>
      </c>
      <c r="R140" s="192">
        <f t="shared" si="41"/>
        <v>0</v>
      </c>
      <c r="S140" s="192">
        <f t="shared" si="41"/>
        <v>0</v>
      </c>
      <c r="T140" s="192">
        <f t="shared" si="41"/>
        <v>0</v>
      </c>
      <c r="U140" s="192">
        <f t="shared" si="41"/>
        <v>0</v>
      </c>
      <c r="V140" s="192">
        <f t="shared" si="41"/>
        <v>0</v>
      </c>
      <c r="W140" s="192">
        <f t="shared" si="41"/>
        <v>0</v>
      </c>
      <c r="X140" s="192">
        <f t="shared" si="41"/>
        <v>0</v>
      </c>
      <c r="Y140" s="192">
        <f t="shared" si="41"/>
        <v>0</v>
      </c>
      <c r="Z140" s="192">
        <f t="shared" si="41"/>
        <v>0</v>
      </c>
      <c r="AA140" s="192">
        <f t="shared" si="41"/>
        <v>0</v>
      </c>
      <c r="AB140" s="192">
        <f t="shared" si="41"/>
        <v>0</v>
      </c>
      <c r="AC140" s="192">
        <f t="shared" si="41"/>
        <v>0</v>
      </c>
      <c r="AD140" s="192">
        <f t="shared" si="41"/>
        <v>0</v>
      </c>
      <c r="AE140" s="192">
        <f t="shared" si="41"/>
        <v>0</v>
      </c>
      <c r="AF140" s="192">
        <f t="shared" si="41"/>
        <v>0</v>
      </c>
      <c r="AG140" s="192">
        <f t="shared" si="41"/>
        <v>0</v>
      </c>
      <c r="AH140" s="192">
        <f t="shared" si="41"/>
        <v>0</v>
      </c>
      <c r="AI140" s="192">
        <f t="shared" si="41"/>
        <v>0</v>
      </c>
      <c r="AJ140" s="192">
        <f t="shared" si="41"/>
        <v>0</v>
      </c>
      <c r="AK140" s="192">
        <f t="shared" si="41"/>
        <v>0</v>
      </c>
      <c r="AL140" s="192">
        <f t="shared" si="41"/>
        <v>0</v>
      </c>
      <c r="AM140" s="196"/>
      <c r="AN140" s="196"/>
      <c r="AO140" s="196"/>
    </row>
    <row r="141" s="12" customFormat="1" ht="30" customHeight="1" spans="1:41">
      <c r="A141" s="203" t="s">
        <v>52</v>
      </c>
      <c r="B141" s="188" t="s">
        <v>159</v>
      </c>
      <c r="C141" s="188"/>
      <c r="D141" s="188"/>
      <c r="E141" s="185"/>
      <c r="F141" s="185"/>
      <c r="G141" s="185"/>
      <c r="H141" s="185"/>
      <c r="I141" s="191">
        <f t="shared" ref="I141:AL141" si="42">I142+I143</f>
        <v>0</v>
      </c>
      <c r="J141" s="191">
        <f t="shared" si="42"/>
        <v>0</v>
      </c>
      <c r="K141" s="191">
        <f t="shared" si="42"/>
        <v>0</v>
      </c>
      <c r="L141" s="191">
        <f t="shared" si="42"/>
        <v>0</v>
      </c>
      <c r="M141" s="191">
        <f t="shared" si="42"/>
        <v>0</v>
      </c>
      <c r="N141" s="191">
        <f t="shared" si="42"/>
        <v>0</v>
      </c>
      <c r="O141" s="191">
        <f t="shared" si="42"/>
        <v>0</v>
      </c>
      <c r="P141" s="191">
        <f t="shared" si="42"/>
        <v>0</v>
      </c>
      <c r="Q141" s="191">
        <f t="shared" si="42"/>
        <v>0</v>
      </c>
      <c r="R141" s="191">
        <f t="shared" si="42"/>
        <v>0</v>
      </c>
      <c r="S141" s="191">
        <f t="shared" si="42"/>
        <v>0</v>
      </c>
      <c r="T141" s="191">
        <f t="shared" si="42"/>
        <v>0</v>
      </c>
      <c r="U141" s="191">
        <f t="shared" si="42"/>
        <v>0</v>
      </c>
      <c r="V141" s="191">
        <f t="shared" si="42"/>
        <v>0</v>
      </c>
      <c r="W141" s="191">
        <f t="shared" si="42"/>
        <v>0</v>
      </c>
      <c r="X141" s="191">
        <f t="shared" si="42"/>
        <v>0</v>
      </c>
      <c r="Y141" s="191">
        <f t="shared" si="42"/>
        <v>0</v>
      </c>
      <c r="Z141" s="191">
        <f t="shared" si="42"/>
        <v>0</v>
      </c>
      <c r="AA141" s="191">
        <f t="shared" si="42"/>
        <v>0</v>
      </c>
      <c r="AB141" s="191">
        <f t="shared" si="42"/>
        <v>0</v>
      </c>
      <c r="AC141" s="191">
        <f t="shared" si="42"/>
        <v>0</v>
      </c>
      <c r="AD141" s="191">
        <f t="shared" si="42"/>
        <v>0</v>
      </c>
      <c r="AE141" s="191">
        <f t="shared" si="42"/>
        <v>0</v>
      </c>
      <c r="AF141" s="191">
        <f t="shared" si="42"/>
        <v>0</v>
      </c>
      <c r="AG141" s="191">
        <f t="shared" si="42"/>
        <v>0</v>
      </c>
      <c r="AH141" s="191">
        <f t="shared" si="42"/>
        <v>0</v>
      </c>
      <c r="AI141" s="191">
        <f t="shared" si="42"/>
        <v>0</v>
      </c>
      <c r="AJ141" s="191">
        <f t="shared" si="42"/>
        <v>0</v>
      </c>
      <c r="AK141" s="191">
        <f t="shared" si="42"/>
        <v>0</v>
      </c>
      <c r="AL141" s="191">
        <f t="shared" si="42"/>
        <v>0</v>
      </c>
      <c r="AM141" s="196"/>
      <c r="AN141" s="196"/>
      <c r="AO141" s="196"/>
    </row>
    <row r="142" s="12" customFormat="1" ht="30" customHeight="1" spans="1:41">
      <c r="A142" s="183" t="s">
        <v>54</v>
      </c>
      <c r="B142" s="188" t="s">
        <v>160</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customHeight="1" spans="1:41">
      <c r="A143" s="183" t="s">
        <v>54</v>
      </c>
      <c r="B143" s="188" t="s">
        <v>161</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203" t="s">
        <v>52</v>
      </c>
      <c r="B144" s="188" t="s">
        <v>162</v>
      </c>
      <c r="C144" s="188"/>
      <c r="D144" s="188"/>
      <c r="E144" s="185"/>
      <c r="F144" s="185"/>
      <c r="G144" s="185"/>
      <c r="H144" s="185"/>
      <c r="I144" s="191">
        <f t="shared" ref="I144:AL144" si="43">I145+I146+I147+I148</f>
        <v>0</v>
      </c>
      <c r="J144" s="191">
        <f t="shared" si="43"/>
        <v>0</v>
      </c>
      <c r="K144" s="191">
        <f t="shared" si="43"/>
        <v>0</v>
      </c>
      <c r="L144" s="191">
        <f t="shared" si="43"/>
        <v>0</v>
      </c>
      <c r="M144" s="191">
        <f t="shared" si="43"/>
        <v>0</v>
      </c>
      <c r="N144" s="191">
        <f t="shared" si="43"/>
        <v>0</v>
      </c>
      <c r="O144" s="191">
        <f t="shared" si="43"/>
        <v>0</v>
      </c>
      <c r="P144" s="191">
        <f t="shared" si="43"/>
        <v>0</v>
      </c>
      <c r="Q144" s="191">
        <f t="shared" si="43"/>
        <v>0</v>
      </c>
      <c r="R144" s="191">
        <f t="shared" si="43"/>
        <v>0</v>
      </c>
      <c r="S144" s="191">
        <f t="shared" si="43"/>
        <v>0</v>
      </c>
      <c r="T144" s="191">
        <f t="shared" si="43"/>
        <v>0</v>
      </c>
      <c r="U144" s="191">
        <f t="shared" si="43"/>
        <v>0</v>
      </c>
      <c r="V144" s="191">
        <f t="shared" si="43"/>
        <v>0</v>
      </c>
      <c r="W144" s="191">
        <f t="shared" si="43"/>
        <v>0</v>
      </c>
      <c r="X144" s="191">
        <f t="shared" si="43"/>
        <v>0</v>
      </c>
      <c r="Y144" s="191">
        <f t="shared" si="43"/>
        <v>0</v>
      </c>
      <c r="Z144" s="191">
        <f t="shared" si="43"/>
        <v>0</v>
      </c>
      <c r="AA144" s="191">
        <f t="shared" si="43"/>
        <v>0</v>
      </c>
      <c r="AB144" s="191">
        <f t="shared" si="43"/>
        <v>0</v>
      </c>
      <c r="AC144" s="191">
        <f t="shared" si="43"/>
        <v>0</v>
      </c>
      <c r="AD144" s="191">
        <f t="shared" si="43"/>
        <v>0</v>
      </c>
      <c r="AE144" s="191">
        <f t="shared" si="43"/>
        <v>0</v>
      </c>
      <c r="AF144" s="191">
        <f t="shared" si="43"/>
        <v>0</v>
      </c>
      <c r="AG144" s="191">
        <f t="shared" si="43"/>
        <v>0</v>
      </c>
      <c r="AH144" s="191">
        <f t="shared" si="43"/>
        <v>0</v>
      </c>
      <c r="AI144" s="191">
        <f t="shared" si="43"/>
        <v>0</v>
      </c>
      <c r="AJ144" s="191">
        <f t="shared" si="43"/>
        <v>0</v>
      </c>
      <c r="AK144" s="191">
        <f t="shared" si="43"/>
        <v>0</v>
      </c>
      <c r="AL144" s="191">
        <f t="shared" si="43"/>
        <v>0</v>
      </c>
      <c r="AM144" s="196"/>
      <c r="AN144" s="196"/>
      <c r="AO144" s="196"/>
    </row>
    <row r="145" s="12" customFormat="1" ht="30" customHeight="1" spans="1:41">
      <c r="A145" s="183" t="s">
        <v>54</v>
      </c>
      <c r="B145" s="188" t="s">
        <v>163</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customHeight="1" spans="1:41">
      <c r="A146" s="183" t="s">
        <v>54</v>
      </c>
      <c r="B146" s="188" t="s">
        <v>164</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customHeight="1" spans="1:41">
      <c r="A147" s="183" t="s">
        <v>54</v>
      </c>
      <c r="B147" s="188" t="s">
        <v>165</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customHeight="1" spans="1:41">
      <c r="A148" s="183" t="s">
        <v>54</v>
      </c>
      <c r="B148" s="188" t="s">
        <v>166</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0" t="s">
        <v>50</v>
      </c>
      <c r="B149" s="188" t="s">
        <v>167</v>
      </c>
      <c r="C149" s="188"/>
      <c r="D149" s="188"/>
      <c r="E149" s="185"/>
      <c r="F149" s="185"/>
      <c r="G149" s="185"/>
      <c r="H149" s="185"/>
      <c r="I149" s="192">
        <f t="shared" ref="I149:AL149" si="44">I150</f>
        <v>0</v>
      </c>
      <c r="J149" s="192">
        <f t="shared" si="44"/>
        <v>0</v>
      </c>
      <c r="K149" s="192">
        <f t="shared" si="44"/>
        <v>0</v>
      </c>
      <c r="L149" s="192">
        <f t="shared" si="44"/>
        <v>0</v>
      </c>
      <c r="M149" s="192">
        <f t="shared" si="44"/>
        <v>0</v>
      </c>
      <c r="N149" s="192">
        <f t="shared" si="44"/>
        <v>0</v>
      </c>
      <c r="O149" s="192">
        <f t="shared" si="44"/>
        <v>0</v>
      </c>
      <c r="P149" s="192">
        <f t="shared" si="44"/>
        <v>0</v>
      </c>
      <c r="Q149" s="192">
        <f t="shared" si="44"/>
        <v>0</v>
      </c>
      <c r="R149" s="192">
        <f t="shared" si="44"/>
        <v>0</v>
      </c>
      <c r="S149" s="192">
        <f t="shared" si="44"/>
        <v>0</v>
      </c>
      <c r="T149" s="192">
        <f t="shared" si="44"/>
        <v>0</v>
      </c>
      <c r="U149" s="192">
        <f t="shared" si="44"/>
        <v>0</v>
      </c>
      <c r="V149" s="192">
        <f t="shared" si="44"/>
        <v>0</v>
      </c>
      <c r="W149" s="192">
        <f t="shared" si="44"/>
        <v>0</v>
      </c>
      <c r="X149" s="192">
        <f t="shared" si="44"/>
        <v>0</v>
      </c>
      <c r="Y149" s="192">
        <f t="shared" si="44"/>
        <v>0</v>
      </c>
      <c r="Z149" s="192">
        <f t="shared" si="44"/>
        <v>0</v>
      </c>
      <c r="AA149" s="192">
        <f t="shared" si="44"/>
        <v>0</v>
      </c>
      <c r="AB149" s="192">
        <f t="shared" si="44"/>
        <v>0</v>
      </c>
      <c r="AC149" s="192">
        <f t="shared" si="44"/>
        <v>0</v>
      </c>
      <c r="AD149" s="192">
        <f t="shared" si="44"/>
        <v>0</v>
      </c>
      <c r="AE149" s="192">
        <f t="shared" si="44"/>
        <v>0</v>
      </c>
      <c r="AF149" s="192">
        <f t="shared" si="44"/>
        <v>0</v>
      </c>
      <c r="AG149" s="192">
        <f t="shared" si="44"/>
        <v>0</v>
      </c>
      <c r="AH149" s="192">
        <f t="shared" si="44"/>
        <v>0</v>
      </c>
      <c r="AI149" s="192">
        <f t="shared" si="44"/>
        <v>0</v>
      </c>
      <c r="AJ149" s="192">
        <f t="shared" si="44"/>
        <v>0</v>
      </c>
      <c r="AK149" s="192">
        <f t="shared" si="44"/>
        <v>0</v>
      </c>
      <c r="AL149" s="192">
        <f t="shared" si="44"/>
        <v>0</v>
      </c>
      <c r="AM149" s="196"/>
      <c r="AN149" s="196"/>
      <c r="AO149" s="196"/>
    </row>
    <row r="150" s="12" customFormat="1" ht="30" customHeight="1" spans="1:41">
      <c r="A150" s="180" t="s">
        <v>52</v>
      </c>
      <c r="B150" s="188" t="s">
        <v>167</v>
      </c>
      <c r="C150" s="188"/>
      <c r="D150" s="188"/>
      <c r="E150" s="185"/>
      <c r="F150" s="185"/>
      <c r="G150" s="185"/>
      <c r="H150" s="185"/>
      <c r="I150" s="191">
        <f t="shared" ref="I150:AL150" si="45">I151</f>
        <v>0</v>
      </c>
      <c r="J150" s="191">
        <f t="shared" si="45"/>
        <v>0</v>
      </c>
      <c r="K150" s="191">
        <f t="shared" si="45"/>
        <v>0</v>
      </c>
      <c r="L150" s="191">
        <f t="shared" si="45"/>
        <v>0</v>
      </c>
      <c r="M150" s="191">
        <f t="shared" si="45"/>
        <v>0</v>
      </c>
      <c r="N150" s="191">
        <f t="shared" si="45"/>
        <v>0</v>
      </c>
      <c r="O150" s="191">
        <f t="shared" si="45"/>
        <v>0</v>
      </c>
      <c r="P150" s="191">
        <f t="shared" si="45"/>
        <v>0</v>
      </c>
      <c r="Q150" s="191">
        <f t="shared" si="45"/>
        <v>0</v>
      </c>
      <c r="R150" s="191">
        <f t="shared" si="45"/>
        <v>0</v>
      </c>
      <c r="S150" s="191">
        <f t="shared" si="45"/>
        <v>0</v>
      </c>
      <c r="T150" s="191">
        <f t="shared" si="45"/>
        <v>0</v>
      </c>
      <c r="U150" s="191">
        <f t="shared" si="45"/>
        <v>0</v>
      </c>
      <c r="V150" s="191">
        <f t="shared" si="45"/>
        <v>0</v>
      </c>
      <c r="W150" s="191">
        <f t="shared" si="45"/>
        <v>0</v>
      </c>
      <c r="X150" s="191">
        <f t="shared" si="45"/>
        <v>0</v>
      </c>
      <c r="Y150" s="191">
        <f t="shared" si="45"/>
        <v>0</v>
      </c>
      <c r="Z150" s="191">
        <f t="shared" si="45"/>
        <v>0</v>
      </c>
      <c r="AA150" s="191">
        <f t="shared" si="45"/>
        <v>0</v>
      </c>
      <c r="AB150" s="191">
        <f t="shared" si="45"/>
        <v>0</v>
      </c>
      <c r="AC150" s="191">
        <f t="shared" si="45"/>
        <v>0</v>
      </c>
      <c r="AD150" s="191">
        <f t="shared" si="45"/>
        <v>0</v>
      </c>
      <c r="AE150" s="191">
        <f t="shared" si="45"/>
        <v>0</v>
      </c>
      <c r="AF150" s="191">
        <f t="shared" si="45"/>
        <v>0</v>
      </c>
      <c r="AG150" s="191">
        <f t="shared" si="45"/>
        <v>0</v>
      </c>
      <c r="AH150" s="191">
        <f t="shared" si="45"/>
        <v>0</v>
      </c>
      <c r="AI150" s="191">
        <f t="shared" si="45"/>
        <v>0</v>
      </c>
      <c r="AJ150" s="191">
        <f t="shared" si="45"/>
        <v>0</v>
      </c>
      <c r="AK150" s="191">
        <f t="shared" si="45"/>
        <v>0</v>
      </c>
      <c r="AL150" s="191">
        <f t="shared" si="45"/>
        <v>0</v>
      </c>
      <c r="AM150" s="196"/>
      <c r="AN150" s="196"/>
      <c r="AO150" s="196"/>
    </row>
    <row r="151" s="12" customFormat="1" ht="30" customHeight="1" spans="1:41">
      <c r="A151" s="180" t="s">
        <v>54</v>
      </c>
      <c r="B151" s="188" t="s">
        <v>167</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customHeight="1" spans="1:41">
      <c r="A152" s="180" t="s">
        <v>50</v>
      </c>
      <c r="B152" s="188" t="s">
        <v>96</v>
      </c>
      <c r="C152" s="188"/>
      <c r="D152" s="188"/>
      <c r="E152" s="185"/>
      <c r="F152" s="185"/>
      <c r="G152" s="185"/>
      <c r="H152" s="185"/>
      <c r="I152" s="192">
        <f t="shared" ref="I152:AL152" si="46">I153</f>
        <v>1</v>
      </c>
      <c r="J152" s="192">
        <f t="shared" si="46"/>
        <v>3800</v>
      </c>
      <c r="K152" s="192">
        <f t="shared" si="46"/>
        <v>0</v>
      </c>
      <c r="L152" s="192">
        <f t="shared" si="46"/>
        <v>0</v>
      </c>
      <c r="M152" s="192">
        <f t="shared" si="46"/>
        <v>0</v>
      </c>
      <c r="N152" s="192">
        <f t="shared" si="46"/>
        <v>0</v>
      </c>
      <c r="O152" s="192">
        <f t="shared" si="46"/>
        <v>0</v>
      </c>
      <c r="P152" s="192">
        <f t="shared" si="46"/>
        <v>0</v>
      </c>
      <c r="Q152" s="192">
        <f t="shared" si="46"/>
        <v>0</v>
      </c>
      <c r="R152" s="192">
        <f t="shared" si="46"/>
        <v>1</v>
      </c>
      <c r="S152" s="192">
        <f t="shared" si="46"/>
        <v>3800</v>
      </c>
      <c r="T152" s="192">
        <f t="shared" si="46"/>
        <v>0</v>
      </c>
      <c r="U152" s="192">
        <f t="shared" si="46"/>
        <v>0</v>
      </c>
      <c r="V152" s="192">
        <f t="shared" si="46"/>
        <v>0</v>
      </c>
      <c r="W152" s="192">
        <f t="shared" si="46"/>
        <v>0</v>
      </c>
      <c r="X152" s="192">
        <f t="shared" si="46"/>
        <v>0</v>
      </c>
      <c r="Y152" s="192">
        <f t="shared" si="46"/>
        <v>0</v>
      </c>
      <c r="Z152" s="192">
        <f t="shared" si="46"/>
        <v>38</v>
      </c>
      <c r="AA152" s="192">
        <f t="shared" si="46"/>
        <v>38</v>
      </c>
      <c r="AB152" s="192">
        <f t="shared" si="46"/>
        <v>0</v>
      </c>
      <c r="AC152" s="192">
        <f t="shared" si="46"/>
        <v>0</v>
      </c>
      <c r="AD152" s="192">
        <f t="shared" si="46"/>
        <v>38</v>
      </c>
      <c r="AE152" s="192">
        <f t="shared" si="46"/>
        <v>0</v>
      </c>
      <c r="AF152" s="192">
        <f t="shared" si="46"/>
        <v>0</v>
      </c>
      <c r="AG152" s="192">
        <f t="shared" si="46"/>
        <v>0</v>
      </c>
      <c r="AH152" s="192">
        <f t="shared" si="46"/>
        <v>0</v>
      </c>
      <c r="AI152" s="192">
        <f t="shared" si="46"/>
        <v>0</v>
      </c>
      <c r="AJ152" s="192">
        <f t="shared" si="46"/>
        <v>0</v>
      </c>
      <c r="AK152" s="192">
        <f t="shared" si="46"/>
        <v>0</v>
      </c>
      <c r="AL152" s="192">
        <f t="shared" si="46"/>
        <v>0</v>
      </c>
      <c r="AM152" s="196"/>
      <c r="AN152" s="196"/>
      <c r="AO152" s="196"/>
    </row>
    <row r="153" s="12" customFormat="1" ht="30" customHeight="1" spans="1:41">
      <c r="A153" s="180" t="s">
        <v>52</v>
      </c>
      <c r="B153" s="188" t="s">
        <v>96</v>
      </c>
      <c r="C153" s="188"/>
      <c r="D153" s="188"/>
      <c r="E153" s="185"/>
      <c r="F153" s="185"/>
      <c r="G153" s="185"/>
      <c r="H153" s="185"/>
      <c r="I153" s="191">
        <f t="shared" ref="I153:AL153" si="47">I154+I155+I157</f>
        <v>1</v>
      </c>
      <c r="J153" s="191">
        <f t="shared" si="47"/>
        <v>3800</v>
      </c>
      <c r="K153" s="191">
        <f t="shared" si="47"/>
        <v>0</v>
      </c>
      <c r="L153" s="191">
        <f t="shared" si="47"/>
        <v>0</v>
      </c>
      <c r="M153" s="191">
        <f t="shared" si="47"/>
        <v>0</v>
      </c>
      <c r="N153" s="191">
        <f t="shared" si="47"/>
        <v>0</v>
      </c>
      <c r="O153" s="191">
        <f t="shared" si="47"/>
        <v>0</v>
      </c>
      <c r="P153" s="191">
        <f t="shared" si="47"/>
        <v>0</v>
      </c>
      <c r="Q153" s="191">
        <f t="shared" si="47"/>
        <v>0</v>
      </c>
      <c r="R153" s="191">
        <f t="shared" si="47"/>
        <v>1</v>
      </c>
      <c r="S153" s="191">
        <f t="shared" si="47"/>
        <v>3800</v>
      </c>
      <c r="T153" s="191">
        <f t="shared" si="47"/>
        <v>0</v>
      </c>
      <c r="U153" s="191">
        <f t="shared" si="47"/>
        <v>0</v>
      </c>
      <c r="V153" s="191">
        <f t="shared" si="47"/>
        <v>0</v>
      </c>
      <c r="W153" s="191">
        <f t="shared" si="47"/>
        <v>0</v>
      </c>
      <c r="X153" s="191">
        <f t="shared" si="47"/>
        <v>0</v>
      </c>
      <c r="Y153" s="191">
        <f t="shared" si="47"/>
        <v>0</v>
      </c>
      <c r="Z153" s="191">
        <f t="shared" si="47"/>
        <v>38</v>
      </c>
      <c r="AA153" s="191">
        <f t="shared" si="47"/>
        <v>38</v>
      </c>
      <c r="AB153" s="191">
        <f t="shared" si="47"/>
        <v>0</v>
      </c>
      <c r="AC153" s="191">
        <f t="shared" si="47"/>
        <v>0</v>
      </c>
      <c r="AD153" s="191">
        <f t="shared" si="47"/>
        <v>38</v>
      </c>
      <c r="AE153" s="191">
        <f t="shared" si="47"/>
        <v>0</v>
      </c>
      <c r="AF153" s="191">
        <f t="shared" si="47"/>
        <v>0</v>
      </c>
      <c r="AG153" s="191">
        <f t="shared" si="47"/>
        <v>0</v>
      </c>
      <c r="AH153" s="191">
        <f t="shared" si="47"/>
        <v>0</v>
      </c>
      <c r="AI153" s="191">
        <f t="shared" si="47"/>
        <v>0</v>
      </c>
      <c r="AJ153" s="191">
        <f t="shared" si="47"/>
        <v>0</v>
      </c>
      <c r="AK153" s="191">
        <f t="shared" si="47"/>
        <v>0</v>
      </c>
      <c r="AL153" s="191">
        <f t="shared" si="47"/>
        <v>0</v>
      </c>
      <c r="AM153" s="196"/>
      <c r="AN153" s="196"/>
      <c r="AO153" s="196"/>
    </row>
    <row r="154" s="12" customFormat="1" ht="45" customHeight="1" spans="1:41">
      <c r="A154" s="183" t="s">
        <v>54</v>
      </c>
      <c r="B154" s="188" t="s">
        <v>168</v>
      </c>
      <c r="C154" s="188"/>
      <c r="D154" s="188"/>
      <c r="E154" s="185"/>
      <c r="F154" s="185"/>
      <c r="G154" s="185"/>
      <c r="H154" s="185"/>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6"/>
      <c r="AN154" s="196"/>
      <c r="AO154" s="196"/>
    </row>
    <row r="155" s="12" customFormat="1" ht="30" customHeight="1" spans="1:41">
      <c r="A155" s="183" t="s">
        <v>54</v>
      </c>
      <c r="B155" s="188" t="s">
        <v>169</v>
      </c>
      <c r="C155" s="188"/>
      <c r="D155" s="188"/>
      <c r="E155" s="185"/>
      <c r="F155" s="185"/>
      <c r="G155" s="185"/>
      <c r="H155" s="185"/>
      <c r="I155" s="191">
        <f t="shared" ref="I155:AL155" si="48">SUM(I156)</f>
        <v>1</v>
      </c>
      <c r="J155" s="191">
        <f t="shared" si="48"/>
        <v>3800</v>
      </c>
      <c r="K155" s="191">
        <f t="shared" si="48"/>
        <v>0</v>
      </c>
      <c r="L155" s="191">
        <f t="shared" si="48"/>
        <v>0</v>
      </c>
      <c r="M155" s="191">
        <f t="shared" si="48"/>
        <v>0</v>
      </c>
      <c r="N155" s="191">
        <f t="shared" si="48"/>
        <v>0</v>
      </c>
      <c r="O155" s="191">
        <f t="shared" si="48"/>
        <v>0</v>
      </c>
      <c r="P155" s="191">
        <f t="shared" si="48"/>
        <v>0</v>
      </c>
      <c r="Q155" s="191">
        <f t="shared" si="48"/>
        <v>0</v>
      </c>
      <c r="R155" s="191">
        <f t="shared" si="48"/>
        <v>1</v>
      </c>
      <c r="S155" s="191">
        <f t="shared" si="48"/>
        <v>3800</v>
      </c>
      <c r="T155" s="191">
        <f t="shared" si="48"/>
        <v>0</v>
      </c>
      <c r="U155" s="191">
        <f t="shared" si="48"/>
        <v>0</v>
      </c>
      <c r="V155" s="191">
        <f t="shared" si="48"/>
        <v>0</v>
      </c>
      <c r="W155" s="191">
        <f t="shared" si="48"/>
        <v>0</v>
      </c>
      <c r="X155" s="191">
        <f t="shared" si="48"/>
        <v>0</v>
      </c>
      <c r="Y155" s="191">
        <f t="shared" si="48"/>
        <v>0</v>
      </c>
      <c r="Z155" s="191">
        <f t="shared" si="48"/>
        <v>38</v>
      </c>
      <c r="AA155" s="191">
        <f t="shared" si="48"/>
        <v>38</v>
      </c>
      <c r="AB155" s="191">
        <f t="shared" si="48"/>
        <v>0</v>
      </c>
      <c r="AC155" s="191">
        <f t="shared" si="48"/>
        <v>0</v>
      </c>
      <c r="AD155" s="191">
        <f t="shared" si="48"/>
        <v>38</v>
      </c>
      <c r="AE155" s="191">
        <f t="shared" si="48"/>
        <v>0</v>
      </c>
      <c r="AF155" s="191">
        <f t="shared" si="48"/>
        <v>0</v>
      </c>
      <c r="AG155" s="191">
        <f t="shared" si="48"/>
        <v>0</v>
      </c>
      <c r="AH155" s="191">
        <f t="shared" si="48"/>
        <v>0</v>
      </c>
      <c r="AI155" s="191">
        <f t="shared" si="48"/>
        <v>0</v>
      </c>
      <c r="AJ155" s="191">
        <f t="shared" si="48"/>
        <v>0</v>
      </c>
      <c r="AK155" s="191">
        <f t="shared" si="48"/>
        <v>0</v>
      </c>
      <c r="AL155" s="191">
        <f t="shared" si="48"/>
        <v>0</v>
      </c>
      <c r="AM155" s="196"/>
      <c r="AN155" s="196"/>
      <c r="AO155" s="196"/>
    </row>
    <row r="156" s="7" customFormat="1" ht="178" customHeight="1" spans="1:42">
      <c r="A156" s="22">
        <v>27</v>
      </c>
      <c r="B156" s="22" t="s">
        <v>1183</v>
      </c>
      <c r="C156" s="22">
        <v>2024</v>
      </c>
      <c r="D156" s="33" t="s">
        <v>1004</v>
      </c>
      <c r="E156" s="22" t="s">
        <v>178</v>
      </c>
      <c r="F156" s="22" t="s">
        <v>1184</v>
      </c>
      <c r="G156" s="22" t="s">
        <v>995</v>
      </c>
      <c r="H156" s="33" t="s">
        <v>1006</v>
      </c>
      <c r="I156" s="22">
        <v>1</v>
      </c>
      <c r="J156" s="22">
        <v>3800</v>
      </c>
      <c r="K156" s="22"/>
      <c r="L156" s="22"/>
      <c r="M156" s="22"/>
      <c r="N156" s="22"/>
      <c r="O156" s="22"/>
      <c r="P156" s="22"/>
      <c r="Q156" s="22"/>
      <c r="R156" s="22">
        <v>1</v>
      </c>
      <c r="S156" s="22">
        <v>3800</v>
      </c>
      <c r="T156" s="22"/>
      <c r="U156" s="22" t="s">
        <v>1007</v>
      </c>
      <c r="V156" s="22" t="s">
        <v>1185</v>
      </c>
      <c r="W156" s="22" t="s">
        <v>1007</v>
      </c>
      <c r="X156" s="22" t="s">
        <v>1185</v>
      </c>
      <c r="Y156" s="22" t="s">
        <v>1186</v>
      </c>
      <c r="Z156" s="22">
        <v>38</v>
      </c>
      <c r="AA156" s="22">
        <v>38</v>
      </c>
      <c r="AB156" s="60"/>
      <c r="AC156" s="60"/>
      <c r="AD156" s="60">
        <v>38</v>
      </c>
      <c r="AE156" s="60"/>
      <c r="AF156" s="22"/>
      <c r="AG156" s="22"/>
      <c r="AH156" s="22"/>
      <c r="AI156" s="22"/>
      <c r="AJ156" s="22"/>
      <c r="AK156" s="22"/>
      <c r="AL156" s="22"/>
      <c r="AM156" s="33" t="s">
        <v>1187</v>
      </c>
      <c r="AN156" s="33" t="s">
        <v>1188</v>
      </c>
      <c r="AO156" s="60" t="s">
        <v>1386</v>
      </c>
      <c r="AP156" s="75" t="s">
        <v>1386</v>
      </c>
    </row>
    <row r="157" s="12" customFormat="1" ht="30" customHeight="1" spans="1:40">
      <c r="A157" s="183" t="s">
        <v>54</v>
      </c>
      <c r="B157" s="188" t="s">
        <v>170</v>
      </c>
      <c r="C157" s="188"/>
      <c r="D157" s="188"/>
      <c r="E157" s="185"/>
      <c r="F157" s="185"/>
      <c r="G157" s="185"/>
      <c r="H157" s="185"/>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6"/>
      <c r="AN157" s="196"/>
    </row>
  </sheetData>
  <autoFilter xmlns:etc="http://www.wps.cn/officeDocument/2017/etCustomData" ref="A5:XFD157" etc:filterBottomFollowUsedRange="0">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9:D29"/>
    <mergeCell ref="B30:D30"/>
    <mergeCell ref="B31:D31"/>
    <mergeCell ref="B32:D32"/>
    <mergeCell ref="B33:D33"/>
    <mergeCell ref="B34:D34"/>
    <mergeCell ref="B35:D35"/>
    <mergeCell ref="B37:D37"/>
    <mergeCell ref="B38:D38"/>
    <mergeCell ref="B39:D39"/>
    <mergeCell ref="B40:D40"/>
    <mergeCell ref="B41:D41"/>
    <mergeCell ref="B42:D42"/>
    <mergeCell ref="B43:D43"/>
    <mergeCell ref="B44:D44"/>
    <mergeCell ref="B50:D50"/>
    <mergeCell ref="B51:D51"/>
    <mergeCell ref="B52:D52"/>
    <mergeCell ref="B54:D54"/>
    <mergeCell ref="B55:D55"/>
    <mergeCell ref="B56:D56"/>
    <mergeCell ref="B57:D57"/>
    <mergeCell ref="B58:D58"/>
    <mergeCell ref="B60:D60"/>
    <mergeCell ref="B61:D61"/>
    <mergeCell ref="B62:D62"/>
    <mergeCell ref="B63:D63"/>
    <mergeCell ref="B64:D64"/>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8:D88"/>
    <mergeCell ref="B93:D93"/>
    <mergeCell ref="B94:D94"/>
    <mergeCell ref="B95:D95"/>
    <mergeCell ref="B96:D96"/>
    <mergeCell ref="B97:D97"/>
    <mergeCell ref="B98:D98"/>
    <mergeCell ref="B99:D99"/>
    <mergeCell ref="B100:D100"/>
    <mergeCell ref="B104:D104"/>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7:D15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9">
    <cfRule type="duplicateValues" dxfId="1" priority="1"/>
  </conditionalFormatting>
  <conditionalFormatting sqref="D124">
    <cfRule type="expression" dxfId="0" priority="2">
      <formula>AND(COUNTIF(#REF!,D124)+COUNTIF(#REF!,D124)+COUNTIF(#REF!,D124)+COUNTIF(#REF!,D124)+COUNTIF(#REF!,D124)+COUNTIF(#REF!,D124)+COUNTIF(#REF!,D124)+COUNTIF(#REF!,D124)+COUNTIF(#REF!,D124)+COUNTIF(#REF!,D124)+COUNTIF(#REF!,D124)+COUNTIF(#REF!,D124)&gt;1,NOT(ISBLANK(D124)))</formula>
    </cfRule>
  </conditionalFormatting>
  <pageMargins left="0.751388888888889" right="0.751388888888889" top="1" bottom="1" header="0.5" footer="0.5"/>
  <pageSetup paperSize="8" scale="22" fitToHeight="0" orientation="landscape" horizontalDpi="600"/>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P165"/>
  <sheetViews>
    <sheetView view="pageBreakPreview" zoomScale="28" zoomScaleNormal="47" workbookViewId="0">
      <pane xSplit="8" ySplit="11" topLeftCell="I41" activePane="bottomRight" state="frozen"/>
      <selection/>
      <selection pane="topRight"/>
      <selection pane="bottomLeft"/>
      <selection pane="bottomRight" activeCell="H41" sqref="H41"/>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8.6296296296296" style="14" customWidth="1"/>
    <col min="22" max="22" width="18.6296296296296" style="14" hidden="1" customWidth="1"/>
    <col min="23" max="23" width="18.6296296296296" style="14" customWidth="1"/>
    <col min="24" max="25" width="18.6296296296296" style="14" hidden="1" customWidth="1"/>
    <col min="26" max="26" width="20.7777777777778" style="9" customWidth="1"/>
    <col min="27" max="27" width="22" style="9" hidden="1" customWidth="1"/>
    <col min="28" max="28" width="22.5925925925926" style="9" hidden="1" customWidth="1"/>
    <col min="29" max="29" width="11.6296296296296" style="9" hidden="1" customWidth="1"/>
    <col min="30" max="30" width="14.6574074074074" style="9" hidden="1" customWidth="1"/>
    <col min="31" max="37" width="15.1296296296296" style="9" hidden="1" customWidth="1"/>
    <col min="38" max="38" width="12.1296296296296" style="9" hidden="1" customWidth="1"/>
    <col min="39" max="39" width="63.1481481481481"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7" t="s">
        <v>1384</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hidden="1" customHeight="1" spans="1:41">
      <c r="A6" s="81"/>
      <c r="B6" s="82" t="s">
        <v>49</v>
      </c>
      <c r="C6" s="82"/>
      <c r="D6" s="82"/>
      <c r="E6" s="82"/>
      <c r="F6" s="82"/>
      <c r="G6" s="82"/>
      <c r="H6" s="82"/>
      <c r="I6" s="83">
        <f t="shared" ref="I6:AL6" si="0">I7+I70+I87+I119+I124+I145+I154+I157</f>
        <v>26</v>
      </c>
      <c r="J6" s="83">
        <f t="shared" si="0"/>
        <v>19479.43</v>
      </c>
      <c r="K6" s="83">
        <f t="shared" si="0"/>
        <v>9</v>
      </c>
      <c r="L6" s="83">
        <f t="shared" si="0"/>
        <v>1</v>
      </c>
      <c r="M6" s="83">
        <f t="shared" si="0"/>
        <v>14</v>
      </c>
      <c r="N6" s="83">
        <f t="shared" si="0"/>
        <v>0</v>
      </c>
      <c r="O6" s="83">
        <f t="shared" si="0"/>
        <v>1</v>
      </c>
      <c r="P6" s="83">
        <f t="shared" si="0"/>
        <v>0</v>
      </c>
      <c r="Q6" s="83">
        <f t="shared" si="0"/>
        <v>0</v>
      </c>
      <c r="R6" s="83">
        <f t="shared" si="0"/>
        <v>1</v>
      </c>
      <c r="S6" s="83">
        <f t="shared" si="0"/>
        <v>22456</v>
      </c>
      <c r="T6" s="83">
        <f t="shared" si="0"/>
        <v>65634</v>
      </c>
      <c r="U6" s="83">
        <f t="shared" si="0"/>
        <v>0</v>
      </c>
      <c r="V6" s="83">
        <f t="shared" si="0"/>
        <v>0</v>
      </c>
      <c r="W6" s="83">
        <f t="shared" si="0"/>
        <v>0</v>
      </c>
      <c r="X6" s="83">
        <f t="shared" si="0"/>
        <v>0</v>
      </c>
      <c r="Y6" s="83">
        <f t="shared" si="0"/>
        <v>0</v>
      </c>
      <c r="Z6" s="83">
        <f t="shared" si="0"/>
        <v>28680.75</v>
      </c>
      <c r="AA6" s="83">
        <f t="shared" si="0"/>
        <v>22434</v>
      </c>
      <c r="AB6" s="83">
        <f t="shared" si="0"/>
        <v>19496</v>
      </c>
      <c r="AC6" s="83">
        <f t="shared" si="0"/>
        <v>1900</v>
      </c>
      <c r="AD6" s="83">
        <f t="shared" si="0"/>
        <v>1038</v>
      </c>
      <c r="AE6" s="83">
        <f t="shared" si="0"/>
        <v>0</v>
      </c>
      <c r="AF6" s="83">
        <f t="shared" si="0"/>
        <v>3610</v>
      </c>
      <c r="AG6" s="83">
        <f t="shared" si="0"/>
        <v>0</v>
      </c>
      <c r="AH6" s="83">
        <f t="shared" si="0"/>
        <v>2000</v>
      </c>
      <c r="AI6" s="83">
        <f t="shared" si="0"/>
        <v>0</v>
      </c>
      <c r="AJ6" s="83">
        <f t="shared" si="0"/>
        <v>150</v>
      </c>
      <c r="AK6" s="83">
        <f t="shared" si="0"/>
        <v>0</v>
      </c>
      <c r="AL6" s="83">
        <f t="shared" si="0"/>
        <v>0</v>
      </c>
      <c r="AM6" s="81"/>
      <c r="AN6" s="81"/>
      <c r="AO6" s="81"/>
    </row>
    <row r="7" s="178" customFormat="1" ht="30" hidden="1" customHeight="1" spans="1:41">
      <c r="A7" s="180" t="s">
        <v>50</v>
      </c>
      <c r="B7" s="181" t="s">
        <v>51</v>
      </c>
      <c r="C7" s="182"/>
      <c r="D7" s="182"/>
      <c r="E7" s="181"/>
      <c r="F7" s="182"/>
      <c r="G7" s="182"/>
      <c r="H7" s="181"/>
      <c r="I7" s="189">
        <f t="shared" ref="I7:AL7" si="1">I8+I38+I44+I56+I62</f>
        <v>14</v>
      </c>
      <c r="J7" s="189">
        <f t="shared" si="1"/>
        <v>14605.3</v>
      </c>
      <c r="K7" s="189">
        <f t="shared" si="1"/>
        <v>8</v>
      </c>
      <c r="L7" s="189">
        <f t="shared" si="1"/>
        <v>0</v>
      </c>
      <c r="M7" s="189">
        <f t="shared" si="1"/>
        <v>6</v>
      </c>
      <c r="N7" s="189">
        <f t="shared" si="1"/>
        <v>0</v>
      </c>
      <c r="O7" s="189">
        <f t="shared" si="1"/>
        <v>0</v>
      </c>
      <c r="P7" s="189">
        <f t="shared" si="1"/>
        <v>0</v>
      </c>
      <c r="Q7" s="189">
        <f t="shared" si="1"/>
        <v>0</v>
      </c>
      <c r="R7" s="189">
        <f t="shared" si="1"/>
        <v>0</v>
      </c>
      <c r="S7" s="189">
        <f t="shared" si="1"/>
        <v>11449</v>
      </c>
      <c r="T7" s="189">
        <f t="shared" si="1"/>
        <v>39431</v>
      </c>
      <c r="U7" s="189">
        <f t="shared" si="1"/>
        <v>0</v>
      </c>
      <c r="V7" s="189">
        <f t="shared" si="1"/>
        <v>0</v>
      </c>
      <c r="W7" s="189">
        <f t="shared" si="1"/>
        <v>0</v>
      </c>
      <c r="X7" s="189">
        <f t="shared" si="1"/>
        <v>0</v>
      </c>
      <c r="Y7" s="189">
        <f t="shared" si="1"/>
        <v>0</v>
      </c>
      <c r="Z7" s="189">
        <f t="shared" si="1"/>
        <v>17792.75</v>
      </c>
      <c r="AA7" s="189">
        <f t="shared" si="1"/>
        <v>13656</v>
      </c>
      <c r="AB7" s="189">
        <f t="shared" si="1"/>
        <v>10756</v>
      </c>
      <c r="AC7" s="189">
        <f t="shared" si="1"/>
        <v>1900</v>
      </c>
      <c r="AD7" s="189">
        <f t="shared" si="1"/>
        <v>1000</v>
      </c>
      <c r="AE7" s="189">
        <f t="shared" si="1"/>
        <v>0</v>
      </c>
      <c r="AF7" s="189">
        <f t="shared" si="1"/>
        <v>3600</v>
      </c>
      <c r="AG7" s="189">
        <f t="shared" si="1"/>
        <v>0</v>
      </c>
      <c r="AH7" s="189">
        <f t="shared" si="1"/>
        <v>0</v>
      </c>
      <c r="AI7" s="189">
        <f t="shared" si="1"/>
        <v>0</v>
      </c>
      <c r="AJ7" s="189">
        <f t="shared" si="1"/>
        <v>150</v>
      </c>
      <c r="AK7" s="189">
        <f t="shared" si="1"/>
        <v>0</v>
      </c>
      <c r="AL7" s="189">
        <f t="shared" si="1"/>
        <v>0</v>
      </c>
      <c r="AM7" s="195"/>
      <c r="AN7" s="195"/>
      <c r="AO7" s="195"/>
    </row>
    <row r="8" s="178" customFormat="1" ht="30" hidden="1" customHeight="1" spans="1:41">
      <c r="A8" s="183" t="s">
        <v>52</v>
      </c>
      <c r="B8" s="181" t="s">
        <v>53</v>
      </c>
      <c r="C8" s="182"/>
      <c r="D8" s="182"/>
      <c r="E8" s="181"/>
      <c r="F8" s="182"/>
      <c r="G8" s="182"/>
      <c r="H8" s="181"/>
      <c r="I8" s="190">
        <f t="shared" ref="I8:AL8" si="2">I9+I18+I23+I35+I36+I37+I24</f>
        <v>6</v>
      </c>
      <c r="J8" s="190">
        <f t="shared" si="2"/>
        <v>13181.6</v>
      </c>
      <c r="K8" s="190">
        <f t="shared" si="2"/>
        <v>5</v>
      </c>
      <c r="L8" s="190">
        <f t="shared" si="2"/>
        <v>0</v>
      </c>
      <c r="M8" s="190">
        <f t="shared" si="2"/>
        <v>1</v>
      </c>
      <c r="N8" s="190">
        <f t="shared" si="2"/>
        <v>0</v>
      </c>
      <c r="O8" s="190">
        <f t="shared" si="2"/>
        <v>0</v>
      </c>
      <c r="P8" s="190">
        <f t="shared" si="2"/>
        <v>0</v>
      </c>
      <c r="Q8" s="190">
        <f t="shared" si="2"/>
        <v>0</v>
      </c>
      <c r="R8" s="190">
        <f t="shared" si="2"/>
        <v>0</v>
      </c>
      <c r="S8" s="190">
        <f t="shared" si="2"/>
        <v>5389</v>
      </c>
      <c r="T8" s="190">
        <f t="shared" si="2"/>
        <v>18950</v>
      </c>
      <c r="U8" s="190">
        <f t="shared" si="2"/>
        <v>0</v>
      </c>
      <c r="V8" s="190">
        <f t="shared" si="2"/>
        <v>0</v>
      </c>
      <c r="W8" s="190">
        <f t="shared" si="2"/>
        <v>0</v>
      </c>
      <c r="X8" s="190">
        <f t="shared" si="2"/>
        <v>0</v>
      </c>
      <c r="Y8" s="190">
        <f t="shared" si="2"/>
        <v>0</v>
      </c>
      <c r="Z8" s="190">
        <f t="shared" si="2"/>
        <v>6732.75</v>
      </c>
      <c r="AA8" s="190">
        <f t="shared" si="2"/>
        <v>6746</v>
      </c>
      <c r="AB8" s="190">
        <f t="shared" si="2"/>
        <v>5246</v>
      </c>
      <c r="AC8" s="190">
        <f t="shared" si="2"/>
        <v>1500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hidden="1" customHeight="1" spans="1:41">
      <c r="A9" s="183" t="s">
        <v>54</v>
      </c>
      <c r="B9" s="181" t="s">
        <v>55</v>
      </c>
      <c r="C9" s="182"/>
      <c r="D9" s="182"/>
      <c r="E9" s="181"/>
      <c r="F9" s="182"/>
      <c r="G9" s="182"/>
      <c r="H9" s="181"/>
      <c r="I9" s="191">
        <f t="shared" ref="I9:AL9" si="3">I10+I11</f>
        <v>0</v>
      </c>
      <c r="J9" s="191">
        <f t="shared" si="3"/>
        <v>0</v>
      </c>
      <c r="K9" s="191">
        <f t="shared" si="3"/>
        <v>0</v>
      </c>
      <c r="L9" s="191">
        <f t="shared" si="3"/>
        <v>0</v>
      </c>
      <c r="M9" s="191">
        <f t="shared" si="3"/>
        <v>0</v>
      </c>
      <c r="N9" s="191">
        <f t="shared" si="3"/>
        <v>0</v>
      </c>
      <c r="O9" s="191">
        <f t="shared" si="3"/>
        <v>0</v>
      </c>
      <c r="P9" s="191">
        <f t="shared" si="3"/>
        <v>0</v>
      </c>
      <c r="Q9" s="191">
        <f t="shared" si="3"/>
        <v>0</v>
      </c>
      <c r="R9" s="191">
        <f t="shared" si="3"/>
        <v>0</v>
      </c>
      <c r="S9" s="191">
        <f t="shared" si="3"/>
        <v>0</v>
      </c>
      <c r="T9" s="191">
        <f t="shared" si="3"/>
        <v>0</v>
      </c>
      <c r="U9" s="191">
        <f t="shared" si="3"/>
        <v>0</v>
      </c>
      <c r="V9" s="191">
        <f t="shared" si="3"/>
        <v>0</v>
      </c>
      <c r="W9" s="191">
        <f t="shared" si="3"/>
        <v>0</v>
      </c>
      <c r="X9" s="191">
        <f t="shared" si="3"/>
        <v>0</v>
      </c>
      <c r="Y9" s="191">
        <f t="shared" si="3"/>
        <v>0</v>
      </c>
      <c r="Z9" s="191">
        <f t="shared" si="3"/>
        <v>0</v>
      </c>
      <c r="AA9" s="191">
        <f t="shared" si="3"/>
        <v>0</v>
      </c>
      <c r="AB9" s="191">
        <f t="shared" si="3"/>
        <v>0</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hidden="1"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hidden="1" customHeight="1" spans="1:41">
      <c r="A11" s="184" t="s">
        <v>56</v>
      </c>
      <c r="B11" s="181" t="s">
        <v>58</v>
      </c>
      <c r="C11" s="182"/>
      <c r="D11" s="182"/>
      <c r="E11" s="185"/>
      <c r="F11" s="185"/>
      <c r="G11" s="185"/>
      <c r="H11" s="185"/>
      <c r="I11" s="191">
        <f t="shared" ref="I11:AL11" si="4">SUM(I17:I17)</f>
        <v>0</v>
      </c>
      <c r="J11" s="191">
        <f t="shared" si="4"/>
        <v>0</v>
      </c>
      <c r="K11" s="191">
        <f t="shared" si="4"/>
        <v>0</v>
      </c>
      <c r="L11" s="191">
        <f t="shared" si="4"/>
        <v>0</v>
      </c>
      <c r="M11" s="191">
        <f t="shared" si="4"/>
        <v>0</v>
      </c>
      <c r="N11" s="191">
        <f t="shared" si="4"/>
        <v>0</v>
      </c>
      <c r="O11" s="191">
        <f t="shared" si="4"/>
        <v>0</v>
      </c>
      <c r="P11" s="191">
        <f t="shared" si="4"/>
        <v>0</v>
      </c>
      <c r="Q11" s="191">
        <f t="shared" si="4"/>
        <v>0</v>
      </c>
      <c r="R11" s="191">
        <f t="shared" si="4"/>
        <v>0</v>
      </c>
      <c r="S11" s="191">
        <f t="shared" si="4"/>
        <v>0</v>
      </c>
      <c r="T11" s="191">
        <f t="shared" si="4"/>
        <v>0</v>
      </c>
      <c r="U11" s="191">
        <f t="shared" si="4"/>
        <v>0</v>
      </c>
      <c r="V11" s="191">
        <f t="shared" si="4"/>
        <v>0</v>
      </c>
      <c r="W11" s="191">
        <f t="shared" si="4"/>
        <v>0</v>
      </c>
      <c r="X11" s="191">
        <f t="shared" si="4"/>
        <v>0</v>
      </c>
      <c r="Y11" s="191">
        <f t="shared" si="4"/>
        <v>0</v>
      </c>
      <c r="Z11" s="191">
        <f t="shared" si="4"/>
        <v>0</v>
      </c>
      <c r="AA11" s="191">
        <f t="shared" ref="AA11:AJ11" si="5">SUM(AA17:AA17)</f>
        <v>0</v>
      </c>
      <c r="AB11" s="191">
        <f t="shared" si="5"/>
        <v>0</v>
      </c>
      <c r="AC11" s="191">
        <f t="shared" si="5"/>
        <v>0</v>
      </c>
      <c r="AD11" s="191">
        <f t="shared" si="5"/>
        <v>0</v>
      </c>
      <c r="AE11" s="191">
        <f t="shared" si="5"/>
        <v>0</v>
      </c>
      <c r="AF11" s="191">
        <f t="shared" si="5"/>
        <v>0</v>
      </c>
      <c r="AG11" s="191">
        <f t="shared" si="5"/>
        <v>0</v>
      </c>
      <c r="AH11" s="191">
        <f t="shared" si="5"/>
        <v>0</v>
      </c>
      <c r="AI11" s="191">
        <f t="shared" si="5"/>
        <v>0</v>
      </c>
      <c r="AJ11" s="191">
        <f t="shared" si="5"/>
        <v>0</v>
      </c>
      <c r="AK11" s="191">
        <f t="shared" si="4"/>
        <v>0</v>
      </c>
      <c r="AL11" s="191">
        <f t="shared" si="4"/>
        <v>0</v>
      </c>
      <c r="AM11" s="191"/>
      <c r="AN11" s="196"/>
      <c r="AO11" s="196"/>
    </row>
    <row r="12" s="12" customFormat="1" ht="123" hidden="1" customHeight="1" spans="1:41">
      <c r="A12" s="247"/>
      <c r="B12" s="248"/>
      <c r="C12" s="248"/>
      <c r="D12" s="248"/>
      <c r="E12" s="248"/>
      <c r="F12" s="248"/>
      <c r="G12" s="248"/>
      <c r="H12" s="249"/>
      <c r="I12" s="191"/>
      <c r="J12" s="191"/>
      <c r="K12" s="191"/>
      <c r="L12" s="191"/>
      <c r="M12" s="191"/>
      <c r="N12" s="191"/>
      <c r="O12" s="191"/>
      <c r="P12" s="191"/>
      <c r="Q12" s="191"/>
      <c r="R12" s="191"/>
      <c r="S12" s="191"/>
      <c r="T12" s="191"/>
      <c r="U12" s="191"/>
      <c r="V12" s="191"/>
      <c r="W12" s="191"/>
      <c r="X12" s="191"/>
      <c r="Y12" s="191"/>
      <c r="Z12" s="75">
        <f>SUBTOTAL(9,Z17:Z161)</f>
        <v>29416.75</v>
      </c>
      <c r="AA12" s="191"/>
      <c r="AB12" s="191"/>
      <c r="AC12" s="191"/>
      <c r="AD12" s="191"/>
      <c r="AE12" s="191"/>
      <c r="AF12" s="191"/>
      <c r="AG12" s="191"/>
      <c r="AH12" s="191"/>
      <c r="AI12" s="191"/>
      <c r="AJ12" s="191"/>
      <c r="AK12" s="191"/>
      <c r="AL12" s="191"/>
      <c r="AM12" s="191"/>
      <c r="AN12" s="196"/>
      <c r="AO12" s="196"/>
    </row>
    <row r="13" s="12" customFormat="1" ht="123" hidden="1" customHeight="1" spans="1:41">
      <c r="A13" s="247"/>
      <c r="B13" s="248"/>
      <c r="C13" s="248"/>
      <c r="D13" s="248"/>
      <c r="E13" s="248"/>
      <c r="F13" s="248"/>
      <c r="G13" s="248"/>
      <c r="H13" s="249"/>
      <c r="I13" s="191"/>
      <c r="J13" s="191"/>
      <c r="K13" s="191"/>
      <c r="L13" s="191"/>
      <c r="M13" s="191"/>
      <c r="N13" s="191"/>
      <c r="O13" s="191"/>
      <c r="P13" s="191"/>
      <c r="Q13" s="191"/>
      <c r="R13" s="191"/>
      <c r="S13" s="191"/>
      <c r="T13" s="191"/>
      <c r="U13" s="191"/>
      <c r="V13" s="191"/>
      <c r="W13" s="191"/>
      <c r="X13" s="191"/>
      <c r="Y13" s="191"/>
      <c r="Z13" s="75">
        <f>SUBTOTAL(9,Z17:Z161)</f>
        <v>29416.75</v>
      </c>
      <c r="AA13" s="191"/>
      <c r="AB13" s="191"/>
      <c r="AC13" s="191"/>
      <c r="AD13" s="191"/>
      <c r="AE13" s="191"/>
      <c r="AF13" s="191"/>
      <c r="AG13" s="191"/>
      <c r="AH13" s="191"/>
      <c r="AI13" s="191"/>
      <c r="AJ13" s="191"/>
      <c r="AK13" s="191"/>
      <c r="AL13" s="191"/>
      <c r="AM13" s="191"/>
      <c r="AN13" s="196"/>
      <c r="AO13" s="196"/>
    </row>
    <row r="14" s="12" customFormat="1" ht="123" hidden="1" customHeight="1" spans="1:41">
      <c r="A14" s="247"/>
      <c r="B14" s="248"/>
      <c r="C14" s="248"/>
      <c r="D14" s="248"/>
      <c r="E14" s="248"/>
      <c r="F14" s="248"/>
      <c r="G14" s="248"/>
      <c r="H14" s="249"/>
      <c r="I14" s="191"/>
      <c r="J14" s="191"/>
      <c r="K14" s="191"/>
      <c r="L14" s="191"/>
      <c r="M14" s="191"/>
      <c r="N14" s="191"/>
      <c r="O14" s="191"/>
      <c r="P14" s="191"/>
      <c r="Q14" s="191"/>
      <c r="R14" s="191"/>
      <c r="S14" s="191"/>
      <c r="T14" s="191"/>
      <c r="U14" s="191"/>
      <c r="V14" s="191"/>
      <c r="W14" s="191"/>
      <c r="X14" s="191"/>
      <c r="Y14" s="191"/>
      <c r="Z14" s="75">
        <f>SUBTOTAL(9,Z17:Z161)</f>
        <v>29416.75</v>
      </c>
      <c r="AA14" s="191"/>
      <c r="AB14" s="191"/>
      <c r="AC14" s="191"/>
      <c r="AD14" s="191"/>
      <c r="AE14" s="191"/>
      <c r="AF14" s="191"/>
      <c r="AG14" s="191"/>
      <c r="AH14" s="191"/>
      <c r="AI14" s="191"/>
      <c r="AJ14" s="191"/>
      <c r="AK14" s="191"/>
      <c r="AL14" s="191"/>
      <c r="AM14" s="191"/>
      <c r="AN14" s="196"/>
      <c r="AO14" s="196"/>
    </row>
    <row r="15" s="12" customFormat="1" ht="123" hidden="1" customHeight="1" spans="1:41">
      <c r="A15" s="247"/>
      <c r="B15" s="248"/>
      <c r="C15" s="248"/>
      <c r="D15" s="248"/>
      <c r="E15" s="248"/>
      <c r="F15" s="248"/>
      <c r="G15" s="248"/>
      <c r="H15" s="249"/>
      <c r="I15" s="191"/>
      <c r="J15" s="191"/>
      <c r="K15" s="191"/>
      <c r="L15" s="191"/>
      <c r="M15" s="191"/>
      <c r="N15" s="191"/>
      <c r="O15" s="191"/>
      <c r="P15" s="191"/>
      <c r="Q15" s="191"/>
      <c r="R15" s="191"/>
      <c r="S15" s="191"/>
      <c r="T15" s="191"/>
      <c r="U15" s="191"/>
      <c r="V15" s="191"/>
      <c r="W15" s="191"/>
      <c r="X15" s="191"/>
      <c r="Y15" s="191"/>
      <c r="Z15" s="75">
        <f>SUBTOTAL(9,Z17:Z163)</f>
        <v>29916.75</v>
      </c>
      <c r="AA15" s="191"/>
      <c r="AB15" s="191"/>
      <c r="AC15" s="191"/>
      <c r="AD15" s="191"/>
      <c r="AE15" s="191"/>
      <c r="AF15" s="191"/>
      <c r="AG15" s="191"/>
      <c r="AH15" s="191"/>
      <c r="AI15" s="191"/>
      <c r="AJ15" s="191"/>
      <c r="AK15" s="191"/>
      <c r="AL15" s="191"/>
      <c r="AM15" s="191"/>
      <c r="AN15" s="196"/>
      <c r="AO15" s="196"/>
    </row>
    <row r="16" s="12" customFormat="1" ht="123" hidden="1" customHeight="1" spans="1:41">
      <c r="A16" s="247"/>
      <c r="B16" s="248"/>
      <c r="C16" s="248"/>
      <c r="D16" s="248"/>
      <c r="E16" s="248"/>
      <c r="F16" s="248"/>
      <c r="G16" s="248"/>
      <c r="H16" s="249"/>
      <c r="I16" s="191"/>
      <c r="J16" s="191"/>
      <c r="K16" s="191"/>
      <c r="L16" s="191"/>
      <c r="M16" s="191"/>
      <c r="N16" s="191"/>
      <c r="O16" s="191"/>
      <c r="P16" s="191"/>
      <c r="Q16" s="191"/>
      <c r="R16" s="191"/>
      <c r="S16" s="191"/>
      <c r="T16" s="191"/>
      <c r="U16" s="191"/>
      <c r="V16" s="191"/>
      <c r="W16" s="191"/>
      <c r="X16" s="191"/>
      <c r="Y16" s="191"/>
      <c r="Z16" s="75">
        <f>SUBTOTAL(9,Z17:Z165)</f>
        <v>31916.75</v>
      </c>
      <c r="AA16" s="191"/>
      <c r="AB16" s="191"/>
      <c r="AC16" s="191"/>
      <c r="AD16" s="191"/>
      <c r="AE16" s="191"/>
      <c r="AF16" s="191"/>
      <c r="AG16" s="191"/>
      <c r="AH16" s="191"/>
      <c r="AI16" s="191"/>
      <c r="AJ16" s="191"/>
      <c r="AK16" s="191"/>
      <c r="AL16" s="191"/>
      <c r="AM16" s="191"/>
      <c r="AN16" s="196"/>
      <c r="AO16" s="196"/>
    </row>
    <row r="17" s="8" customFormat="1" ht="352" customHeight="1" spans="1:42">
      <c r="A17" s="22">
        <v>1</v>
      </c>
      <c r="B17" s="22" t="s">
        <v>1158</v>
      </c>
      <c r="C17" s="22">
        <v>2024</v>
      </c>
      <c r="D17" s="23" t="s">
        <v>1400</v>
      </c>
      <c r="E17" s="22" t="s">
        <v>178</v>
      </c>
      <c r="F17" s="24" t="s">
        <v>1347</v>
      </c>
      <c r="G17" s="22" t="s">
        <v>1160</v>
      </c>
      <c r="H17" s="23" t="s">
        <v>1401</v>
      </c>
      <c r="I17" s="22">
        <v>1</v>
      </c>
      <c r="J17" s="22">
        <v>1987.59</v>
      </c>
      <c r="K17" s="22">
        <v>1</v>
      </c>
      <c r="L17" s="22"/>
      <c r="M17" s="22"/>
      <c r="N17" s="22"/>
      <c r="O17" s="22"/>
      <c r="P17" s="22"/>
      <c r="Q17" s="22"/>
      <c r="R17" s="22"/>
      <c r="S17" s="22">
        <v>56</v>
      </c>
      <c r="T17" s="22">
        <v>183</v>
      </c>
      <c r="U17" s="22" t="s">
        <v>183</v>
      </c>
      <c r="V17" s="22" t="s">
        <v>1144</v>
      </c>
      <c r="W17" s="22" t="s">
        <v>183</v>
      </c>
      <c r="X17" s="22" t="s">
        <v>1144</v>
      </c>
      <c r="Y17" s="22" t="s">
        <v>1286</v>
      </c>
      <c r="Z17" s="22">
        <v>736</v>
      </c>
      <c r="AA17" s="22"/>
      <c r="AB17" s="22"/>
      <c r="AC17" s="22"/>
      <c r="AD17" s="22"/>
      <c r="AE17" s="22"/>
      <c r="AF17" s="22"/>
      <c r="AG17" s="22"/>
      <c r="AH17" s="22"/>
      <c r="AI17" s="22"/>
      <c r="AJ17" s="22">
        <v>736</v>
      </c>
      <c r="AK17" s="22"/>
      <c r="AL17" s="22"/>
      <c r="AM17" s="33" t="s">
        <v>1349</v>
      </c>
      <c r="AN17" s="33" t="s">
        <v>1163</v>
      </c>
      <c r="AO17" s="60" t="s">
        <v>1386</v>
      </c>
      <c r="AP17" s="75" t="s">
        <v>1386</v>
      </c>
    </row>
    <row r="18" s="12" customFormat="1" ht="30" hidden="1" customHeight="1" spans="1:41">
      <c r="A18" s="183" t="s">
        <v>54</v>
      </c>
      <c r="B18" s="181" t="s">
        <v>59</v>
      </c>
      <c r="C18" s="182"/>
      <c r="D18" s="182"/>
      <c r="E18" s="185"/>
      <c r="F18" s="185"/>
      <c r="G18" s="185"/>
      <c r="H18" s="185"/>
      <c r="I18" s="191">
        <f t="shared" ref="I18:AL18" si="6">I19+I20+I21+I22</f>
        <v>0</v>
      </c>
      <c r="J18" s="191">
        <f t="shared" si="6"/>
        <v>0</v>
      </c>
      <c r="K18" s="191">
        <f t="shared" si="6"/>
        <v>0</v>
      </c>
      <c r="L18" s="191">
        <f t="shared" si="6"/>
        <v>0</v>
      </c>
      <c r="M18" s="191">
        <f t="shared" si="6"/>
        <v>0</v>
      </c>
      <c r="N18" s="191">
        <f t="shared" si="6"/>
        <v>0</v>
      </c>
      <c r="O18" s="191">
        <f t="shared" si="6"/>
        <v>0</v>
      </c>
      <c r="P18" s="191">
        <f t="shared" si="6"/>
        <v>0</v>
      </c>
      <c r="Q18" s="191">
        <f t="shared" si="6"/>
        <v>0</v>
      </c>
      <c r="R18" s="191">
        <f t="shared" si="6"/>
        <v>0</v>
      </c>
      <c r="S18" s="191">
        <f t="shared" si="6"/>
        <v>0</v>
      </c>
      <c r="T18" s="191">
        <f t="shared" si="6"/>
        <v>0</v>
      </c>
      <c r="U18" s="191">
        <f t="shared" si="6"/>
        <v>0</v>
      </c>
      <c r="V18" s="191">
        <f t="shared" si="6"/>
        <v>0</v>
      </c>
      <c r="W18" s="191">
        <f t="shared" si="6"/>
        <v>0</v>
      </c>
      <c r="X18" s="191">
        <f t="shared" si="6"/>
        <v>0</v>
      </c>
      <c r="Y18" s="191">
        <f t="shared" si="6"/>
        <v>0</v>
      </c>
      <c r="Z18" s="191">
        <f t="shared" si="6"/>
        <v>0</v>
      </c>
      <c r="AA18" s="191">
        <f t="shared" si="6"/>
        <v>0</v>
      </c>
      <c r="AB18" s="191">
        <f t="shared" si="6"/>
        <v>0</v>
      </c>
      <c r="AC18" s="191">
        <f t="shared" si="6"/>
        <v>0</v>
      </c>
      <c r="AD18" s="191">
        <f t="shared" si="6"/>
        <v>0</v>
      </c>
      <c r="AE18" s="191">
        <f t="shared" si="6"/>
        <v>0</v>
      </c>
      <c r="AF18" s="191">
        <f t="shared" si="6"/>
        <v>0</v>
      </c>
      <c r="AG18" s="191">
        <f t="shared" si="6"/>
        <v>0</v>
      </c>
      <c r="AH18" s="191">
        <f t="shared" si="6"/>
        <v>0</v>
      </c>
      <c r="AI18" s="191">
        <f t="shared" si="6"/>
        <v>0</v>
      </c>
      <c r="AJ18" s="191">
        <f t="shared" si="6"/>
        <v>0</v>
      </c>
      <c r="AK18" s="191">
        <f t="shared" si="6"/>
        <v>0</v>
      </c>
      <c r="AL18" s="191">
        <f t="shared" si="6"/>
        <v>0</v>
      </c>
      <c r="AM18" s="196"/>
      <c r="AN18" s="196"/>
      <c r="AO18" s="196"/>
    </row>
    <row r="19" s="12" customFormat="1" ht="30" hidden="1" customHeight="1" spans="1:41">
      <c r="A19" s="184" t="s">
        <v>56</v>
      </c>
      <c r="B19" s="181" t="s">
        <v>60</v>
      </c>
      <c r="C19" s="182"/>
      <c r="D19" s="182"/>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hidden="1" customHeight="1" spans="1:41">
      <c r="A20" s="184" t="s">
        <v>56</v>
      </c>
      <c r="B20" s="188" t="s">
        <v>61</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hidden="1" customHeight="1" spans="1:41">
      <c r="A21" s="184" t="s">
        <v>56</v>
      </c>
      <c r="B21" s="188" t="s">
        <v>62</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hidden="1" customHeight="1" spans="1:41">
      <c r="A22" s="184" t="s">
        <v>56</v>
      </c>
      <c r="B22" s="188" t="s">
        <v>63</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hidden="1" customHeight="1" spans="1:41">
      <c r="A23" s="183" t="s">
        <v>54</v>
      </c>
      <c r="B23" s="188" t="s">
        <v>64</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hidden="1" customHeight="1" spans="1:41">
      <c r="A24" s="183" t="s">
        <v>54</v>
      </c>
      <c r="B24" s="188" t="s">
        <v>65</v>
      </c>
      <c r="C24" s="188"/>
      <c r="D24" s="188"/>
      <c r="E24" s="185"/>
      <c r="F24" s="185"/>
      <c r="G24" s="185"/>
      <c r="H24" s="185"/>
      <c r="I24" s="191">
        <f t="shared" ref="I24:AL24" si="7">I25+I26+I27+I34</f>
        <v>6</v>
      </c>
      <c r="J24" s="191">
        <f t="shared" si="7"/>
        <v>13181.6</v>
      </c>
      <c r="K24" s="191">
        <f t="shared" si="7"/>
        <v>5</v>
      </c>
      <c r="L24" s="191">
        <f t="shared" si="7"/>
        <v>0</v>
      </c>
      <c r="M24" s="191">
        <f t="shared" si="7"/>
        <v>1</v>
      </c>
      <c r="N24" s="191">
        <f t="shared" si="7"/>
        <v>0</v>
      </c>
      <c r="O24" s="191">
        <f t="shared" si="7"/>
        <v>0</v>
      </c>
      <c r="P24" s="191">
        <f t="shared" si="7"/>
        <v>0</v>
      </c>
      <c r="Q24" s="191">
        <f t="shared" si="7"/>
        <v>0</v>
      </c>
      <c r="R24" s="191">
        <f t="shared" si="7"/>
        <v>0</v>
      </c>
      <c r="S24" s="191">
        <f t="shared" si="7"/>
        <v>5389</v>
      </c>
      <c r="T24" s="191">
        <f t="shared" si="7"/>
        <v>18950</v>
      </c>
      <c r="U24" s="191">
        <f t="shared" si="7"/>
        <v>0</v>
      </c>
      <c r="V24" s="191">
        <f t="shared" si="7"/>
        <v>0</v>
      </c>
      <c r="W24" s="191">
        <f t="shared" si="7"/>
        <v>0</v>
      </c>
      <c r="X24" s="191">
        <f t="shared" si="7"/>
        <v>0</v>
      </c>
      <c r="Y24" s="191">
        <f t="shared" si="7"/>
        <v>0</v>
      </c>
      <c r="Z24" s="191">
        <f t="shared" si="7"/>
        <v>6732.75</v>
      </c>
      <c r="AA24" s="191">
        <f t="shared" si="7"/>
        <v>6746</v>
      </c>
      <c r="AB24" s="191">
        <f t="shared" si="7"/>
        <v>5246</v>
      </c>
      <c r="AC24" s="191">
        <f t="shared" si="7"/>
        <v>1500</v>
      </c>
      <c r="AD24" s="191">
        <f t="shared" si="7"/>
        <v>0</v>
      </c>
      <c r="AE24" s="191">
        <f t="shared" si="7"/>
        <v>0</v>
      </c>
      <c r="AF24" s="191">
        <f t="shared" si="7"/>
        <v>0</v>
      </c>
      <c r="AG24" s="191">
        <f t="shared" si="7"/>
        <v>0</v>
      </c>
      <c r="AH24" s="191">
        <f t="shared" si="7"/>
        <v>0</v>
      </c>
      <c r="AI24" s="191">
        <f t="shared" si="7"/>
        <v>0</v>
      </c>
      <c r="AJ24" s="191">
        <f t="shared" si="7"/>
        <v>0</v>
      </c>
      <c r="AK24" s="191">
        <f t="shared" si="7"/>
        <v>0</v>
      </c>
      <c r="AL24" s="191">
        <f t="shared" si="7"/>
        <v>0</v>
      </c>
      <c r="AM24" s="196"/>
      <c r="AN24" s="196"/>
      <c r="AO24" s="196"/>
    </row>
    <row r="25" s="12" customFormat="1" ht="30" hidden="1" customHeight="1" spans="1:41">
      <c r="A25" s="184" t="s">
        <v>56</v>
      </c>
      <c r="B25" s="188" t="s">
        <v>66</v>
      </c>
      <c r="C25" s="188"/>
      <c r="D25" s="188"/>
      <c r="E25" s="185"/>
      <c r="F25" s="185"/>
      <c r="G25" s="185"/>
      <c r="H25" s="185"/>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6"/>
      <c r="AN25" s="196"/>
      <c r="AO25" s="196"/>
    </row>
    <row r="26" s="12" customFormat="1" ht="30" hidden="1" customHeight="1" spans="1:41">
      <c r="A26" s="184" t="s">
        <v>56</v>
      </c>
      <c r="B26" s="188" t="s">
        <v>67</v>
      </c>
      <c r="C26" s="188"/>
      <c r="D26" s="188"/>
      <c r="E26" s="185"/>
      <c r="F26" s="185"/>
      <c r="G26" s="185"/>
      <c r="H26" s="185"/>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6"/>
      <c r="AN26" s="196"/>
      <c r="AO26" s="196"/>
    </row>
    <row r="27" s="12" customFormat="1" ht="30" hidden="1" customHeight="1" spans="1:41">
      <c r="A27" s="184" t="s">
        <v>56</v>
      </c>
      <c r="B27" s="188" t="s">
        <v>68</v>
      </c>
      <c r="C27" s="188"/>
      <c r="D27" s="188"/>
      <c r="E27" s="185"/>
      <c r="F27" s="185"/>
      <c r="G27" s="185"/>
      <c r="H27" s="185"/>
      <c r="I27" s="191">
        <f t="shared" ref="I27:AL27" si="8">SUM(I28:I33)</f>
        <v>6</v>
      </c>
      <c r="J27" s="191">
        <f t="shared" si="8"/>
        <v>13181.6</v>
      </c>
      <c r="K27" s="191">
        <f t="shared" si="8"/>
        <v>5</v>
      </c>
      <c r="L27" s="191">
        <f t="shared" si="8"/>
        <v>0</v>
      </c>
      <c r="M27" s="191">
        <f t="shared" si="8"/>
        <v>1</v>
      </c>
      <c r="N27" s="191">
        <f t="shared" si="8"/>
        <v>0</v>
      </c>
      <c r="O27" s="191">
        <f t="shared" si="8"/>
        <v>0</v>
      </c>
      <c r="P27" s="191">
        <f t="shared" si="8"/>
        <v>0</v>
      </c>
      <c r="Q27" s="191">
        <f t="shared" si="8"/>
        <v>0</v>
      </c>
      <c r="R27" s="191">
        <f t="shared" si="8"/>
        <v>0</v>
      </c>
      <c r="S27" s="191">
        <f t="shared" si="8"/>
        <v>5389</v>
      </c>
      <c r="T27" s="191">
        <f t="shared" si="8"/>
        <v>18950</v>
      </c>
      <c r="U27" s="191">
        <f t="shared" si="8"/>
        <v>0</v>
      </c>
      <c r="V27" s="191">
        <f t="shared" si="8"/>
        <v>0</v>
      </c>
      <c r="W27" s="191">
        <f t="shared" si="8"/>
        <v>0</v>
      </c>
      <c r="X27" s="191">
        <f t="shared" si="8"/>
        <v>0</v>
      </c>
      <c r="Y27" s="191">
        <f t="shared" si="8"/>
        <v>0</v>
      </c>
      <c r="Z27" s="191">
        <f t="shared" si="8"/>
        <v>6732.75</v>
      </c>
      <c r="AA27" s="191">
        <f t="shared" si="8"/>
        <v>6746</v>
      </c>
      <c r="AB27" s="191">
        <f t="shared" si="8"/>
        <v>5246</v>
      </c>
      <c r="AC27" s="191">
        <f t="shared" si="8"/>
        <v>1500</v>
      </c>
      <c r="AD27" s="191">
        <f t="shared" si="8"/>
        <v>0</v>
      </c>
      <c r="AE27" s="191">
        <f t="shared" si="8"/>
        <v>0</v>
      </c>
      <c r="AF27" s="191">
        <f t="shared" si="8"/>
        <v>0</v>
      </c>
      <c r="AG27" s="191">
        <f t="shared" si="8"/>
        <v>0</v>
      </c>
      <c r="AH27" s="191">
        <f t="shared" si="8"/>
        <v>0</v>
      </c>
      <c r="AI27" s="191">
        <f t="shared" si="8"/>
        <v>0</v>
      </c>
      <c r="AJ27" s="191">
        <f t="shared" si="8"/>
        <v>0</v>
      </c>
      <c r="AK27" s="191">
        <f t="shared" si="8"/>
        <v>0</v>
      </c>
      <c r="AL27" s="191">
        <f t="shared" si="8"/>
        <v>0</v>
      </c>
      <c r="AM27" s="196"/>
      <c r="AN27" s="196"/>
      <c r="AO27" s="196"/>
    </row>
    <row r="28" s="7" customFormat="1" ht="409" customHeight="1" spans="1:42">
      <c r="A28" s="22">
        <v>2</v>
      </c>
      <c r="B28" s="22" t="s">
        <v>1138</v>
      </c>
      <c r="C28" s="22">
        <v>2024</v>
      </c>
      <c r="D28" s="84" t="s">
        <v>983</v>
      </c>
      <c r="E28" s="24" t="s">
        <v>178</v>
      </c>
      <c r="F28" s="24" t="s">
        <v>984</v>
      </c>
      <c r="G28" s="24" t="s">
        <v>180</v>
      </c>
      <c r="H28" s="84" t="s">
        <v>1294</v>
      </c>
      <c r="I28" s="22">
        <v>1</v>
      </c>
      <c r="J28" s="22">
        <v>3896</v>
      </c>
      <c r="K28" s="22">
        <v>1</v>
      </c>
      <c r="L28" s="22"/>
      <c r="M28" s="22"/>
      <c r="N28" s="22"/>
      <c r="O28" s="22"/>
      <c r="P28" s="22"/>
      <c r="Q28" s="22"/>
      <c r="R28" s="22"/>
      <c r="S28" s="22">
        <v>338</v>
      </c>
      <c r="T28" s="22">
        <v>1345</v>
      </c>
      <c r="U28" s="24" t="s">
        <v>985</v>
      </c>
      <c r="V28" s="22" t="s">
        <v>944</v>
      </c>
      <c r="W28" s="24" t="s">
        <v>183</v>
      </c>
      <c r="X28" s="22" t="s">
        <v>811</v>
      </c>
      <c r="Y28" s="22" t="s">
        <v>1286</v>
      </c>
      <c r="Z28" s="24">
        <v>2000</v>
      </c>
      <c r="AA28" s="22">
        <v>2000</v>
      </c>
      <c r="AB28" s="60">
        <v>1600</v>
      </c>
      <c r="AC28" s="60">
        <v>400</v>
      </c>
      <c r="AD28" s="60"/>
      <c r="AE28" s="60"/>
      <c r="AF28" s="22"/>
      <c r="AG28" s="22"/>
      <c r="AH28" s="22"/>
      <c r="AI28" s="22"/>
      <c r="AJ28" s="22"/>
      <c r="AK28" s="22"/>
      <c r="AL28" s="22"/>
      <c r="AM28" s="33" t="s">
        <v>1139</v>
      </c>
      <c r="AN28" s="33" t="s">
        <v>1140</v>
      </c>
      <c r="AO28" s="60" t="s">
        <v>1386</v>
      </c>
      <c r="AP28" s="75" t="s">
        <v>1386</v>
      </c>
    </row>
    <row r="29" s="7" customFormat="1" ht="409" customHeight="1" spans="1:42">
      <c r="A29" s="22">
        <v>3</v>
      </c>
      <c r="B29" s="22" t="s">
        <v>1142</v>
      </c>
      <c r="C29" s="22">
        <v>2024</v>
      </c>
      <c r="D29" s="23" t="s">
        <v>185</v>
      </c>
      <c r="E29" s="24" t="s">
        <v>178</v>
      </c>
      <c r="F29" s="24" t="s">
        <v>984</v>
      </c>
      <c r="G29" s="24" t="s">
        <v>1295</v>
      </c>
      <c r="H29" s="23" t="s">
        <v>1387</v>
      </c>
      <c r="I29" s="22">
        <v>1</v>
      </c>
      <c r="J29" s="22">
        <v>3949</v>
      </c>
      <c r="K29" s="22">
        <v>1</v>
      </c>
      <c r="L29" s="22"/>
      <c r="M29" s="22"/>
      <c r="N29" s="22"/>
      <c r="O29" s="22"/>
      <c r="P29" s="22"/>
      <c r="Q29" s="22"/>
      <c r="R29" s="22"/>
      <c r="S29" s="22">
        <v>737</v>
      </c>
      <c r="T29" s="22">
        <v>2312</v>
      </c>
      <c r="U29" s="24" t="s">
        <v>183</v>
      </c>
      <c r="V29" s="22" t="s">
        <v>1144</v>
      </c>
      <c r="W29" s="24" t="s">
        <v>183</v>
      </c>
      <c r="X29" s="22" t="s">
        <v>1144</v>
      </c>
      <c r="Y29" s="22" t="s">
        <v>1286</v>
      </c>
      <c r="Z29" s="59">
        <v>1370</v>
      </c>
      <c r="AA29" s="22">
        <v>1370</v>
      </c>
      <c r="AB29" s="60">
        <v>970</v>
      </c>
      <c r="AC29" s="60">
        <v>400</v>
      </c>
      <c r="AD29" s="60"/>
      <c r="AE29" s="60"/>
      <c r="AF29" s="22"/>
      <c r="AG29" s="22"/>
      <c r="AH29" s="22"/>
      <c r="AI29" s="22"/>
      <c r="AJ29" s="22"/>
      <c r="AK29" s="22"/>
      <c r="AL29" s="22"/>
      <c r="AM29" s="33" t="s">
        <v>1145</v>
      </c>
      <c r="AN29" s="33" t="s">
        <v>1146</v>
      </c>
      <c r="AO29" s="60" t="s">
        <v>1386</v>
      </c>
      <c r="AP29" s="75" t="s">
        <v>1386</v>
      </c>
    </row>
    <row r="30" s="7" customFormat="1" ht="382" customHeight="1" spans="1:42">
      <c r="A30" s="22">
        <v>4</v>
      </c>
      <c r="B30" s="22" t="s">
        <v>1297</v>
      </c>
      <c r="C30" s="22">
        <v>2024</v>
      </c>
      <c r="D30" s="31" t="s">
        <v>1388</v>
      </c>
      <c r="E30" s="24" t="s">
        <v>178</v>
      </c>
      <c r="F30" s="31" t="s">
        <v>402</v>
      </c>
      <c r="G30" s="24" t="s">
        <v>198</v>
      </c>
      <c r="H30" s="32" t="s">
        <v>1402</v>
      </c>
      <c r="I30" s="22">
        <v>1</v>
      </c>
      <c r="J30" s="22">
        <v>408</v>
      </c>
      <c r="K30" s="22">
        <v>1</v>
      </c>
      <c r="L30" s="22"/>
      <c r="M30" s="22"/>
      <c r="N30" s="22"/>
      <c r="O30" s="22"/>
      <c r="P30" s="22"/>
      <c r="Q30" s="22"/>
      <c r="R30" s="22"/>
      <c r="S30" s="28">
        <v>11</v>
      </c>
      <c r="T30" s="28">
        <v>43</v>
      </c>
      <c r="U30" s="24" t="s">
        <v>192</v>
      </c>
      <c r="V30" s="22" t="s">
        <v>810</v>
      </c>
      <c r="W30" s="24" t="s">
        <v>183</v>
      </c>
      <c r="X30" s="22" t="s">
        <v>1144</v>
      </c>
      <c r="Y30" s="22" t="s">
        <v>1286</v>
      </c>
      <c r="Z30" s="194">
        <v>146.75</v>
      </c>
      <c r="AA30" s="22">
        <v>160</v>
      </c>
      <c r="AB30" s="60">
        <v>160</v>
      </c>
      <c r="AC30" s="60"/>
      <c r="AD30" s="60"/>
      <c r="AE30" s="60"/>
      <c r="AF30" s="22"/>
      <c r="AG30" s="22"/>
      <c r="AH30" s="22"/>
      <c r="AI30" s="22"/>
      <c r="AJ30" s="22"/>
      <c r="AK30" s="22"/>
      <c r="AL30" s="22"/>
      <c r="AM30" s="33" t="s">
        <v>1403</v>
      </c>
      <c r="AN30" s="33" t="s">
        <v>1301</v>
      </c>
      <c r="AO30" s="60" t="s">
        <v>1386</v>
      </c>
      <c r="AP30" s="75" t="s">
        <v>1386</v>
      </c>
    </row>
    <row r="31" s="7" customFormat="1" ht="409" customHeight="1" spans="1:42">
      <c r="A31" s="22">
        <v>5</v>
      </c>
      <c r="B31" s="22" t="s">
        <v>1148</v>
      </c>
      <c r="C31" s="22">
        <v>2024</v>
      </c>
      <c r="D31" s="23" t="s">
        <v>988</v>
      </c>
      <c r="E31" s="24" t="s">
        <v>178</v>
      </c>
      <c r="F31" s="24" t="s">
        <v>984</v>
      </c>
      <c r="G31" s="24" t="s">
        <v>198</v>
      </c>
      <c r="H31" s="23" t="s">
        <v>1149</v>
      </c>
      <c r="I31" s="22">
        <v>1</v>
      </c>
      <c r="J31" s="22">
        <v>4600</v>
      </c>
      <c r="K31" s="22">
        <v>1</v>
      </c>
      <c r="L31" s="22"/>
      <c r="M31" s="22"/>
      <c r="N31" s="22"/>
      <c r="O31" s="22"/>
      <c r="P31" s="22"/>
      <c r="Q31" s="22"/>
      <c r="R31" s="22"/>
      <c r="S31" s="22">
        <v>998</v>
      </c>
      <c r="T31" s="22">
        <v>3640</v>
      </c>
      <c r="U31" s="36" t="s">
        <v>192</v>
      </c>
      <c r="V31" s="36" t="s">
        <v>810</v>
      </c>
      <c r="W31" s="24" t="s">
        <v>183</v>
      </c>
      <c r="X31" s="22" t="s">
        <v>811</v>
      </c>
      <c r="Y31" s="22" t="s">
        <v>1286</v>
      </c>
      <c r="Z31" s="59">
        <v>3000</v>
      </c>
      <c r="AA31" s="22">
        <v>3000</v>
      </c>
      <c r="AB31" s="60">
        <v>2300</v>
      </c>
      <c r="AC31" s="60">
        <v>700</v>
      </c>
      <c r="AD31" s="60"/>
      <c r="AE31" s="60"/>
      <c r="AF31" s="22"/>
      <c r="AG31" s="22"/>
      <c r="AH31" s="22"/>
      <c r="AI31" s="22"/>
      <c r="AJ31" s="22"/>
      <c r="AK31" s="22"/>
      <c r="AL31" s="22"/>
      <c r="AM31" s="33" t="s">
        <v>1150</v>
      </c>
      <c r="AN31" s="33" t="s">
        <v>1151</v>
      </c>
      <c r="AO31" s="60" t="s">
        <v>1390</v>
      </c>
      <c r="AP31" s="22" t="s">
        <v>1390</v>
      </c>
    </row>
    <row r="32" s="8" customFormat="1" ht="221" customHeight="1" spans="1:42">
      <c r="A32" s="22">
        <v>6</v>
      </c>
      <c r="B32" s="22" t="s">
        <v>1216</v>
      </c>
      <c r="C32" s="22">
        <v>2024</v>
      </c>
      <c r="D32" s="33" t="s">
        <v>648</v>
      </c>
      <c r="E32" s="22" t="s">
        <v>178</v>
      </c>
      <c r="F32" s="24" t="s">
        <v>1011</v>
      </c>
      <c r="G32" s="22" t="s">
        <v>1391</v>
      </c>
      <c r="H32" s="33" t="s">
        <v>1060</v>
      </c>
      <c r="I32" s="22">
        <v>1</v>
      </c>
      <c r="J32" s="22">
        <v>38.6</v>
      </c>
      <c r="K32" s="22"/>
      <c r="L32" s="22"/>
      <c r="M32" s="22">
        <v>1</v>
      </c>
      <c r="N32" s="22"/>
      <c r="O32" s="22"/>
      <c r="P32" s="22"/>
      <c r="Q32" s="22"/>
      <c r="R32" s="22"/>
      <c r="S32" s="22">
        <v>2833</v>
      </c>
      <c r="T32" s="22">
        <v>9916</v>
      </c>
      <c r="U32" s="22" t="s">
        <v>183</v>
      </c>
      <c r="V32" s="22" t="s">
        <v>1144</v>
      </c>
      <c r="W32" s="22" t="s">
        <v>183</v>
      </c>
      <c r="X32" s="22" t="s">
        <v>811</v>
      </c>
      <c r="Y32" s="22" t="s">
        <v>1286</v>
      </c>
      <c r="Z32" s="22">
        <v>116</v>
      </c>
      <c r="AA32" s="22">
        <v>116</v>
      </c>
      <c r="AB32" s="22">
        <v>116</v>
      </c>
      <c r="AC32" s="22"/>
      <c r="AD32" s="22"/>
      <c r="AE32" s="22"/>
      <c r="AF32" s="22"/>
      <c r="AG32" s="22"/>
      <c r="AH32" s="22"/>
      <c r="AI32" s="22"/>
      <c r="AJ32" s="22"/>
      <c r="AK32" s="22"/>
      <c r="AL32" s="22"/>
      <c r="AM32" s="33" t="s">
        <v>1217</v>
      </c>
      <c r="AN32" s="33" t="s">
        <v>1218</v>
      </c>
      <c r="AO32" s="60" t="s">
        <v>1392</v>
      </c>
      <c r="AP32" s="75" t="s">
        <v>1392</v>
      </c>
    </row>
    <row r="33" s="7" customFormat="1" ht="189" customHeight="1" spans="1:42">
      <c r="A33" s="22">
        <v>7</v>
      </c>
      <c r="B33" s="22" t="s">
        <v>1302</v>
      </c>
      <c r="C33" s="22">
        <v>2024</v>
      </c>
      <c r="D33" s="22" t="s">
        <v>1303</v>
      </c>
      <c r="E33" s="22" t="s">
        <v>178</v>
      </c>
      <c r="F33" s="22" t="s">
        <v>984</v>
      </c>
      <c r="G33" s="22" t="s">
        <v>1304</v>
      </c>
      <c r="H33" s="33" t="s">
        <v>1404</v>
      </c>
      <c r="I33" s="85">
        <v>1</v>
      </c>
      <c r="J33" s="22">
        <v>290</v>
      </c>
      <c r="K33" s="22">
        <v>1</v>
      </c>
      <c r="L33" s="22"/>
      <c r="M33" s="22"/>
      <c r="N33" s="22"/>
      <c r="O33" s="22"/>
      <c r="P33" s="22"/>
      <c r="Q33" s="22"/>
      <c r="R33" s="22"/>
      <c r="S33" s="47">
        <v>472</v>
      </c>
      <c r="T33" s="47">
        <v>1694</v>
      </c>
      <c r="U33" s="22" t="s">
        <v>192</v>
      </c>
      <c r="V33" s="91" t="s">
        <v>810</v>
      </c>
      <c r="W33" s="22" t="s">
        <v>183</v>
      </c>
      <c r="X33" s="85" t="s">
        <v>1144</v>
      </c>
      <c r="Y33" s="22" t="s">
        <v>1286</v>
      </c>
      <c r="Z33" s="22">
        <v>100</v>
      </c>
      <c r="AA33" s="28">
        <v>100</v>
      </c>
      <c r="AB33" s="22">
        <v>100</v>
      </c>
      <c r="AC33" s="22"/>
      <c r="AD33" s="22"/>
      <c r="AE33" s="22"/>
      <c r="AF33" s="22"/>
      <c r="AG33" s="22"/>
      <c r="AH33" s="22"/>
      <c r="AI33" s="22"/>
      <c r="AJ33" s="22"/>
      <c r="AK33" s="22"/>
      <c r="AL33" s="22"/>
      <c r="AM33" s="47" t="s">
        <v>1405</v>
      </c>
      <c r="AN33" s="47" t="s">
        <v>1307</v>
      </c>
      <c r="AO33" s="76" t="s">
        <v>1386</v>
      </c>
      <c r="AP33" s="75" t="s">
        <v>1386</v>
      </c>
    </row>
    <row r="34" s="12" customFormat="1" ht="51" hidden="1" customHeight="1" spans="1:41">
      <c r="A34" s="184" t="s">
        <v>56</v>
      </c>
      <c r="B34" s="188" t="s">
        <v>69</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hidden="1" customHeight="1" spans="1:41">
      <c r="A35" s="183" t="s">
        <v>54</v>
      </c>
      <c r="B35" s="188" t="s">
        <v>70</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6"/>
      <c r="AN35" s="196"/>
      <c r="AO35" s="196"/>
    </row>
    <row r="36" s="12" customFormat="1" ht="30" hidden="1" customHeight="1" spans="1:41">
      <c r="A36" s="183" t="s">
        <v>54</v>
      </c>
      <c r="B36" s="188" t="s">
        <v>71</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c r="AO36" s="196"/>
    </row>
    <row r="37" s="12" customFormat="1" ht="51" hidden="1" customHeight="1" spans="1:41">
      <c r="A37" s="183" t="s">
        <v>54</v>
      </c>
      <c r="B37" s="188" t="s">
        <v>72</v>
      </c>
      <c r="C37" s="188"/>
      <c r="D37" s="188"/>
      <c r="E37" s="185"/>
      <c r="F37" s="185"/>
      <c r="G37" s="185"/>
      <c r="H37" s="185"/>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191"/>
      <c r="AM37" s="196"/>
      <c r="AN37" s="196"/>
      <c r="AO37" s="196"/>
    </row>
    <row r="38" s="12" customFormat="1" ht="30" hidden="1" customHeight="1" spans="1:41">
      <c r="A38" s="183" t="s">
        <v>52</v>
      </c>
      <c r="B38" s="188" t="s">
        <v>73</v>
      </c>
      <c r="C38" s="188"/>
      <c r="D38" s="188"/>
      <c r="E38" s="185"/>
      <c r="F38" s="185"/>
      <c r="G38" s="185"/>
      <c r="H38" s="185"/>
      <c r="I38" s="191">
        <f t="shared" ref="I38:AL38" si="9">I39+I40+I42+I43</f>
        <v>1</v>
      </c>
      <c r="J38" s="191">
        <f t="shared" si="9"/>
        <v>1</v>
      </c>
      <c r="K38" s="191">
        <f t="shared" si="9"/>
        <v>1</v>
      </c>
      <c r="L38" s="191">
        <f t="shared" si="9"/>
        <v>0</v>
      </c>
      <c r="M38" s="191">
        <f t="shared" si="9"/>
        <v>0</v>
      </c>
      <c r="N38" s="191">
        <f t="shared" si="9"/>
        <v>0</v>
      </c>
      <c r="O38" s="191">
        <f t="shared" si="9"/>
        <v>0</v>
      </c>
      <c r="P38" s="191">
        <f t="shared" si="9"/>
        <v>0</v>
      </c>
      <c r="Q38" s="191">
        <f t="shared" si="9"/>
        <v>0</v>
      </c>
      <c r="R38" s="191">
        <f t="shared" si="9"/>
        <v>0</v>
      </c>
      <c r="S38" s="191">
        <f t="shared" si="9"/>
        <v>523</v>
      </c>
      <c r="T38" s="191">
        <f t="shared" si="9"/>
        <v>2189</v>
      </c>
      <c r="U38" s="191">
        <f t="shared" si="9"/>
        <v>0</v>
      </c>
      <c r="V38" s="191">
        <f t="shared" si="9"/>
        <v>0</v>
      </c>
      <c r="W38" s="191">
        <f t="shared" si="9"/>
        <v>0</v>
      </c>
      <c r="X38" s="191">
        <f t="shared" si="9"/>
        <v>0</v>
      </c>
      <c r="Y38" s="191">
        <f t="shared" si="9"/>
        <v>0</v>
      </c>
      <c r="Z38" s="191">
        <f t="shared" si="9"/>
        <v>1000</v>
      </c>
      <c r="AA38" s="191">
        <f t="shared" si="9"/>
        <v>1000</v>
      </c>
      <c r="AB38" s="191">
        <f t="shared" si="9"/>
        <v>1000</v>
      </c>
      <c r="AC38" s="191">
        <f t="shared" si="9"/>
        <v>0</v>
      </c>
      <c r="AD38" s="191">
        <f t="shared" si="9"/>
        <v>0</v>
      </c>
      <c r="AE38" s="191">
        <f t="shared" si="9"/>
        <v>0</v>
      </c>
      <c r="AF38" s="191">
        <f t="shared" si="9"/>
        <v>0</v>
      </c>
      <c r="AG38" s="191">
        <f t="shared" si="9"/>
        <v>0</v>
      </c>
      <c r="AH38" s="191">
        <f t="shared" si="9"/>
        <v>0</v>
      </c>
      <c r="AI38" s="191">
        <f t="shared" si="9"/>
        <v>0</v>
      </c>
      <c r="AJ38" s="191">
        <f t="shared" si="9"/>
        <v>0</v>
      </c>
      <c r="AK38" s="191">
        <f t="shared" si="9"/>
        <v>0</v>
      </c>
      <c r="AL38" s="191">
        <f t="shared" si="9"/>
        <v>0</v>
      </c>
      <c r="AM38" s="196"/>
      <c r="AN38" s="196"/>
      <c r="AO38" s="196"/>
    </row>
    <row r="39" s="12" customFormat="1" ht="47" hidden="1" customHeight="1" spans="1:41">
      <c r="A39" s="183" t="s">
        <v>54</v>
      </c>
      <c r="B39" s="188" t="s">
        <v>74</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hidden="1" customHeight="1" spans="1:41">
      <c r="A40" s="183" t="s">
        <v>54</v>
      </c>
      <c r="B40" s="188" t="s">
        <v>75</v>
      </c>
      <c r="C40" s="188"/>
      <c r="D40" s="188"/>
      <c r="E40" s="185"/>
      <c r="F40" s="185"/>
      <c r="G40" s="185"/>
      <c r="H40" s="185"/>
      <c r="I40" s="191">
        <f t="shared" ref="I40:AL40" si="10">SUM(I41)</f>
        <v>1</v>
      </c>
      <c r="J40" s="191">
        <f t="shared" si="10"/>
        <v>1</v>
      </c>
      <c r="K40" s="191">
        <f t="shared" si="10"/>
        <v>1</v>
      </c>
      <c r="L40" s="191">
        <f t="shared" si="10"/>
        <v>0</v>
      </c>
      <c r="M40" s="191">
        <f t="shared" si="10"/>
        <v>0</v>
      </c>
      <c r="N40" s="191">
        <f t="shared" si="10"/>
        <v>0</v>
      </c>
      <c r="O40" s="191">
        <f t="shared" si="10"/>
        <v>0</v>
      </c>
      <c r="P40" s="191">
        <f t="shared" si="10"/>
        <v>0</v>
      </c>
      <c r="Q40" s="191">
        <f t="shared" si="10"/>
        <v>0</v>
      </c>
      <c r="R40" s="191">
        <f t="shared" si="10"/>
        <v>0</v>
      </c>
      <c r="S40" s="191">
        <f t="shared" si="10"/>
        <v>523</v>
      </c>
      <c r="T40" s="191">
        <f t="shared" si="10"/>
        <v>2189</v>
      </c>
      <c r="U40" s="191">
        <f t="shared" si="10"/>
        <v>0</v>
      </c>
      <c r="V40" s="191">
        <f t="shared" si="10"/>
        <v>0</v>
      </c>
      <c r="W40" s="191">
        <f t="shared" si="10"/>
        <v>0</v>
      </c>
      <c r="X40" s="191">
        <f t="shared" si="10"/>
        <v>0</v>
      </c>
      <c r="Y40" s="191">
        <f t="shared" si="10"/>
        <v>0</v>
      </c>
      <c r="Z40" s="191">
        <f t="shared" si="10"/>
        <v>1000</v>
      </c>
      <c r="AA40" s="191">
        <f t="shared" si="10"/>
        <v>1000</v>
      </c>
      <c r="AB40" s="191">
        <f t="shared" si="10"/>
        <v>1000</v>
      </c>
      <c r="AC40" s="191">
        <f t="shared" si="10"/>
        <v>0</v>
      </c>
      <c r="AD40" s="191">
        <f t="shared" si="10"/>
        <v>0</v>
      </c>
      <c r="AE40" s="191">
        <f t="shared" si="10"/>
        <v>0</v>
      </c>
      <c r="AF40" s="191">
        <f t="shared" si="10"/>
        <v>0</v>
      </c>
      <c r="AG40" s="191">
        <f t="shared" si="10"/>
        <v>0</v>
      </c>
      <c r="AH40" s="191">
        <f t="shared" si="10"/>
        <v>0</v>
      </c>
      <c r="AI40" s="191">
        <f t="shared" si="10"/>
        <v>0</v>
      </c>
      <c r="AJ40" s="191">
        <f t="shared" si="10"/>
        <v>0</v>
      </c>
      <c r="AK40" s="191">
        <f t="shared" si="10"/>
        <v>0</v>
      </c>
      <c r="AL40" s="191">
        <f t="shared" si="10"/>
        <v>0</v>
      </c>
      <c r="AM40" s="191"/>
      <c r="AN40" s="196"/>
      <c r="AO40" s="196"/>
    </row>
    <row r="41" s="7" customFormat="1" ht="362" customHeight="1" spans="1:42">
      <c r="A41" s="22">
        <v>8</v>
      </c>
      <c r="B41" s="22" t="s">
        <v>1308</v>
      </c>
      <c r="C41" s="22">
        <v>2024</v>
      </c>
      <c r="D41" s="41" t="s">
        <v>1406</v>
      </c>
      <c r="E41" s="22" t="s">
        <v>365</v>
      </c>
      <c r="F41" s="22" t="s">
        <v>1289</v>
      </c>
      <c r="G41" s="42" t="s">
        <v>403</v>
      </c>
      <c r="H41" s="42" t="s">
        <v>1407</v>
      </c>
      <c r="I41" s="22">
        <v>1</v>
      </c>
      <c r="J41" s="22">
        <v>1</v>
      </c>
      <c r="K41" s="22">
        <v>1</v>
      </c>
      <c r="L41" s="22"/>
      <c r="M41" s="22"/>
      <c r="N41" s="22"/>
      <c r="O41" s="22"/>
      <c r="P41" s="22"/>
      <c r="Q41" s="22"/>
      <c r="R41" s="22"/>
      <c r="S41" s="22">
        <v>523</v>
      </c>
      <c r="T41" s="22">
        <v>2189</v>
      </c>
      <c r="U41" s="22" t="s">
        <v>192</v>
      </c>
      <c r="V41" s="92" t="s">
        <v>810</v>
      </c>
      <c r="W41" s="22" t="s">
        <v>183</v>
      </c>
      <c r="X41" s="93" t="s">
        <v>1144</v>
      </c>
      <c r="Y41" s="94" t="s">
        <v>1286</v>
      </c>
      <c r="Z41" s="22">
        <v>1000</v>
      </c>
      <c r="AA41" s="28">
        <v>1000</v>
      </c>
      <c r="AB41" s="28">
        <v>1000</v>
      </c>
      <c r="AC41" s="28"/>
      <c r="AD41" s="28"/>
      <c r="AE41" s="28"/>
      <c r="AF41" s="28"/>
      <c r="AG41" s="28"/>
      <c r="AH41" s="28"/>
      <c r="AI41" s="28"/>
      <c r="AJ41" s="28"/>
      <c r="AK41" s="28"/>
      <c r="AL41" s="28"/>
      <c r="AM41" s="28" t="s">
        <v>1408</v>
      </c>
      <c r="AN41" s="28" t="s">
        <v>1313</v>
      </c>
      <c r="AO41" s="22" t="s">
        <v>1390</v>
      </c>
      <c r="AP41" s="22" t="s">
        <v>1390</v>
      </c>
    </row>
    <row r="42" s="12" customFormat="1" ht="30" hidden="1" customHeight="1" spans="1:41">
      <c r="A42" s="183" t="s">
        <v>54</v>
      </c>
      <c r="B42" s="188" t="s">
        <v>76</v>
      </c>
      <c r="C42" s="188"/>
      <c r="D42" s="188"/>
      <c r="E42" s="185"/>
      <c r="F42" s="185"/>
      <c r="G42" s="185"/>
      <c r="H42" s="185"/>
      <c r="I42" s="191">
        <v>0</v>
      </c>
      <c r="J42" s="191">
        <v>0</v>
      </c>
      <c r="K42" s="191">
        <v>0</v>
      </c>
      <c r="L42" s="191">
        <v>0</v>
      </c>
      <c r="M42" s="191">
        <v>0</v>
      </c>
      <c r="N42" s="191">
        <v>0</v>
      </c>
      <c r="O42" s="191">
        <v>0</v>
      </c>
      <c r="P42" s="191">
        <v>0</v>
      </c>
      <c r="Q42" s="191">
        <v>0</v>
      </c>
      <c r="R42" s="191">
        <v>0</v>
      </c>
      <c r="S42" s="191">
        <v>0</v>
      </c>
      <c r="T42" s="191">
        <v>0</v>
      </c>
      <c r="U42" s="191">
        <v>0</v>
      </c>
      <c r="V42" s="191">
        <v>0</v>
      </c>
      <c r="W42" s="191">
        <v>0</v>
      </c>
      <c r="X42" s="191">
        <v>0</v>
      </c>
      <c r="Y42" s="191">
        <v>0</v>
      </c>
      <c r="Z42" s="191">
        <v>0</v>
      </c>
      <c r="AA42" s="191">
        <v>0</v>
      </c>
      <c r="AB42" s="191">
        <v>0</v>
      </c>
      <c r="AC42" s="191">
        <v>0</v>
      </c>
      <c r="AD42" s="191">
        <v>0</v>
      </c>
      <c r="AE42" s="191">
        <v>0</v>
      </c>
      <c r="AF42" s="191">
        <v>0</v>
      </c>
      <c r="AG42" s="191">
        <v>0</v>
      </c>
      <c r="AH42" s="191">
        <v>0</v>
      </c>
      <c r="AI42" s="191">
        <v>0</v>
      </c>
      <c r="AJ42" s="191">
        <v>0</v>
      </c>
      <c r="AK42" s="191">
        <v>0</v>
      </c>
      <c r="AL42" s="191">
        <v>0</v>
      </c>
      <c r="AM42" s="196"/>
      <c r="AN42" s="196"/>
      <c r="AO42" s="196"/>
    </row>
    <row r="43" s="12" customFormat="1" ht="30" hidden="1" customHeight="1" spans="1:41">
      <c r="A43" s="183" t="s">
        <v>54</v>
      </c>
      <c r="B43" s="188" t="s">
        <v>77</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30" hidden="1" customHeight="1" spans="1:41">
      <c r="A44" s="183" t="s">
        <v>52</v>
      </c>
      <c r="B44" s="188" t="s">
        <v>78</v>
      </c>
      <c r="C44" s="188"/>
      <c r="D44" s="188"/>
      <c r="E44" s="185"/>
      <c r="F44" s="185"/>
      <c r="G44" s="185"/>
      <c r="H44" s="185"/>
      <c r="I44" s="191">
        <f t="shared" ref="I44:AL44" si="11">I45+I55</f>
        <v>5</v>
      </c>
      <c r="J44" s="191">
        <f t="shared" si="11"/>
        <v>122.7</v>
      </c>
      <c r="K44" s="191">
        <f t="shared" si="11"/>
        <v>0</v>
      </c>
      <c r="L44" s="191">
        <f t="shared" si="11"/>
        <v>0</v>
      </c>
      <c r="M44" s="191">
        <f t="shared" si="11"/>
        <v>5</v>
      </c>
      <c r="N44" s="191">
        <f t="shared" si="11"/>
        <v>0</v>
      </c>
      <c r="O44" s="191">
        <f t="shared" si="11"/>
        <v>0</v>
      </c>
      <c r="P44" s="191">
        <f t="shared" si="11"/>
        <v>0</v>
      </c>
      <c r="Q44" s="191">
        <f t="shared" si="11"/>
        <v>0</v>
      </c>
      <c r="R44" s="191">
        <f t="shared" si="11"/>
        <v>0</v>
      </c>
      <c r="S44" s="191">
        <f t="shared" si="11"/>
        <v>4311</v>
      </c>
      <c r="T44" s="191">
        <f t="shared" si="11"/>
        <v>17009</v>
      </c>
      <c r="U44" s="191">
        <f t="shared" si="11"/>
        <v>0</v>
      </c>
      <c r="V44" s="191">
        <f t="shared" si="11"/>
        <v>0</v>
      </c>
      <c r="W44" s="191">
        <f t="shared" si="11"/>
        <v>0</v>
      </c>
      <c r="X44" s="191">
        <f t="shared" si="11"/>
        <v>0</v>
      </c>
      <c r="Y44" s="191">
        <f t="shared" si="11"/>
        <v>0</v>
      </c>
      <c r="Z44" s="191">
        <f t="shared" si="11"/>
        <v>9800</v>
      </c>
      <c r="AA44" s="191">
        <f t="shared" si="11"/>
        <v>5850</v>
      </c>
      <c r="AB44" s="191">
        <f t="shared" si="11"/>
        <v>4450</v>
      </c>
      <c r="AC44" s="191">
        <f t="shared" si="11"/>
        <v>400</v>
      </c>
      <c r="AD44" s="191">
        <f t="shared" si="11"/>
        <v>1000</v>
      </c>
      <c r="AE44" s="191">
        <f t="shared" si="11"/>
        <v>0</v>
      </c>
      <c r="AF44" s="191">
        <f t="shared" si="11"/>
        <v>3400</v>
      </c>
      <c r="AG44" s="191">
        <f t="shared" si="11"/>
        <v>0</v>
      </c>
      <c r="AH44" s="191">
        <f t="shared" si="11"/>
        <v>0</v>
      </c>
      <c r="AI44" s="191">
        <f t="shared" si="11"/>
        <v>0</v>
      </c>
      <c r="AJ44" s="191">
        <f t="shared" si="11"/>
        <v>150</v>
      </c>
      <c r="AK44" s="191">
        <f t="shared" si="11"/>
        <v>0</v>
      </c>
      <c r="AL44" s="191">
        <f t="shared" si="11"/>
        <v>0</v>
      </c>
      <c r="AM44" s="196"/>
      <c r="AN44" s="196"/>
      <c r="AO44" s="196"/>
    </row>
    <row r="45" s="12" customFormat="1" ht="30" hidden="1" customHeight="1" spans="1:41">
      <c r="A45" s="183" t="s">
        <v>54</v>
      </c>
      <c r="B45" s="188" t="s">
        <v>79</v>
      </c>
      <c r="C45" s="188"/>
      <c r="D45" s="188"/>
      <c r="E45" s="185"/>
      <c r="F45" s="185"/>
      <c r="G45" s="185"/>
      <c r="H45" s="185"/>
      <c r="I45" s="191">
        <f t="shared" ref="I45:AL45" si="12">I46+I47+I48+I49</f>
        <v>5</v>
      </c>
      <c r="J45" s="191">
        <f t="shared" si="12"/>
        <v>122.7</v>
      </c>
      <c r="K45" s="191">
        <f t="shared" si="12"/>
        <v>0</v>
      </c>
      <c r="L45" s="191">
        <f t="shared" si="12"/>
        <v>0</v>
      </c>
      <c r="M45" s="191">
        <f t="shared" si="12"/>
        <v>5</v>
      </c>
      <c r="N45" s="191">
        <f t="shared" si="12"/>
        <v>0</v>
      </c>
      <c r="O45" s="191">
        <f t="shared" si="12"/>
        <v>0</v>
      </c>
      <c r="P45" s="191">
        <f t="shared" si="12"/>
        <v>0</v>
      </c>
      <c r="Q45" s="191">
        <f t="shared" si="12"/>
        <v>0</v>
      </c>
      <c r="R45" s="191">
        <f t="shared" si="12"/>
        <v>0</v>
      </c>
      <c r="S45" s="191">
        <f t="shared" si="12"/>
        <v>4311</v>
      </c>
      <c r="T45" s="191">
        <f t="shared" si="12"/>
        <v>17009</v>
      </c>
      <c r="U45" s="191">
        <f t="shared" si="12"/>
        <v>0</v>
      </c>
      <c r="V45" s="191">
        <f t="shared" si="12"/>
        <v>0</v>
      </c>
      <c r="W45" s="191">
        <f t="shared" si="12"/>
        <v>0</v>
      </c>
      <c r="X45" s="191">
        <f t="shared" si="12"/>
        <v>0</v>
      </c>
      <c r="Y45" s="191">
        <f t="shared" si="12"/>
        <v>0</v>
      </c>
      <c r="Z45" s="191">
        <f t="shared" si="12"/>
        <v>9800</v>
      </c>
      <c r="AA45" s="191">
        <f t="shared" si="12"/>
        <v>5850</v>
      </c>
      <c r="AB45" s="191">
        <f t="shared" si="12"/>
        <v>4450</v>
      </c>
      <c r="AC45" s="191">
        <f t="shared" si="12"/>
        <v>400</v>
      </c>
      <c r="AD45" s="191">
        <f t="shared" si="12"/>
        <v>1000</v>
      </c>
      <c r="AE45" s="191">
        <f t="shared" si="12"/>
        <v>0</v>
      </c>
      <c r="AF45" s="191">
        <f t="shared" si="12"/>
        <v>3400</v>
      </c>
      <c r="AG45" s="191">
        <f t="shared" si="12"/>
        <v>0</v>
      </c>
      <c r="AH45" s="191">
        <f t="shared" si="12"/>
        <v>0</v>
      </c>
      <c r="AI45" s="191">
        <f t="shared" si="12"/>
        <v>0</v>
      </c>
      <c r="AJ45" s="191">
        <f t="shared" si="12"/>
        <v>150</v>
      </c>
      <c r="AK45" s="191">
        <f t="shared" si="12"/>
        <v>0</v>
      </c>
      <c r="AL45" s="191">
        <f t="shared" si="12"/>
        <v>0</v>
      </c>
      <c r="AM45" s="196"/>
      <c r="AN45" s="196"/>
      <c r="AO45" s="196"/>
    </row>
    <row r="46" s="12" customFormat="1" ht="30" hidden="1" customHeight="1" spans="1:41">
      <c r="A46" s="184" t="s">
        <v>56</v>
      </c>
      <c r="B46" s="188" t="s">
        <v>80</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c r="AO46" s="196"/>
    </row>
    <row r="47" s="12" customFormat="1" ht="30" hidden="1" customHeight="1" spans="1:41">
      <c r="A47" s="184" t="s">
        <v>56</v>
      </c>
      <c r="B47" s="188" t="s">
        <v>81</v>
      </c>
      <c r="C47" s="188"/>
      <c r="D47" s="188"/>
      <c r="E47" s="185"/>
      <c r="F47" s="185"/>
      <c r="G47" s="185"/>
      <c r="H47" s="185"/>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6"/>
      <c r="AN47" s="196"/>
      <c r="AO47" s="196"/>
    </row>
    <row r="48" s="12" customFormat="1" ht="30" hidden="1" customHeight="1" spans="1:41">
      <c r="A48" s="184" t="s">
        <v>56</v>
      </c>
      <c r="B48" s="188" t="s">
        <v>82</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c r="AO48" s="196"/>
    </row>
    <row r="49" s="12" customFormat="1" ht="50" hidden="1" customHeight="1" spans="1:41">
      <c r="A49" s="184" t="s">
        <v>56</v>
      </c>
      <c r="B49" s="188" t="s">
        <v>83</v>
      </c>
      <c r="C49" s="188"/>
      <c r="D49" s="188"/>
      <c r="E49" s="185"/>
      <c r="F49" s="185"/>
      <c r="G49" s="185"/>
      <c r="H49" s="185"/>
      <c r="I49" s="191">
        <f t="shared" ref="I49:AL49" si="13">SUM(I50:I54)</f>
        <v>5</v>
      </c>
      <c r="J49" s="191">
        <f t="shared" si="13"/>
        <v>122.7</v>
      </c>
      <c r="K49" s="191">
        <f t="shared" si="13"/>
        <v>0</v>
      </c>
      <c r="L49" s="191">
        <f t="shared" si="13"/>
        <v>0</v>
      </c>
      <c r="M49" s="191">
        <f t="shared" si="13"/>
        <v>5</v>
      </c>
      <c r="N49" s="191">
        <f t="shared" si="13"/>
        <v>0</v>
      </c>
      <c r="O49" s="191">
        <f t="shared" si="13"/>
        <v>0</v>
      </c>
      <c r="P49" s="191">
        <f t="shared" si="13"/>
        <v>0</v>
      </c>
      <c r="Q49" s="191">
        <f t="shared" si="13"/>
        <v>0</v>
      </c>
      <c r="R49" s="191">
        <f t="shared" si="13"/>
        <v>0</v>
      </c>
      <c r="S49" s="191">
        <f t="shared" si="13"/>
        <v>4311</v>
      </c>
      <c r="T49" s="191">
        <f t="shared" si="13"/>
        <v>17009</v>
      </c>
      <c r="U49" s="191">
        <f t="shared" si="13"/>
        <v>0</v>
      </c>
      <c r="V49" s="191">
        <f t="shared" si="13"/>
        <v>0</v>
      </c>
      <c r="W49" s="191">
        <f t="shared" si="13"/>
        <v>0</v>
      </c>
      <c r="X49" s="191">
        <f t="shared" si="13"/>
        <v>0</v>
      </c>
      <c r="Y49" s="191">
        <f t="shared" si="13"/>
        <v>0</v>
      </c>
      <c r="Z49" s="191">
        <f t="shared" si="13"/>
        <v>9800</v>
      </c>
      <c r="AA49" s="191">
        <f t="shared" si="13"/>
        <v>5850</v>
      </c>
      <c r="AB49" s="191">
        <f t="shared" si="13"/>
        <v>4450</v>
      </c>
      <c r="AC49" s="191">
        <f t="shared" si="13"/>
        <v>400</v>
      </c>
      <c r="AD49" s="191">
        <f t="shared" si="13"/>
        <v>1000</v>
      </c>
      <c r="AE49" s="191">
        <f t="shared" si="13"/>
        <v>0</v>
      </c>
      <c r="AF49" s="191">
        <f t="shared" si="13"/>
        <v>3400</v>
      </c>
      <c r="AG49" s="191">
        <f t="shared" si="13"/>
        <v>0</v>
      </c>
      <c r="AH49" s="191">
        <f t="shared" si="13"/>
        <v>0</v>
      </c>
      <c r="AI49" s="191">
        <f t="shared" si="13"/>
        <v>0</v>
      </c>
      <c r="AJ49" s="191">
        <f t="shared" si="13"/>
        <v>150</v>
      </c>
      <c r="AK49" s="191">
        <f t="shared" si="13"/>
        <v>0</v>
      </c>
      <c r="AL49" s="191">
        <f t="shared" si="13"/>
        <v>0</v>
      </c>
      <c r="AM49" s="196"/>
      <c r="AN49" s="196"/>
      <c r="AO49" s="196"/>
    </row>
    <row r="50" s="7" customFormat="1" ht="309" customHeight="1" spans="1:42">
      <c r="A50" s="22">
        <v>9</v>
      </c>
      <c r="B50" s="22" t="s">
        <v>1155</v>
      </c>
      <c r="C50" s="22">
        <v>2024</v>
      </c>
      <c r="D50" s="34" t="s">
        <v>203</v>
      </c>
      <c r="E50" s="24" t="s">
        <v>178</v>
      </c>
      <c r="F50" s="24" t="s">
        <v>990</v>
      </c>
      <c r="G50" s="24" t="s">
        <v>204</v>
      </c>
      <c r="H50" s="35" t="s">
        <v>1409</v>
      </c>
      <c r="I50" s="22">
        <v>1</v>
      </c>
      <c r="J50" s="22">
        <v>2</v>
      </c>
      <c r="K50" s="22"/>
      <c r="L50" s="22"/>
      <c r="M50" s="22">
        <v>1</v>
      </c>
      <c r="N50" s="22"/>
      <c r="O50" s="22"/>
      <c r="P50" s="22"/>
      <c r="Q50" s="22"/>
      <c r="R50" s="22"/>
      <c r="S50" s="95">
        <v>788</v>
      </c>
      <c r="T50" s="95">
        <v>2878</v>
      </c>
      <c r="U50" s="49" t="s">
        <v>206</v>
      </c>
      <c r="V50" s="22" t="s">
        <v>902</v>
      </c>
      <c r="W50" s="49" t="s">
        <v>207</v>
      </c>
      <c r="X50" s="22" t="s">
        <v>715</v>
      </c>
      <c r="Y50" s="22" t="s">
        <v>1286</v>
      </c>
      <c r="Z50" s="39">
        <v>2100</v>
      </c>
      <c r="AA50" s="22">
        <v>1700</v>
      </c>
      <c r="AB50" s="60">
        <v>1300</v>
      </c>
      <c r="AC50" s="60">
        <v>400</v>
      </c>
      <c r="AD50" s="60"/>
      <c r="AE50" s="60"/>
      <c r="AF50" s="22"/>
      <c r="AG50" s="22"/>
      <c r="AH50" s="22"/>
      <c r="AI50" s="22"/>
      <c r="AJ50" s="22"/>
      <c r="AK50" s="22"/>
      <c r="AL50" s="22"/>
      <c r="AM50" s="33" t="s">
        <v>1410</v>
      </c>
      <c r="AN50" s="33" t="s">
        <v>1157</v>
      </c>
      <c r="AO50" s="60" t="s">
        <v>1386</v>
      </c>
      <c r="AP50" s="75" t="s">
        <v>1386</v>
      </c>
    </row>
    <row r="51" s="9" customFormat="1" ht="320" customHeight="1" spans="1:42">
      <c r="A51" s="22">
        <v>10</v>
      </c>
      <c r="B51" s="22" t="s">
        <v>1189</v>
      </c>
      <c r="C51" s="22">
        <v>2024</v>
      </c>
      <c r="D51" s="22" t="s">
        <v>1190</v>
      </c>
      <c r="E51" s="22" t="s">
        <v>178</v>
      </c>
      <c r="F51" s="22" t="s">
        <v>990</v>
      </c>
      <c r="G51" s="22" t="s">
        <v>357</v>
      </c>
      <c r="H51" s="22" t="s">
        <v>1411</v>
      </c>
      <c r="I51" s="86">
        <v>1</v>
      </c>
      <c r="J51" s="36">
        <v>16</v>
      </c>
      <c r="K51" s="36"/>
      <c r="L51" s="36"/>
      <c r="M51" s="36">
        <v>1</v>
      </c>
      <c r="N51" s="36"/>
      <c r="O51" s="36"/>
      <c r="P51" s="36"/>
      <c r="Q51" s="36"/>
      <c r="R51" s="36"/>
      <c r="S51" s="36">
        <v>114</v>
      </c>
      <c r="T51" s="36">
        <v>456</v>
      </c>
      <c r="U51" s="36" t="s">
        <v>1016</v>
      </c>
      <c r="V51" s="22" t="s">
        <v>749</v>
      </c>
      <c r="W51" s="49" t="s">
        <v>207</v>
      </c>
      <c r="X51" s="22" t="s">
        <v>715</v>
      </c>
      <c r="Y51" s="22" t="s">
        <v>1286</v>
      </c>
      <c r="Z51" s="22">
        <v>1400</v>
      </c>
      <c r="AA51" s="36"/>
      <c r="AB51" s="36"/>
      <c r="AC51" s="36"/>
      <c r="AD51" s="36"/>
      <c r="AE51" s="36"/>
      <c r="AF51" s="36">
        <v>1400</v>
      </c>
      <c r="AG51" s="36"/>
      <c r="AH51" s="36"/>
      <c r="AI51" s="36"/>
      <c r="AJ51" s="36"/>
      <c r="AK51" s="36"/>
      <c r="AL51" s="36"/>
      <c r="AM51" s="37" t="s">
        <v>1192</v>
      </c>
      <c r="AN51" s="37" t="s">
        <v>1193</v>
      </c>
      <c r="AO51" s="77" t="s">
        <v>1386</v>
      </c>
      <c r="AP51" s="75" t="s">
        <v>1386</v>
      </c>
    </row>
    <row r="52" s="7" customFormat="1" ht="189" customHeight="1" spans="1:42">
      <c r="A52" s="22">
        <v>11</v>
      </c>
      <c r="B52" s="25" t="s">
        <v>1194</v>
      </c>
      <c r="C52" s="25">
        <v>2024</v>
      </c>
      <c r="D52" s="38" t="s">
        <v>208</v>
      </c>
      <c r="E52" s="27" t="s">
        <v>178</v>
      </c>
      <c r="F52" s="27" t="s">
        <v>990</v>
      </c>
      <c r="G52" s="27" t="s">
        <v>209</v>
      </c>
      <c r="H52" s="38" t="s">
        <v>1412</v>
      </c>
      <c r="I52" s="25">
        <v>1</v>
      </c>
      <c r="J52" s="25">
        <v>90</v>
      </c>
      <c r="K52" s="25"/>
      <c r="L52" s="25"/>
      <c r="M52" s="25">
        <v>1</v>
      </c>
      <c r="N52" s="25"/>
      <c r="O52" s="25"/>
      <c r="P52" s="25"/>
      <c r="Q52" s="25"/>
      <c r="R52" s="25"/>
      <c r="S52" s="25">
        <v>1867</v>
      </c>
      <c r="T52" s="25">
        <v>7902</v>
      </c>
      <c r="U52" s="51" t="s">
        <v>211</v>
      </c>
      <c r="V52" s="25" t="s">
        <v>715</v>
      </c>
      <c r="W52" s="96" t="s">
        <v>207</v>
      </c>
      <c r="X52" s="25" t="s">
        <v>715</v>
      </c>
      <c r="Y52" s="22" t="s">
        <v>1286</v>
      </c>
      <c r="Z52" s="25">
        <v>350</v>
      </c>
      <c r="AA52" s="25">
        <v>200</v>
      </c>
      <c r="AB52" s="57">
        <v>200</v>
      </c>
      <c r="AC52" s="57"/>
      <c r="AD52" s="57"/>
      <c r="AE52" s="57"/>
      <c r="AF52" s="25"/>
      <c r="AG52" s="25"/>
      <c r="AH52" s="25"/>
      <c r="AI52" s="25"/>
      <c r="AJ52" s="25">
        <v>150</v>
      </c>
      <c r="AK52" s="25"/>
      <c r="AL52" s="25"/>
      <c r="AM52" s="68" t="s">
        <v>1413</v>
      </c>
      <c r="AN52" s="68" t="s">
        <v>1414</v>
      </c>
      <c r="AO52" s="57" t="s">
        <v>1386</v>
      </c>
      <c r="AP52" s="75" t="s">
        <v>1386</v>
      </c>
    </row>
    <row r="53" s="7" customFormat="1" ht="266" customHeight="1" spans="1:42">
      <c r="A53" s="22">
        <v>12</v>
      </c>
      <c r="B53" s="22" t="s">
        <v>1244</v>
      </c>
      <c r="C53" s="22">
        <v>2024</v>
      </c>
      <c r="D53" s="33" t="s">
        <v>646</v>
      </c>
      <c r="E53" s="22" t="s">
        <v>302</v>
      </c>
      <c r="F53" s="24" t="s">
        <v>990</v>
      </c>
      <c r="G53" s="22" t="s">
        <v>503</v>
      </c>
      <c r="H53" s="33" t="s">
        <v>647</v>
      </c>
      <c r="I53" s="22">
        <v>1</v>
      </c>
      <c r="J53" s="22">
        <v>7</v>
      </c>
      <c r="K53" s="22"/>
      <c r="L53" s="22"/>
      <c r="M53" s="22">
        <v>1</v>
      </c>
      <c r="N53" s="22"/>
      <c r="O53" s="22"/>
      <c r="P53" s="22"/>
      <c r="Q53" s="22"/>
      <c r="R53" s="22"/>
      <c r="S53" s="22">
        <v>754</v>
      </c>
      <c r="T53" s="22">
        <v>2895</v>
      </c>
      <c r="U53" s="36" t="s">
        <v>211</v>
      </c>
      <c r="V53" s="22" t="s">
        <v>715</v>
      </c>
      <c r="W53" s="49" t="s">
        <v>207</v>
      </c>
      <c r="X53" s="22" t="s">
        <v>715</v>
      </c>
      <c r="Y53" s="22" t="s">
        <v>1286</v>
      </c>
      <c r="Z53" s="22">
        <v>5000</v>
      </c>
      <c r="AA53" s="22">
        <v>3000</v>
      </c>
      <c r="AB53" s="60">
        <v>2000</v>
      </c>
      <c r="AC53" s="60"/>
      <c r="AD53" s="60">
        <v>1000</v>
      </c>
      <c r="AE53" s="60"/>
      <c r="AF53" s="22">
        <v>2000</v>
      </c>
      <c r="AG53" s="22"/>
      <c r="AH53" s="22"/>
      <c r="AI53" s="22"/>
      <c r="AJ53" s="22"/>
      <c r="AK53" s="22"/>
      <c r="AL53" s="22"/>
      <c r="AM53" s="33" t="s">
        <v>1245</v>
      </c>
      <c r="AN53" s="33" t="s">
        <v>1246</v>
      </c>
      <c r="AO53" s="60" t="s">
        <v>1390</v>
      </c>
      <c r="AP53" s="22" t="s">
        <v>1390</v>
      </c>
    </row>
    <row r="54" s="13" customFormat="1" ht="145" customHeight="1" spans="1:42">
      <c r="A54" s="22">
        <v>13</v>
      </c>
      <c r="B54" s="22" t="s">
        <v>1322</v>
      </c>
      <c r="C54" s="33">
        <v>2024</v>
      </c>
      <c r="D54" s="33" t="s">
        <v>1323</v>
      </c>
      <c r="E54" s="33" t="s">
        <v>178</v>
      </c>
      <c r="F54" s="22" t="s">
        <v>1009</v>
      </c>
      <c r="G54" s="33" t="s">
        <v>1324</v>
      </c>
      <c r="H54" s="33" t="s">
        <v>1325</v>
      </c>
      <c r="I54" s="33">
        <v>1</v>
      </c>
      <c r="J54" s="33">
        <v>7.7</v>
      </c>
      <c r="K54" s="33"/>
      <c r="L54" s="33"/>
      <c r="M54" s="33">
        <v>1</v>
      </c>
      <c r="N54" s="33"/>
      <c r="O54" s="33"/>
      <c r="P54" s="33"/>
      <c r="Q54" s="33"/>
      <c r="R54" s="33"/>
      <c r="S54" s="39">
        <v>788</v>
      </c>
      <c r="T54" s="39">
        <v>2878</v>
      </c>
      <c r="U54" s="22" t="s">
        <v>206</v>
      </c>
      <c r="V54" s="33" t="s">
        <v>902</v>
      </c>
      <c r="W54" s="33" t="s">
        <v>207</v>
      </c>
      <c r="X54" s="22" t="s">
        <v>715</v>
      </c>
      <c r="Y54" s="33" t="s">
        <v>1286</v>
      </c>
      <c r="Z54" s="22">
        <v>950</v>
      </c>
      <c r="AA54" s="33">
        <v>950</v>
      </c>
      <c r="AB54" s="33">
        <v>950</v>
      </c>
      <c r="AC54" s="33"/>
      <c r="AD54" s="33"/>
      <c r="AE54" s="33"/>
      <c r="AF54" s="33"/>
      <c r="AG54" s="33"/>
      <c r="AH54" s="33"/>
      <c r="AI54" s="33"/>
      <c r="AJ54" s="33"/>
      <c r="AK54" s="33"/>
      <c r="AL54" s="33"/>
      <c r="AM54" s="33" t="s">
        <v>1326</v>
      </c>
      <c r="AN54" s="33" t="s">
        <v>913</v>
      </c>
      <c r="AO54" s="60" t="s">
        <v>1392</v>
      </c>
      <c r="AP54" s="75" t="s">
        <v>1392</v>
      </c>
    </row>
    <row r="55" s="12" customFormat="1" ht="30" hidden="1" customHeight="1" spans="1:41">
      <c r="A55" s="183" t="s">
        <v>54</v>
      </c>
      <c r="B55" s="188" t="s">
        <v>84</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hidden="1" customHeight="1" spans="1:41">
      <c r="A56" s="183" t="s">
        <v>52</v>
      </c>
      <c r="B56" s="188" t="s">
        <v>85</v>
      </c>
      <c r="C56" s="188"/>
      <c r="D56" s="188"/>
      <c r="E56" s="185"/>
      <c r="F56" s="185"/>
      <c r="G56" s="185"/>
      <c r="H56" s="185"/>
      <c r="I56" s="191">
        <f t="shared" ref="I56:AL56" si="14">I57+I59+I60+I61</f>
        <v>1</v>
      </c>
      <c r="J56" s="191">
        <f t="shared" si="14"/>
        <v>100</v>
      </c>
      <c r="K56" s="191">
        <f t="shared" si="14"/>
        <v>1</v>
      </c>
      <c r="L56" s="191">
        <f t="shared" si="14"/>
        <v>0</v>
      </c>
      <c r="M56" s="191">
        <f t="shared" si="14"/>
        <v>0</v>
      </c>
      <c r="N56" s="191">
        <f t="shared" si="14"/>
        <v>0</v>
      </c>
      <c r="O56" s="191">
        <f t="shared" si="14"/>
        <v>0</v>
      </c>
      <c r="P56" s="191">
        <f t="shared" si="14"/>
        <v>0</v>
      </c>
      <c r="Q56" s="191">
        <f t="shared" si="14"/>
        <v>0</v>
      </c>
      <c r="R56" s="191">
        <f t="shared" si="14"/>
        <v>0</v>
      </c>
      <c r="S56" s="191">
        <f t="shared" si="14"/>
        <v>26</v>
      </c>
      <c r="T56" s="191">
        <f t="shared" si="14"/>
        <v>83</v>
      </c>
      <c r="U56" s="191">
        <f t="shared" si="14"/>
        <v>0</v>
      </c>
      <c r="V56" s="191">
        <f t="shared" si="14"/>
        <v>0</v>
      </c>
      <c r="W56" s="191">
        <f t="shared" si="14"/>
        <v>0</v>
      </c>
      <c r="X56" s="191">
        <f t="shared" si="14"/>
        <v>0</v>
      </c>
      <c r="Y56" s="191">
        <f t="shared" si="14"/>
        <v>0</v>
      </c>
      <c r="Z56" s="191">
        <f t="shared" si="14"/>
        <v>60</v>
      </c>
      <c r="AA56" s="191">
        <f t="shared" si="14"/>
        <v>60</v>
      </c>
      <c r="AB56" s="191">
        <f t="shared" si="14"/>
        <v>60</v>
      </c>
      <c r="AC56" s="191">
        <f t="shared" si="14"/>
        <v>0</v>
      </c>
      <c r="AD56" s="191">
        <f t="shared" si="14"/>
        <v>0</v>
      </c>
      <c r="AE56" s="191">
        <f t="shared" si="14"/>
        <v>0</v>
      </c>
      <c r="AF56" s="191">
        <f t="shared" si="14"/>
        <v>0</v>
      </c>
      <c r="AG56" s="191">
        <f t="shared" si="14"/>
        <v>0</v>
      </c>
      <c r="AH56" s="191">
        <f t="shared" si="14"/>
        <v>0</v>
      </c>
      <c r="AI56" s="191">
        <f t="shared" si="14"/>
        <v>0</v>
      </c>
      <c r="AJ56" s="191">
        <f t="shared" si="14"/>
        <v>0</v>
      </c>
      <c r="AK56" s="191">
        <f t="shared" si="14"/>
        <v>0</v>
      </c>
      <c r="AL56" s="191">
        <f t="shared" si="14"/>
        <v>0</v>
      </c>
      <c r="AM56" s="196"/>
      <c r="AN56" s="196"/>
      <c r="AO56" s="196"/>
    </row>
    <row r="57" s="12" customFormat="1" ht="30" hidden="1" customHeight="1" spans="1:41">
      <c r="A57" s="183" t="s">
        <v>54</v>
      </c>
      <c r="B57" s="188" t="s">
        <v>86</v>
      </c>
      <c r="C57" s="188"/>
      <c r="D57" s="188"/>
      <c r="E57" s="185"/>
      <c r="F57" s="185"/>
      <c r="G57" s="185"/>
      <c r="H57" s="185"/>
      <c r="I57" s="191">
        <f t="shared" ref="I57:AL57" si="15">SUM(I58)</f>
        <v>1</v>
      </c>
      <c r="J57" s="191">
        <f t="shared" si="15"/>
        <v>100</v>
      </c>
      <c r="K57" s="191">
        <f t="shared" si="15"/>
        <v>1</v>
      </c>
      <c r="L57" s="191">
        <f t="shared" si="15"/>
        <v>0</v>
      </c>
      <c r="M57" s="191">
        <f t="shared" si="15"/>
        <v>0</v>
      </c>
      <c r="N57" s="191">
        <f t="shared" si="15"/>
        <v>0</v>
      </c>
      <c r="O57" s="191">
        <f t="shared" si="15"/>
        <v>0</v>
      </c>
      <c r="P57" s="191">
        <f t="shared" si="15"/>
        <v>0</v>
      </c>
      <c r="Q57" s="191">
        <f t="shared" si="15"/>
        <v>0</v>
      </c>
      <c r="R57" s="191">
        <f t="shared" si="15"/>
        <v>0</v>
      </c>
      <c r="S57" s="191">
        <f t="shared" si="15"/>
        <v>26</v>
      </c>
      <c r="T57" s="191">
        <f t="shared" si="15"/>
        <v>83</v>
      </c>
      <c r="U57" s="191">
        <f t="shared" si="15"/>
        <v>0</v>
      </c>
      <c r="V57" s="191">
        <f t="shared" si="15"/>
        <v>0</v>
      </c>
      <c r="W57" s="191">
        <f t="shared" si="15"/>
        <v>0</v>
      </c>
      <c r="X57" s="191">
        <f t="shared" si="15"/>
        <v>0</v>
      </c>
      <c r="Y57" s="191">
        <f t="shared" si="15"/>
        <v>0</v>
      </c>
      <c r="Z57" s="191">
        <f t="shared" si="15"/>
        <v>60</v>
      </c>
      <c r="AA57" s="191">
        <f t="shared" si="15"/>
        <v>60</v>
      </c>
      <c r="AB57" s="191">
        <f t="shared" si="15"/>
        <v>60</v>
      </c>
      <c r="AC57" s="191">
        <f t="shared" si="15"/>
        <v>0</v>
      </c>
      <c r="AD57" s="191">
        <f t="shared" si="15"/>
        <v>0</v>
      </c>
      <c r="AE57" s="191">
        <f t="shared" si="15"/>
        <v>0</v>
      </c>
      <c r="AF57" s="191">
        <f t="shared" si="15"/>
        <v>0</v>
      </c>
      <c r="AG57" s="191">
        <f t="shared" si="15"/>
        <v>0</v>
      </c>
      <c r="AH57" s="191">
        <f t="shared" si="15"/>
        <v>0</v>
      </c>
      <c r="AI57" s="191">
        <f t="shared" si="15"/>
        <v>0</v>
      </c>
      <c r="AJ57" s="191">
        <f t="shared" si="15"/>
        <v>0</v>
      </c>
      <c r="AK57" s="191">
        <f t="shared" si="15"/>
        <v>0</v>
      </c>
      <c r="AL57" s="191">
        <f t="shared" si="15"/>
        <v>0</v>
      </c>
      <c r="AM57" s="191"/>
      <c r="AN57" s="196"/>
      <c r="AO57" s="196"/>
    </row>
    <row r="58" s="10" customFormat="1" ht="408" customHeight="1" spans="1:42">
      <c r="A58" s="22">
        <v>14</v>
      </c>
      <c r="B58" s="22" t="s">
        <v>1327</v>
      </c>
      <c r="C58" s="33">
        <v>2024</v>
      </c>
      <c r="D58" s="33" t="s">
        <v>1328</v>
      </c>
      <c r="E58" s="33" t="s">
        <v>178</v>
      </c>
      <c r="F58" s="22" t="s">
        <v>1009</v>
      </c>
      <c r="G58" s="33" t="s">
        <v>548</v>
      </c>
      <c r="H58" s="33" t="s">
        <v>1329</v>
      </c>
      <c r="I58" s="33">
        <v>1</v>
      </c>
      <c r="J58" s="33">
        <v>100</v>
      </c>
      <c r="K58" s="33">
        <v>1</v>
      </c>
      <c r="L58" s="33"/>
      <c r="M58" s="33"/>
      <c r="N58" s="33"/>
      <c r="O58" s="33"/>
      <c r="P58" s="33"/>
      <c r="Q58" s="33"/>
      <c r="R58" s="33"/>
      <c r="S58" s="33">
        <v>26</v>
      </c>
      <c r="T58" s="33">
        <v>83</v>
      </c>
      <c r="U58" s="33" t="s">
        <v>183</v>
      </c>
      <c r="V58" s="33" t="s">
        <v>1144</v>
      </c>
      <c r="W58" s="33" t="s">
        <v>183</v>
      </c>
      <c r="X58" s="33" t="s">
        <v>1144</v>
      </c>
      <c r="Y58" s="33" t="s">
        <v>1286</v>
      </c>
      <c r="Z58" s="22">
        <v>60</v>
      </c>
      <c r="AA58" s="33">
        <v>60</v>
      </c>
      <c r="AB58" s="33">
        <v>60</v>
      </c>
      <c r="AC58" s="33"/>
      <c r="AD58" s="33"/>
      <c r="AE58" s="33"/>
      <c r="AF58" s="33"/>
      <c r="AG58" s="33"/>
      <c r="AH58" s="33"/>
      <c r="AI58" s="33"/>
      <c r="AJ58" s="33"/>
      <c r="AK58" s="9"/>
      <c r="AL58" s="33"/>
      <c r="AM58" s="33" t="s">
        <v>1331</v>
      </c>
      <c r="AN58" s="33" t="s">
        <v>1332</v>
      </c>
      <c r="AO58" s="60" t="s">
        <v>1386</v>
      </c>
      <c r="AP58" s="22" t="s">
        <v>1390</v>
      </c>
    </row>
    <row r="59" s="12" customFormat="1" ht="30" hidden="1" customHeight="1" spans="1:41">
      <c r="A59" s="183" t="s">
        <v>54</v>
      </c>
      <c r="B59" s="188" t="s">
        <v>87</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hidden="1" customHeight="1" spans="1:41">
      <c r="A60" s="183" t="s">
        <v>54</v>
      </c>
      <c r="B60" s="188" t="s">
        <v>88</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hidden="1" customHeight="1" spans="1:41">
      <c r="A61" s="183" t="s">
        <v>54</v>
      </c>
      <c r="B61" s="188" t="s">
        <v>89</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hidden="1" customHeight="1" spans="1:41">
      <c r="A62" s="183" t="s">
        <v>52</v>
      </c>
      <c r="B62" s="188" t="s">
        <v>90</v>
      </c>
      <c r="C62" s="188"/>
      <c r="D62" s="188"/>
      <c r="E62" s="185"/>
      <c r="F62" s="185"/>
      <c r="G62" s="185"/>
      <c r="H62" s="185"/>
      <c r="I62" s="191">
        <f t="shared" ref="I62:AL62" si="16">I63+I65+I68+I66+I67+I69</f>
        <v>1</v>
      </c>
      <c r="J62" s="191">
        <f t="shared" si="16"/>
        <v>1200</v>
      </c>
      <c r="K62" s="191">
        <f t="shared" si="16"/>
        <v>1</v>
      </c>
      <c r="L62" s="191">
        <f t="shared" si="16"/>
        <v>0</v>
      </c>
      <c r="M62" s="191">
        <f t="shared" si="16"/>
        <v>0</v>
      </c>
      <c r="N62" s="191">
        <f t="shared" si="16"/>
        <v>0</v>
      </c>
      <c r="O62" s="191">
        <f t="shared" si="16"/>
        <v>0</v>
      </c>
      <c r="P62" s="191">
        <f t="shared" si="16"/>
        <v>0</v>
      </c>
      <c r="Q62" s="191">
        <f t="shared" si="16"/>
        <v>0</v>
      </c>
      <c r="R62" s="191">
        <f t="shared" si="16"/>
        <v>0</v>
      </c>
      <c r="S62" s="191">
        <f t="shared" si="16"/>
        <v>1200</v>
      </c>
      <c r="T62" s="191">
        <f t="shared" si="16"/>
        <v>1200</v>
      </c>
      <c r="U62" s="191">
        <f t="shared" si="16"/>
        <v>0</v>
      </c>
      <c r="V62" s="191">
        <f t="shared" si="16"/>
        <v>0</v>
      </c>
      <c r="W62" s="191">
        <f t="shared" si="16"/>
        <v>0</v>
      </c>
      <c r="X62" s="191">
        <f t="shared" si="16"/>
        <v>0</v>
      </c>
      <c r="Y62" s="191">
        <f t="shared" si="16"/>
        <v>0</v>
      </c>
      <c r="Z62" s="191">
        <f t="shared" si="16"/>
        <v>200</v>
      </c>
      <c r="AA62" s="191">
        <f t="shared" si="16"/>
        <v>0</v>
      </c>
      <c r="AB62" s="191">
        <f t="shared" si="16"/>
        <v>0</v>
      </c>
      <c r="AC62" s="191">
        <f t="shared" si="16"/>
        <v>0</v>
      </c>
      <c r="AD62" s="191">
        <f t="shared" si="16"/>
        <v>0</v>
      </c>
      <c r="AE62" s="191">
        <f t="shared" si="16"/>
        <v>0</v>
      </c>
      <c r="AF62" s="191">
        <f t="shared" si="16"/>
        <v>200</v>
      </c>
      <c r="AG62" s="191">
        <f t="shared" si="16"/>
        <v>0</v>
      </c>
      <c r="AH62" s="191">
        <f t="shared" si="16"/>
        <v>0</v>
      </c>
      <c r="AI62" s="191">
        <f t="shared" si="16"/>
        <v>0</v>
      </c>
      <c r="AJ62" s="191">
        <f t="shared" si="16"/>
        <v>0</v>
      </c>
      <c r="AK62" s="191">
        <f t="shared" si="16"/>
        <v>0</v>
      </c>
      <c r="AL62" s="191">
        <f t="shared" si="16"/>
        <v>0</v>
      </c>
      <c r="AM62" s="196"/>
      <c r="AN62" s="196"/>
      <c r="AO62" s="196"/>
    </row>
    <row r="63" s="12" customFormat="1" ht="30" hidden="1" customHeight="1" spans="1:41">
      <c r="A63" s="183" t="s">
        <v>54</v>
      </c>
      <c r="B63" s="188" t="s">
        <v>91</v>
      </c>
      <c r="C63" s="188"/>
      <c r="D63" s="188"/>
      <c r="E63" s="185"/>
      <c r="F63" s="185"/>
      <c r="G63" s="185"/>
      <c r="H63" s="185"/>
      <c r="I63" s="191">
        <f t="shared" ref="I63:AL63" si="17">SUM(I64)</f>
        <v>1</v>
      </c>
      <c r="J63" s="191">
        <f t="shared" si="17"/>
        <v>1200</v>
      </c>
      <c r="K63" s="191">
        <f t="shared" si="17"/>
        <v>1</v>
      </c>
      <c r="L63" s="191">
        <f t="shared" si="17"/>
        <v>0</v>
      </c>
      <c r="M63" s="191">
        <f t="shared" si="17"/>
        <v>0</v>
      </c>
      <c r="N63" s="191">
        <f t="shared" si="17"/>
        <v>0</v>
      </c>
      <c r="O63" s="191">
        <f t="shared" si="17"/>
        <v>0</v>
      </c>
      <c r="P63" s="191">
        <f t="shared" si="17"/>
        <v>0</v>
      </c>
      <c r="Q63" s="191">
        <f t="shared" si="17"/>
        <v>0</v>
      </c>
      <c r="R63" s="191">
        <f t="shared" si="17"/>
        <v>0</v>
      </c>
      <c r="S63" s="191">
        <f t="shared" si="17"/>
        <v>1200</v>
      </c>
      <c r="T63" s="191">
        <f t="shared" si="17"/>
        <v>1200</v>
      </c>
      <c r="U63" s="191">
        <f t="shared" si="17"/>
        <v>0</v>
      </c>
      <c r="V63" s="191">
        <f t="shared" si="17"/>
        <v>0</v>
      </c>
      <c r="W63" s="191">
        <f t="shared" si="17"/>
        <v>0</v>
      </c>
      <c r="X63" s="191">
        <f t="shared" si="17"/>
        <v>0</v>
      </c>
      <c r="Y63" s="191">
        <f t="shared" si="17"/>
        <v>0</v>
      </c>
      <c r="Z63" s="191">
        <f t="shared" si="17"/>
        <v>200</v>
      </c>
      <c r="AA63" s="191">
        <f t="shared" si="17"/>
        <v>0</v>
      </c>
      <c r="AB63" s="191">
        <f t="shared" si="17"/>
        <v>0</v>
      </c>
      <c r="AC63" s="191">
        <f t="shared" si="17"/>
        <v>0</v>
      </c>
      <c r="AD63" s="191">
        <f t="shared" si="17"/>
        <v>0</v>
      </c>
      <c r="AE63" s="191">
        <f t="shared" si="17"/>
        <v>0</v>
      </c>
      <c r="AF63" s="191">
        <f t="shared" si="17"/>
        <v>200</v>
      </c>
      <c r="AG63" s="191">
        <f t="shared" si="17"/>
        <v>0</v>
      </c>
      <c r="AH63" s="191">
        <f t="shared" si="17"/>
        <v>0</v>
      </c>
      <c r="AI63" s="191">
        <f t="shared" si="17"/>
        <v>0</v>
      </c>
      <c r="AJ63" s="191">
        <f t="shared" si="17"/>
        <v>0</v>
      </c>
      <c r="AK63" s="191">
        <f t="shared" si="17"/>
        <v>0</v>
      </c>
      <c r="AL63" s="191">
        <f t="shared" si="17"/>
        <v>0</v>
      </c>
      <c r="AM63" s="196"/>
      <c r="AN63" s="196"/>
      <c r="AO63" s="196"/>
    </row>
    <row r="64" s="7" customFormat="1" ht="178" customHeight="1" spans="1:42">
      <c r="A64" s="22">
        <v>15</v>
      </c>
      <c r="B64" s="22" t="s">
        <v>1180</v>
      </c>
      <c r="C64" s="22">
        <v>2024</v>
      </c>
      <c r="D64" s="33" t="s">
        <v>998</v>
      </c>
      <c r="E64" s="22" t="s">
        <v>178</v>
      </c>
      <c r="F64" s="22" t="s">
        <v>1175</v>
      </c>
      <c r="G64" s="22" t="s">
        <v>995</v>
      </c>
      <c r="H64" s="33" t="s">
        <v>999</v>
      </c>
      <c r="I64" s="22">
        <v>1</v>
      </c>
      <c r="J64" s="22">
        <v>1200</v>
      </c>
      <c r="K64" s="22">
        <v>1</v>
      </c>
      <c r="L64" s="22"/>
      <c r="M64" s="22"/>
      <c r="N64" s="22"/>
      <c r="O64" s="22"/>
      <c r="P64" s="22"/>
      <c r="Q64" s="22"/>
      <c r="R64" s="22"/>
      <c r="S64" s="22">
        <v>1200</v>
      </c>
      <c r="T64" s="22">
        <v>1200</v>
      </c>
      <c r="U64" s="36" t="s">
        <v>183</v>
      </c>
      <c r="V64" s="22" t="s">
        <v>1144</v>
      </c>
      <c r="W64" s="36" t="s">
        <v>183</v>
      </c>
      <c r="X64" s="22" t="s">
        <v>1144</v>
      </c>
      <c r="Y64" s="22" t="s">
        <v>1286</v>
      </c>
      <c r="Z64" s="22">
        <v>200</v>
      </c>
      <c r="AA64" s="22"/>
      <c r="AB64" s="60"/>
      <c r="AC64" s="60"/>
      <c r="AD64" s="60"/>
      <c r="AE64" s="60"/>
      <c r="AF64" s="22">
        <v>200</v>
      </c>
      <c r="AG64" s="22"/>
      <c r="AH64" s="22"/>
      <c r="AI64" s="22"/>
      <c r="AJ64" s="22"/>
      <c r="AK64" s="22"/>
      <c r="AL64" s="22"/>
      <c r="AM64" s="33" t="s">
        <v>1181</v>
      </c>
      <c r="AN64" s="33" t="s">
        <v>1182</v>
      </c>
      <c r="AO64" s="60" t="s">
        <v>1386</v>
      </c>
      <c r="AP64" s="75" t="s">
        <v>1386</v>
      </c>
    </row>
    <row r="65" s="12" customFormat="1" ht="30" hidden="1" customHeight="1" spans="1:41">
      <c r="A65" s="183" t="s">
        <v>54</v>
      </c>
      <c r="B65" s="188" t="s">
        <v>92</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hidden="1" customHeight="1" spans="1:41">
      <c r="A66" s="183" t="s">
        <v>54</v>
      </c>
      <c r="B66" s="188" t="s">
        <v>93</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hidden="1" customHeight="1" spans="1:41">
      <c r="A67" s="183" t="s">
        <v>54</v>
      </c>
      <c r="B67" s="188" t="s">
        <v>94</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c r="AO67" s="196"/>
    </row>
    <row r="68" s="12" customFormat="1" ht="30" hidden="1" customHeight="1" spans="1:41">
      <c r="A68" s="183" t="s">
        <v>54</v>
      </c>
      <c r="B68" s="188" t="s">
        <v>95</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hidden="1" customHeight="1" spans="1:41">
      <c r="A69" s="183" t="s">
        <v>54</v>
      </c>
      <c r="B69" s="188" t="s">
        <v>96</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hidden="1" customHeight="1" spans="1:41">
      <c r="A70" s="180" t="s">
        <v>50</v>
      </c>
      <c r="B70" s="188" t="s">
        <v>97</v>
      </c>
      <c r="C70" s="188"/>
      <c r="D70" s="188"/>
      <c r="E70" s="185"/>
      <c r="F70" s="185"/>
      <c r="G70" s="185"/>
      <c r="H70" s="185"/>
      <c r="I70" s="192">
        <f t="shared" ref="I70:AL70" si="18">I71+I75+I78+I81+I85</f>
        <v>1</v>
      </c>
      <c r="J70" s="192">
        <f t="shared" si="18"/>
        <v>0</v>
      </c>
      <c r="K70" s="192">
        <f t="shared" si="18"/>
        <v>0</v>
      </c>
      <c r="L70" s="192">
        <f t="shared" si="18"/>
        <v>1</v>
      </c>
      <c r="M70" s="192">
        <f t="shared" si="18"/>
        <v>0</v>
      </c>
      <c r="N70" s="192">
        <f t="shared" si="18"/>
        <v>0</v>
      </c>
      <c r="O70" s="192">
        <f t="shared" si="18"/>
        <v>0</v>
      </c>
      <c r="P70" s="192">
        <f t="shared" si="18"/>
        <v>0</v>
      </c>
      <c r="Q70" s="192">
        <f t="shared" si="18"/>
        <v>0</v>
      </c>
      <c r="R70" s="192">
        <f t="shared" si="18"/>
        <v>0</v>
      </c>
      <c r="S70" s="192">
        <f t="shared" si="18"/>
        <v>0</v>
      </c>
      <c r="T70" s="192">
        <f t="shared" si="18"/>
        <v>0</v>
      </c>
      <c r="U70" s="192">
        <f t="shared" si="18"/>
        <v>0</v>
      </c>
      <c r="V70" s="192">
        <f t="shared" si="18"/>
        <v>0</v>
      </c>
      <c r="W70" s="192">
        <f t="shared" si="18"/>
        <v>0</v>
      </c>
      <c r="X70" s="192">
        <f t="shared" si="18"/>
        <v>0</v>
      </c>
      <c r="Y70" s="192">
        <f t="shared" si="18"/>
        <v>0</v>
      </c>
      <c r="Z70" s="192">
        <f t="shared" si="18"/>
        <v>10</v>
      </c>
      <c r="AA70" s="192">
        <f t="shared" si="18"/>
        <v>0</v>
      </c>
      <c r="AB70" s="192">
        <f t="shared" si="18"/>
        <v>0</v>
      </c>
      <c r="AC70" s="192">
        <f t="shared" si="18"/>
        <v>0</v>
      </c>
      <c r="AD70" s="192">
        <f t="shared" si="18"/>
        <v>0</v>
      </c>
      <c r="AE70" s="192">
        <f t="shared" si="18"/>
        <v>0</v>
      </c>
      <c r="AF70" s="192">
        <f t="shared" si="18"/>
        <v>10</v>
      </c>
      <c r="AG70" s="192">
        <f t="shared" si="18"/>
        <v>0</v>
      </c>
      <c r="AH70" s="192">
        <f t="shared" si="18"/>
        <v>0</v>
      </c>
      <c r="AI70" s="192">
        <f t="shared" si="18"/>
        <v>0</v>
      </c>
      <c r="AJ70" s="192">
        <f t="shared" si="18"/>
        <v>0</v>
      </c>
      <c r="AK70" s="192">
        <f t="shared" si="18"/>
        <v>0</v>
      </c>
      <c r="AL70" s="192">
        <f t="shared" si="18"/>
        <v>0</v>
      </c>
      <c r="AM70" s="196"/>
      <c r="AN70" s="196"/>
      <c r="AO70" s="196"/>
    </row>
    <row r="71" s="12" customFormat="1" ht="30" hidden="1" customHeight="1" spans="1:41">
      <c r="A71" s="180" t="s">
        <v>52</v>
      </c>
      <c r="B71" s="188" t="s">
        <v>98</v>
      </c>
      <c r="C71" s="188"/>
      <c r="D71" s="188"/>
      <c r="E71" s="185"/>
      <c r="F71" s="185"/>
      <c r="G71" s="185"/>
      <c r="H71" s="185"/>
      <c r="I71" s="191">
        <f t="shared" ref="I71:AL71" si="19">I72+I74</f>
        <v>1</v>
      </c>
      <c r="J71" s="191">
        <f t="shared" si="19"/>
        <v>0</v>
      </c>
      <c r="K71" s="191">
        <f t="shared" si="19"/>
        <v>0</v>
      </c>
      <c r="L71" s="191">
        <f t="shared" si="19"/>
        <v>1</v>
      </c>
      <c r="M71" s="191">
        <f t="shared" si="19"/>
        <v>0</v>
      </c>
      <c r="N71" s="191">
        <f t="shared" si="19"/>
        <v>0</v>
      </c>
      <c r="O71" s="191">
        <f t="shared" si="19"/>
        <v>0</v>
      </c>
      <c r="P71" s="191">
        <f t="shared" si="19"/>
        <v>0</v>
      </c>
      <c r="Q71" s="191">
        <f t="shared" si="19"/>
        <v>0</v>
      </c>
      <c r="R71" s="191">
        <f t="shared" si="19"/>
        <v>0</v>
      </c>
      <c r="S71" s="191">
        <f t="shared" si="19"/>
        <v>0</v>
      </c>
      <c r="T71" s="191">
        <f t="shared" si="19"/>
        <v>0</v>
      </c>
      <c r="U71" s="191">
        <f t="shared" si="19"/>
        <v>0</v>
      </c>
      <c r="V71" s="191">
        <f t="shared" si="19"/>
        <v>0</v>
      </c>
      <c r="W71" s="191">
        <f t="shared" si="19"/>
        <v>0</v>
      </c>
      <c r="X71" s="191">
        <f t="shared" si="19"/>
        <v>0</v>
      </c>
      <c r="Y71" s="191">
        <f t="shared" si="19"/>
        <v>0</v>
      </c>
      <c r="Z71" s="191">
        <f t="shared" si="19"/>
        <v>10</v>
      </c>
      <c r="AA71" s="191">
        <f t="shared" si="19"/>
        <v>0</v>
      </c>
      <c r="AB71" s="191">
        <f t="shared" si="19"/>
        <v>0</v>
      </c>
      <c r="AC71" s="191">
        <f t="shared" si="19"/>
        <v>0</v>
      </c>
      <c r="AD71" s="191">
        <f t="shared" si="19"/>
        <v>0</v>
      </c>
      <c r="AE71" s="191">
        <f t="shared" si="19"/>
        <v>0</v>
      </c>
      <c r="AF71" s="191">
        <f t="shared" si="19"/>
        <v>10</v>
      </c>
      <c r="AG71" s="191">
        <f t="shared" si="19"/>
        <v>0</v>
      </c>
      <c r="AH71" s="191">
        <f t="shared" si="19"/>
        <v>0</v>
      </c>
      <c r="AI71" s="191">
        <f t="shared" si="19"/>
        <v>0</v>
      </c>
      <c r="AJ71" s="191">
        <f t="shared" si="19"/>
        <v>0</v>
      </c>
      <c r="AK71" s="191">
        <f t="shared" si="19"/>
        <v>0</v>
      </c>
      <c r="AL71" s="191">
        <f t="shared" si="19"/>
        <v>0</v>
      </c>
      <c r="AM71" s="196"/>
      <c r="AN71" s="196"/>
      <c r="AO71" s="196"/>
    </row>
    <row r="72" s="12" customFormat="1" ht="30" hidden="1" customHeight="1" spans="1:41">
      <c r="A72" s="183" t="s">
        <v>54</v>
      </c>
      <c r="B72" s="188" t="s">
        <v>99</v>
      </c>
      <c r="C72" s="188"/>
      <c r="D72" s="188"/>
      <c r="E72" s="185"/>
      <c r="F72" s="185"/>
      <c r="G72" s="185"/>
      <c r="H72" s="185"/>
      <c r="I72" s="191">
        <f t="shared" ref="I72:AL72" si="20">SUM(I73)</f>
        <v>1</v>
      </c>
      <c r="J72" s="191">
        <f t="shared" si="20"/>
        <v>0</v>
      </c>
      <c r="K72" s="191">
        <f t="shared" si="20"/>
        <v>0</v>
      </c>
      <c r="L72" s="191">
        <f t="shared" si="20"/>
        <v>1</v>
      </c>
      <c r="M72" s="191">
        <f t="shared" si="20"/>
        <v>0</v>
      </c>
      <c r="N72" s="191">
        <f t="shared" si="20"/>
        <v>0</v>
      </c>
      <c r="O72" s="191">
        <f t="shared" si="20"/>
        <v>0</v>
      </c>
      <c r="P72" s="191">
        <f t="shared" si="20"/>
        <v>0</v>
      </c>
      <c r="Q72" s="191">
        <f t="shared" si="20"/>
        <v>0</v>
      </c>
      <c r="R72" s="191">
        <f t="shared" si="20"/>
        <v>0</v>
      </c>
      <c r="S72" s="191">
        <f t="shared" si="20"/>
        <v>0</v>
      </c>
      <c r="T72" s="191">
        <f t="shared" si="20"/>
        <v>0</v>
      </c>
      <c r="U72" s="191">
        <f t="shared" si="20"/>
        <v>0</v>
      </c>
      <c r="V72" s="191">
        <f t="shared" si="20"/>
        <v>0</v>
      </c>
      <c r="W72" s="191">
        <f t="shared" si="20"/>
        <v>0</v>
      </c>
      <c r="X72" s="191">
        <f t="shared" si="20"/>
        <v>0</v>
      </c>
      <c r="Y72" s="191">
        <f t="shared" si="20"/>
        <v>0</v>
      </c>
      <c r="Z72" s="191">
        <f t="shared" si="20"/>
        <v>10</v>
      </c>
      <c r="AA72" s="191">
        <f t="shared" si="20"/>
        <v>0</v>
      </c>
      <c r="AB72" s="191">
        <f t="shared" si="20"/>
        <v>0</v>
      </c>
      <c r="AC72" s="191">
        <f t="shared" si="20"/>
        <v>0</v>
      </c>
      <c r="AD72" s="191">
        <f t="shared" si="20"/>
        <v>0</v>
      </c>
      <c r="AE72" s="191">
        <f t="shared" si="20"/>
        <v>0</v>
      </c>
      <c r="AF72" s="191">
        <f t="shared" si="20"/>
        <v>10</v>
      </c>
      <c r="AG72" s="191">
        <f t="shared" si="20"/>
        <v>0</v>
      </c>
      <c r="AH72" s="191">
        <f t="shared" si="20"/>
        <v>0</v>
      </c>
      <c r="AI72" s="191">
        <f t="shared" si="20"/>
        <v>0</v>
      </c>
      <c r="AJ72" s="191">
        <f t="shared" si="20"/>
        <v>0</v>
      </c>
      <c r="AK72" s="191">
        <f t="shared" si="20"/>
        <v>0</v>
      </c>
      <c r="AL72" s="191">
        <f t="shared" si="20"/>
        <v>0</v>
      </c>
      <c r="AM72" s="196"/>
      <c r="AN72" s="196"/>
      <c r="AO72" s="196"/>
    </row>
    <row r="73" s="7" customFormat="1" ht="189" customHeight="1" spans="1:42">
      <c r="A73" s="22">
        <v>16</v>
      </c>
      <c r="B73" s="25" t="s">
        <v>1219</v>
      </c>
      <c r="C73" s="25">
        <v>2024</v>
      </c>
      <c r="D73" s="68" t="s">
        <v>1333</v>
      </c>
      <c r="E73" s="25" t="s">
        <v>178</v>
      </c>
      <c r="F73" s="25" t="s">
        <v>1175</v>
      </c>
      <c r="G73" s="25" t="s">
        <v>995</v>
      </c>
      <c r="H73" s="68" t="s">
        <v>1114</v>
      </c>
      <c r="I73" s="22">
        <v>1</v>
      </c>
      <c r="J73" s="22"/>
      <c r="K73" s="22"/>
      <c r="L73" s="22">
        <v>1</v>
      </c>
      <c r="M73" s="22"/>
      <c r="N73" s="22"/>
      <c r="O73" s="22"/>
      <c r="P73" s="22"/>
      <c r="Q73" s="22"/>
      <c r="R73" s="22"/>
      <c r="S73" s="22"/>
      <c r="T73" s="22"/>
      <c r="U73" s="51" t="s">
        <v>1003</v>
      </c>
      <c r="V73" s="22" t="s">
        <v>810</v>
      </c>
      <c r="W73" s="51" t="s">
        <v>1003</v>
      </c>
      <c r="X73" s="22" t="s">
        <v>810</v>
      </c>
      <c r="Y73" s="22" t="s">
        <v>1220</v>
      </c>
      <c r="Z73" s="25">
        <v>10</v>
      </c>
      <c r="AA73" s="22"/>
      <c r="AB73" s="60"/>
      <c r="AC73" s="60"/>
      <c r="AD73" s="60"/>
      <c r="AE73" s="60"/>
      <c r="AF73" s="22">
        <v>10</v>
      </c>
      <c r="AG73" s="22"/>
      <c r="AH73" s="22"/>
      <c r="AI73" s="22"/>
      <c r="AJ73" s="22"/>
      <c r="AK73" s="22"/>
      <c r="AL73" s="22"/>
      <c r="AM73" s="33" t="s">
        <v>1221</v>
      </c>
      <c r="AN73" s="33" t="s">
        <v>1334</v>
      </c>
      <c r="AO73" s="60" t="s">
        <v>1392</v>
      </c>
      <c r="AP73" s="75" t="s">
        <v>1392</v>
      </c>
    </row>
    <row r="74" s="12" customFormat="1" ht="30" hidden="1" customHeight="1" spans="1:41">
      <c r="A74" s="183" t="s">
        <v>54</v>
      </c>
      <c r="B74" s="188" t="s">
        <v>100</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hidden="1" customHeight="1" spans="1:41">
      <c r="A75" s="183" t="s">
        <v>52</v>
      </c>
      <c r="B75" s="188" t="s">
        <v>101</v>
      </c>
      <c r="C75" s="188"/>
      <c r="D75" s="188"/>
      <c r="E75" s="185"/>
      <c r="F75" s="185"/>
      <c r="G75" s="185"/>
      <c r="H75" s="185"/>
      <c r="I75" s="191">
        <f t="shared" ref="I75:AL75" si="21">I76+I77</f>
        <v>0</v>
      </c>
      <c r="J75" s="191">
        <f t="shared" si="21"/>
        <v>0</v>
      </c>
      <c r="K75" s="191">
        <f t="shared" si="21"/>
        <v>0</v>
      </c>
      <c r="L75" s="191">
        <f t="shared" si="21"/>
        <v>0</v>
      </c>
      <c r="M75" s="191">
        <f t="shared" si="21"/>
        <v>0</v>
      </c>
      <c r="N75" s="191">
        <f t="shared" si="21"/>
        <v>0</v>
      </c>
      <c r="O75" s="191">
        <f t="shared" si="21"/>
        <v>0</v>
      </c>
      <c r="P75" s="191">
        <f t="shared" si="21"/>
        <v>0</v>
      </c>
      <c r="Q75" s="191">
        <f t="shared" si="21"/>
        <v>0</v>
      </c>
      <c r="R75" s="191">
        <f t="shared" si="21"/>
        <v>0</v>
      </c>
      <c r="S75" s="191">
        <f t="shared" si="21"/>
        <v>0</v>
      </c>
      <c r="T75" s="191">
        <f t="shared" si="21"/>
        <v>0</v>
      </c>
      <c r="U75" s="191">
        <f t="shared" si="21"/>
        <v>0</v>
      </c>
      <c r="V75" s="191">
        <f t="shared" si="21"/>
        <v>0</v>
      </c>
      <c r="W75" s="191">
        <f t="shared" si="21"/>
        <v>0</v>
      </c>
      <c r="X75" s="191">
        <f t="shared" si="21"/>
        <v>0</v>
      </c>
      <c r="Y75" s="191">
        <f t="shared" si="21"/>
        <v>0</v>
      </c>
      <c r="Z75" s="191">
        <f t="shared" si="21"/>
        <v>0</v>
      </c>
      <c r="AA75" s="191">
        <f t="shared" si="21"/>
        <v>0</v>
      </c>
      <c r="AB75" s="191">
        <f t="shared" si="21"/>
        <v>0</v>
      </c>
      <c r="AC75" s="191">
        <f t="shared" si="21"/>
        <v>0</v>
      </c>
      <c r="AD75" s="191">
        <f t="shared" si="21"/>
        <v>0</v>
      </c>
      <c r="AE75" s="191">
        <f t="shared" si="21"/>
        <v>0</v>
      </c>
      <c r="AF75" s="191">
        <f t="shared" si="21"/>
        <v>0</v>
      </c>
      <c r="AG75" s="191">
        <f t="shared" si="21"/>
        <v>0</v>
      </c>
      <c r="AH75" s="191">
        <f t="shared" si="21"/>
        <v>0</v>
      </c>
      <c r="AI75" s="191">
        <f t="shared" si="21"/>
        <v>0</v>
      </c>
      <c r="AJ75" s="191">
        <f t="shared" si="21"/>
        <v>0</v>
      </c>
      <c r="AK75" s="191">
        <f t="shared" si="21"/>
        <v>0</v>
      </c>
      <c r="AL75" s="191">
        <f t="shared" si="21"/>
        <v>0</v>
      </c>
      <c r="AM75" s="196"/>
      <c r="AN75" s="196"/>
      <c r="AO75" s="196"/>
    </row>
    <row r="76" s="12" customFormat="1" ht="30" hidden="1" customHeight="1" spans="1:41">
      <c r="A76" s="183" t="s">
        <v>54</v>
      </c>
      <c r="B76" s="188" t="s">
        <v>102</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hidden="1" customHeight="1" spans="1:41">
      <c r="A77" s="183" t="s">
        <v>54</v>
      </c>
      <c r="B77" s="188" t="s">
        <v>103</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hidden="1" customHeight="1" spans="1:41">
      <c r="A78" s="183" t="s">
        <v>52</v>
      </c>
      <c r="B78" s="188" t="s">
        <v>104</v>
      </c>
      <c r="C78" s="188"/>
      <c r="D78" s="188"/>
      <c r="E78" s="185"/>
      <c r="F78" s="185"/>
      <c r="G78" s="185"/>
      <c r="H78" s="185"/>
      <c r="I78" s="191">
        <f t="shared" ref="I78:AL78" si="22">I79+I80</f>
        <v>0</v>
      </c>
      <c r="J78" s="191">
        <f t="shared" si="22"/>
        <v>0</v>
      </c>
      <c r="K78" s="191">
        <f t="shared" si="22"/>
        <v>0</v>
      </c>
      <c r="L78" s="191">
        <f t="shared" si="22"/>
        <v>0</v>
      </c>
      <c r="M78" s="191">
        <f t="shared" si="22"/>
        <v>0</v>
      </c>
      <c r="N78" s="191">
        <f t="shared" si="22"/>
        <v>0</v>
      </c>
      <c r="O78" s="191">
        <f t="shared" si="22"/>
        <v>0</v>
      </c>
      <c r="P78" s="191">
        <f t="shared" si="22"/>
        <v>0</v>
      </c>
      <c r="Q78" s="191">
        <f t="shared" si="22"/>
        <v>0</v>
      </c>
      <c r="R78" s="191">
        <f t="shared" si="22"/>
        <v>0</v>
      </c>
      <c r="S78" s="191">
        <f t="shared" si="22"/>
        <v>0</v>
      </c>
      <c r="T78" s="191">
        <f t="shared" si="22"/>
        <v>0</v>
      </c>
      <c r="U78" s="191">
        <f t="shared" si="22"/>
        <v>0</v>
      </c>
      <c r="V78" s="191">
        <f t="shared" si="22"/>
        <v>0</v>
      </c>
      <c r="W78" s="191">
        <f t="shared" si="22"/>
        <v>0</v>
      </c>
      <c r="X78" s="191">
        <f t="shared" si="22"/>
        <v>0</v>
      </c>
      <c r="Y78" s="191">
        <f t="shared" si="22"/>
        <v>0</v>
      </c>
      <c r="Z78" s="191">
        <f t="shared" si="22"/>
        <v>0</v>
      </c>
      <c r="AA78" s="191">
        <f t="shared" si="22"/>
        <v>0</v>
      </c>
      <c r="AB78" s="191">
        <f t="shared" si="22"/>
        <v>0</v>
      </c>
      <c r="AC78" s="191">
        <f t="shared" si="22"/>
        <v>0</v>
      </c>
      <c r="AD78" s="191">
        <f t="shared" si="22"/>
        <v>0</v>
      </c>
      <c r="AE78" s="191">
        <f t="shared" si="22"/>
        <v>0</v>
      </c>
      <c r="AF78" s="191">
        <f t="shared" si="22"/>
        <v>0</v>
      </c>
      <c r="AG78" s="191">
        <f t="shared" si="22"/>
        <v>0</v>
      </c>
      <c r="AH78" s="191">
        <f t="shared" si="22"/>
        <v>0</v>
      </c>
      <c r="AI78" s="191">
        <f t="shared" si="22"/>
        <v>0</v>
      </c>
      <c r="AJ78" s="191">
        <f t="shared" si="22"/>
        <v>0</v>
      </c>
      <c r="AK78" s="191">
        <f t="shared" si="22"/>
        <v>0</v>
      </c>
      <c r="AL78" s="191">
        <f t="shared" si="22"/>
        <v>0</v>
      </c>
      <c r="AM78" s="196"/>
      <c r="AN78" s="196"/>
      <c r="AO78" s="196"/>
    </row>
    <row r="79" s="12" customFormat="1" ht="30" hidden="1" customHeight="1" spans="1:41">
      <c r="A79" s="183" t="s">
        <v>54</v>
      </c>
      <c r="B79" s="188" t="s">
        <v>105</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hidden="1" customHeight="1" spans="1:41">
      <c r="A80" s="183" t="s">
        <v>54</v>
      </c>
      <c r="B80" s="188" t="s">
        <v>106</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hidden="1" customHeight="1" spans="1:41">
      <c r="A81" s="183" t="s">
        <v>52</v>
      </c>
      <c r="B81" s="188" t="s">
        <v>107</v>
      </c>
      <c r="C81" s="188"/>
      <c r="D81" s="188"/>
      <c r="E81" s="185"/>
      <c r="F81" s="185"/>
      <c r="G81" s="185"/>
      <c r="H81" s="185"/>
      <c r="I81" s="191">
        <f t="shared" ref="I81:AL81" si="23">I82+I84+I83</f>
        <v>0</v>
      </c>
      <c r="J81" s="191">
        <f t="shared" si="23"/>
        <v>0</v>
      </c>
      <c r="K81" s="191">
        <f t="shared" si="23"/>
        <v>0</v>
      </c>
      <c r="L81" s="191">
        <f t="shared" si="23"/>
        <v>0</v>
      </c>
      <c r="M81" s="191">
        <f t="shared" si="23"/>
        <v>0</v>
      </c>
      <c r="N81" s="191">
        <f t="shared" si="23"/>
        <v>0</v>
      </c>
      <c r="O81" s="191">
        <f t="shared" si="23"/>
        <v>0</v>
      </c>
      <c r="P81" s="191">
        <f t="shared" si="23"/>
        <v>0</v>
      </c>
      <c r="Q81" s="191">
        <f t="shared" si="23"/>
        <v>0</v>
      </c>
      <c r="R81" s="191">
        <f t="shared" si="23"/>
        <v>0</v>
      </c>
      <c r="S81" s="191">
        <f t="shared" si="23"/>
        <v>0</v>
      </c>
      <c r="T81" s="191">
        <f t="shared" si="23"/>
        <v>0</v>
      </c>
      <c r="U81" s="191">
        <f t="shared" si="23"/>
        <v>0</v>
      </c>
      <c r="V81" s="191">
        <f t="shared" si="23"/>
        <v>0</v>
      </c>
      <c r="W81" s="191">
        <f t="shared" si="23"/>
        <v>0</v>
      </c>
      <c r="X81" s="191">
        <f t="shared" si="23"/>
        <v>0</v>
      </c>
      <c r="Y81" s="191">
        <f t="shared" si="23"/>
        <v>0</v>
      </c>
      <c r="Z81" s="191">
        <f t="shared" si="23"/>
        <v>0</v>
      </c>
      <c r="AA81" s="191">
        <f t="shared" si="23"/>
        <v>0</v>
      </c>
      <c r="AB81" s="191">
        <f t="shared" si="23"/>
        <v>0</v>
      </c>
      <c r="AC81" s="191">
        <f t="shared" si="23"/>
        <v>0</v>
      </c>
      <c r="AD81" s="191">
        <f t="shared" si="23"/>
        <v>0</v>
      </c>
      <c r="AE81" s="191">
        <f t="shared" si="23"/>
        <v>0</v>
      </c>
      <c r="AF81" s="191">
        <f t="shared" si="23"/>
        <v>0</v>
      </c>
      <c r="AG81" s="191">
        <f t="shared" si="23"/>
        <v>0</v>
      </c>
      <c r="AH81" s="191">
        <f t="shared" si="23"/>
        <v>0</v>
      </c>
      <c r="AI81" s="191">
        <f t="shared" si="23"/>
        <v>0</v>
      </c>
      <c r="AJ81" s="191">
        <f t="shared" si="23"/>
        <v>0</v>
      </c>
      <c r="AK81" s="191">
        <f t="shared" si="23"/>
        <v>0</v>
      </c>
      <c r="AL81" s="191">
        <f t="shared" si="23"/>
        <v>0</v>
      </c>
      <c r="AM81" s="196"/>
      <c r="AN81" s="196"/>
      <c r="AO81" s="196"/>
    </row>
    <row r="82" s="12" customFormat="1" ht="30" hidden="1" customHeight="1" spans="1:41">
      <c r="A82" s="183" t="s">
        <v>54</v>
      </c>
      <c r="B82" s="188" t="s">
        <v>108</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hidden="1" customHeight="1" spans="1:41">
      <c r="A83" s="183" t="s">
        <v>54</v>
      </c>
      <c r="B83" s="188" t="s">
        <v>109</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hidden="1" customHeight="1" spans="1:41">
      <c r="A84" s="183" t="s">
        <v>54</v>
      </c>
      <c r="B84" s="188" t="s">
        <v>110</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c r="AO84" s="196"/>
    </row>
    <row r="85" s="12" customFormat="1" ht="30" hidden="1" customHeight="1" spans="1:41">
      <c r="A85" s="183" t="s">
        <v>52</v>
      </c>
      <c r="B85" s="188" t="s">
        <v>111</v>
      </c>
      <c r="C85" s="188"/>
      <c r="D85" s="188"/>
      <c r="E85" s="185"/>
      <c r="F85" s="185"/>
      <c r="G85" s="185"/>
      <c r="H85" s="185"/>
      <c r="I85" s="191">
        <f t="shared" ref="I85:AL85" si="24">I86</f>
        <v>0</v>
      </c>
      <c r="J85" s="191">
        <f t="shared" si="24"/>
        <v>0</v>
      </c>
      <c r="K85" s="191">
        <f t="shared" si="24"/>
        <v>0</v>
      </c>
      <c r="L85" s="191">
        <f t="shared" si="24"/>
        <v>0</v>
      </c>
      <c r="M85" s="191">
        <f t="shared" si="24"/>
        <v>0</v>
      </c>
      <c r="N85" s="191">
        <f t="shared" si="24"/>
        <v>0</v>
      </c>
      <c r="O85" s="191">
        <f t="shared" si="24"/>
        <v>0</v>
      </c>
      <c r="P85" s="191">
        <f t="shared" si="24"/>
        <v>0</v>
      </c>
      <c r="Q85" s="191">
        <f t="shared" si="24"/>
        <v>0</v>
      </c>
      <c r="R85" s="191">
        <f t="shared" si="24"/>
        <v>0</v>
      </c>
      <c r="S85" s="191">
        <f t="shared" si="24"/>
        <v>0</v>
      </c>
      <c r="T85" s="191">
        <f t="shared" si="24"/>
        <v>0</v>
      </c>
      <c r="U85" s="191">
        <f t="shared" si="24"/>
        <v>0</v>
      </c>
      <c r="V85" s="191">
        <f t="shared" si="24"/>
        <v>0</v>
      </c>
      <c r="W85" s="191">
        <f t="shared" si="24"/>
        <v>0</v>
      </c>
      <c r="X85" s="191">
        <f t="shared" si="24"/>
        <v>0</v>
      </c>
      <c r="Y85" s="191">
        <f t="shared" si="24"/>
        <v>0</v>
      </c>
      <c r="Z85" s="191">
        <f t="shared" si="24"/>
        <v>0</v>
      </c>
      <c r="AA85" s="191">
        <f t="shared" si="24"/>
        <v>0</v>
      </c>
      <c r="AB85" s="191">
        <f t="shared" si="24"/>
        <v>0</v>
      </c>
      <c r="AC85" s="191">
        <f t="shared" si="24"/>
        <v>0</v>
      </c>
      <c r="AD85" s="191">
        <f t="shared" si="24"/>
        <v>0</v>
      </c>
      <c r="AE85" s="191">
        <f t="shared" si="24"/>
        <v>0</v>
      </c>
      <c r="AF85" s="191">
        <f t="shared" si="24"/>
        <v>0</v>
      </c>
      <c r="AG85" s="191">
        <f t="shared" si="24"/>
        <v>0</v>
      </c>
      <c r="AH85" s="191">
        <f t="shared" si="24"/>
        <v>0</v>
      </c>
      <c r="AI85" s="191">
        <f t="shared" si="24"/>
        <v>0</v>
      </c>
      <c r="AJ85" s="191">
        <f t="shared" si="24"/>
        <v>0</v>
      </c>
      <c r="AK85" s="191">
        <f t="shared" si="24"/>
        <v>0</v>
      </c>
      <c r="AL85" s="191">
        <f t="shared" si="24"/>
        <v>0</v>
      </c>
      <c r="AM85" s="196"/>
      <c r="AN85" s="196"/>
      <c r="AO85" s="196"/>
    </row>
    <row r="86" s="12" customFormat="1" ht="30" hidden="1" customHeight="1" spans="1:41">
      <c r="A86" s="183" t="s">
        <v>54</v>
      </c>
      <c r="B86" s="188" t="s">
        <v>111</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c r="AO86" s="196"/>
    </row>
    <row r="87" s="12" customFormat="1" ht="30" hidden="1" customHeight="1" spans="1:41">
      <c r="A87" s="180" t="s">
        <v>50</v>
      </c>
      <c r="B87" s="188" t="s">
        <v>112</v>
      </c>
      <c r="C87" s="188"/>
      <c r="D87" s="188"/>
      <c r="E87" s="185"/>
      <c r="F87" s="185"/>
      <c r="G87" s="185"/>
      <c r="H87" s="185"/>
      <c r="I87" s="192">
        <f t="shared" ref="I87:AL87" si="25">I88+I103+I112</f>
        <v>9</v>
      </c>
      <c r="J87" s="192">
        <f t="shared" si="25"/>
        <v>274.13</v>
      </c>
      <c r="K87" s="192">
        <f t="shared" si="25"/>
        <v>1</v>
      </c>
      <c r="L87" s="192">
        <f t="shared" si="25"/>
        <v>0</v>
      </c>
      <c r="M87" s="192">
        <f t="shared" si="25"/>
        <v>8</v>
      </c>
      <c r="N87" s="192">
        <f t="shared" si="25"/>
        <v>0</v>
      </c>
      <c r="O87" s="192">
        <f t="shared" si="25"/>
        <v>0</v>
      </c>
      <c r="P87" s="192">
        <f t="shared" si="25"/>
        <v>0</v>
      </c>
      <c r="Q87" s="192">
        <f t="shared" si="25"/>
        <v>0</v>
      </c>
      <c r="R87" s="192">
        <f t="shared" si="25"/>
        <v>0</v>
      </c>
      <c r="S87" s="192">
        <f t="shared" si="25"/>
        <v>6407</v>
      </c>
      <c r="T87" s="192">
        <f t="shared" si="25"/>
        <v>25403</v>
      </c>
      <c r="U87" s="192">
        <f t="shared" si="25"/>
        <v>0</v>
      </c>
      <c r="V87" s="192">
        <f t="shared" si="25"/>
        <v>0</v>
      </c>
      <c r="W87" s="192">
        <f t="shared" si="25"/>
        <v>0</v>
      </c>
      <c r="X87" s="192">
        <f t="shared" si="25"/>
        <v>0</v>
      </c>
      <c r="Y87" s="192">
        <f t="shared" si="25"/>
        <v>0</v>
      </c>
      <c r="Z87" s="192">
        <f t="shared" si="25"/>
        <v>10600</v>
      </c>
      <c r="AA87" s="192">
        <f t="shared" si="25"/>
        <v>8500</v>
      </c>
      <c r="AB87" s="192">
        <f t="shared" si="25"/>
        <v>8500</v>
      </c>
      <c r="AC87" s="192">
        <f t="shared" si="25"/>
        <v>0</v>
      </c>
      <c r="AD87" s="192">
        <f t="shared" si="25"/>
        <v>0</v>
      </c>
      <c r="AE87" s="192">
        <f t="shared" si="25"/>
        <v>0</v>
      </c>
      <c r="AF87" s="192">
        <f t="shared" si="25"/>
        <v>0</v>
      </c>
      <c r="AG87" s="192">
        <f t="shared" si="25"/>
        <v>0</v>
      </c>
      <c r="AH87" s="192">
        <f t="shared" si="25"/>
        <v>2000</v>
      </c>
      <c r="AI87" s="192">
        <f t="shared" si="25"/>
        <v>0</v>
      </c>
      <c r="AJ87" s="192">
        <f t="shared" si="25"/>
        <v>0</v>
      </c>
      <c r="AK87" s="192">
        <f t="shared" si="25"/>
        <v>0</v>
      </c>
      <c r="AL87" s="192">
        <f t="shared" si="25"/>
        <v>0</v>
      </c>
      <c r="AM87" s="196"/>
      <c r="AN87" s="196"/>
      <c r="AO87" s="196"/>
    </row>
    <row r="88" s="12" customFormat="1" ht="30" hidden="1" customHeight="1" spans="1:41">
      <c r="A88" s="180" t="s">
        <v>52</v>
      </c>
      <c r="B88" s="188" t="s">
        <v>113</v>
      </c>
      <c r="C88" s="188"/>
      <c r="D88" s="188"/>
      <c r="E88" s="185"/>
      <c r="F88" s="185"/>
      <c r="G88" s="185"/>
      <c r="H88" s="185"/>
      <c r="I88" s="191">
        <f t="shared" ref="I88:AL88" si="26">I89+I90+I91+I93+I98+I99+I100+I101+I102</f>
        <v>5</v>
      </c>
      <c r="J88" s="191">
        <f t="shared" si="26"/>
        <v>269</v>
      </c>
      <c r="K88" s="191">
        <f t="shared" si="26"/>
        <v>1</v>
      </c>
      <c r="L88" s="191">
        <f t="shared" si="26"/>
        <v>0</v>
      </c>
      <c r="M88" s="191">
        <f t="shared" si="26"/>
        <v>4</v>
      </c>
      <c r="N88" s="191">
        <f t="shared" si="26"/>
        <v>0</v>
      </c>
      <c r="O88" s="191">
        <f t="shared" si="26"/>
        <v>0</v>
      </c>
      <c r="P88" s="191">
        <f t="shared" si="26"/>
        <v>0</v>
      </c>
      <c r="Q88" s="191">
        <f t="shared" si="26"/>
        <v>0</v>
      </c>
      <c r="R88" s="191">
        <f t="shared" si="26"/>
        <v>0</v>
      </c>
      <c r="S88" s="191">
        <f t="shared" si="26"/>
        <v>4080</v>
      </c>
      <c r="T88" s="191">
        <f t="shared" si="26"/>
        <v>16624</v>
      </c>
      <c r="U88" s="191">
        <f t="shared" si="26"/>
        <v>0</v>
      </c>
      <c r="V88" s="191">
        <f t="shared" si="26"/>
        <v>0</v>
      </c>
      <c r="W88" s="191">
        <f t="shared" si="26"/>
        <v>0</v>
      </c>
      <c r="X88" s="191">
        <f t="shared" si="26"/>
        <v>0</v>
      </c>
      <c r="Y88" s="191">
        <f t="shared" si="26"/>
        <v>0</v>
      </c>
      <c r="Z88" s="191">
        <f t="shared" si="26"/>
        <v>6820</v>
      </c>
      <c r="AA88" s="191">
        <f t="shared" si="26"/>
        <v>4820</v>
      </c>
      <c r="AB88" s="191">
        <f t="shared" si="26"/>
        <v>4820</v>
      </c>
      <c r="AC88" s="191">
        <f t="shared" si="26"/>
        <v>0</v>
      </c>
      <c r="AD88" s="191">
        <f t="shared" si="26"/>
        <v>0</v>
      </c>
      <c r="AE88" s="191">
        <f t="shared" si="26"/>
        <v>0</v>
      </c>
      <c r="AF88" s="191">
        <f t="shared" si="26"/>
        <v>0</v>
      </c>
      <c r="AG88" s="191">
        <f t="shared" si="26"/>
        <v>0</v>
      </c>
      <c r="AH88" s="191">
        <f t="shared" si="26"/>
        <v>2000</v>
      </c>
      <c r="AI88" s="191">
        <f t="shared" si="26"/>
        <v>0</v>
      </c>
      <c r="AJ88" s="191">
        <f t="shared" si="26"/>
        <v>0</v>
      </c>
      <c r="AK88" s="191">
        <f t="shared" si="26"/>
        <v>0</v>
      </c>
      <c r="AL88" s="191">
        <f t="shared" si="26"/>
        <v>0</v>
      </c>
      <c r="AM88" s="196"/>
      <c r="AN88" s="196"/>
      <c r="AO88" s="196"/>
    </row>
    <row r="89" s="12" customFormat="1" ht="43" hidden="1" customHeight="1" spans="1:41">
      <c r="A89" s="183" t="s">
        <v>54</v>
      </c>
      <c r="B89" s="188" t="s">
        <v>114</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43" hidden="1" customHeight="1" spans="1:41">
      <c r="A90" s="183" t="s">
        <v>54</v>
      </c>
      <c r="B90" s="188" t="s">
        <v>115</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43" hidden="1" customHeight="1" spans="1:41">
      <c r="A91" s="197" t="s">
        <v>54</v>
      </c>
      <c r="B91" s="198" t="s">
        <v>116</v>
      </c>
      <c r="C91" s="198"/>
      <c r="D91" s="198"/>
      <c r="E91" s="199"/>
      <c r="F91" s="199"/>
      <c r="G91" s="199"/>
      <c r="H91" s="199"/>
      <c r="I91" s="204">
        <f t="shared" ref="I91:AL91" si="27">SUM(I92)</f>
        <v>1</v>
      </c>
      <c r="J91" s="204">
        <f t="shared" si="27"/>
        <v>30</v>
      </c>
      <c r="K91" s="204">
        <f t="shared" si="27"/>
        <v>1</v>
      </c>
      <c r="L91" s="204">
        <f t="shared" si="27"/>
        <v>0</v>
      </c>
      <c r="M91" s="204">
        <f t="shared" si="27"/>
        <v>0</v>
      </c>
      <c r="N91" s="204">
        <f t="shared" si="27"/>
        <v>0</v>
      </c>
      <c r="O91" s="204">
        <f t="shared" si="27"/>
        <v>0</v>
      </c>
      <c r="P91" s="204">
        <f t="shared" si="27"/>
        <v>0</v>
      </c>
      <c r="Q91" s="204">
        <f t="shared" si="27"/>
        <v>0</v>
      </c>
      <c r="R91" s="204">
        <f t="shared" si="27"/>
        <v>0</v>
      </c>
      <c r="S91" s="204">
        <f t="shared" si="27"/>
        <v>431</v>
      </c>
      <c r="T91" s="204">
        <f t="shared" si="27"/>
        <v>1548</v>
      </c>
      <c r="U91" s="204">
        <f t="shared" si="27"/>
        <v>0</v>
      </c>
      <c r="V91" s="204">
        <f t="shared" si="27"/>
        <v>0</v>
      </c>
      <c r="W91" s="204">
        <f t="shared" si="27"/>
        <v>0</v>
      </c>
      <c r="X91" s="204">
        <f t="shared" si="27"/>
        <v>0</v>
      </c>
      <c r="Y91" s="204">
        <f t="shared" si="27"/>
        <v>0</v>
      </c>
      <c r="Z91" s="204">
        <f t="shared" si="27"/>
        <v>1400</v>
      </c>
      <c r="AA91" s="204">
        <f t="shared" si="27"/>
        <v>1400</v>
      </c>
      <c r="AB91" s="204">
        <f t="shared" si="27"/>
        <v>1400</v>
      </c>
      <c r="AC91" s="204">
        <f t="shared" si="27"/>
        <v>0</v>
      </c>
      <c r="AD91" s="204">
        <f t="shared" si="27"/>
        <v>0</v>
      </c>
      <c r="AE91" s="204">
        <f t="shared" si="27"/>
        <v>0</v>
      </c>
      <c r="AF91" s="204">
        <f t="shared" si="27"/>
        <v>0</v>
      </c>
      <c r="AG91" s="204">
        <f t="shared" si="27"/>
        <v>0</v>
      </c>
      <c r="AH91" s="204">
        <f t="shared" si="27"/>
        <v>0</v>
      </c>
      <c r="AI91" s="204">
        <f t="shared" si="27"/>
        <v>0</v>
      </c>
      <c r="AJ91" s="204">
        <f t="shared" si="27"/>
        <v>0</v>
      </c>
      <c r="AK91" s="204">
        <f t="shared" si="27"/>
        <v>0</v>
      </c>
      <c r="AL91" s="204">
        <f t="shared" si="27"/>
        <v>0</v>
      </c>
      <c r="AM91" s="206"/>
      <c r="AN91" s="206"/>
      <c r="AO91" s="206"/>
    </row>
    <row r="92" s="179" customFormat="1" ht="189" customHeight="1" spans="1:42">
      <c r="A92" s="22">
        <v>17</v>
      </c>
      <c r="B92" s="22" t="s">
        <v>1335</v>
      </c>
      <c r="C92" s="22">
        <v>2024</v>
      </c>
      <c r="D92" s="37" t="s">
        <v>1336</v>
      </c>
      <c r="E92" s="24" t="s">
        <v>178</v>
      </c>
      <c r="F92" s="24" t="s">
        <v>1337</v>
      </c>
      <c r="G92" s="24" t="s">
        <v>1304</v>
      </c>
      <c r="H92" s="37" t="s">
        <v>1338</v>
      </c>
      <c r="I92" s="22">
        <v>1</v>
      </c>
      <c r="J92" s="22">
        <v>30</v>
      </c>
      <c r="K92" s="22">
        <v>1</v>
      </c>
      <c r="L92" s="22"/>
      <c r="M92" s="22"/>
      <c r="N92" s="22"/>
      <c r="O92" s="22"/>
      <c r="P92" s="22"/>
      <c r="Q92" s="22"/>
      <c r="R92" s="22"/>
      <c r="S92" s="22">
        <v>431</v>
      </c>
      <c r="T92" s="22">
        <v>1548</v>
      </c>
      <c r="U92" s="36" t="s">
        <v>215</v>
      </c>
      <c r="V92" s="22" t="s">
        <v>853</v>
      </c>
      <c r="W92" s="36" t="s">
        <v>215</v>
      </c>
      <c r="X92" s="22" t="s">
        <v>853</v>
      </c>
      <c r="Y92" s="22" t="s">
        <v>1286</v>
      </c>
      <c r="Z92" s="22">
        <v>1400</v>
      </c>
      <c r="AA92" s="22">
        <v>1400</v>
      </c>
      <c r="AB92" s="60">
        <v>1400</v>
      </c>
      <c r="AC92" s="60"/>
      <c r="AD92" s="60"/>
      <c r="AE92" s="60"/>
      <c r="AF92" s="22"/>
      <c r="AG92" s="22"/>
      <c r="AH92" s="22"/>
      <c r="AI92" s="22"/>
      <c r="AJ92" s="22"/>
      <c r="AK92" s="22"/>
      <c r="AL92" s="22"/>
      <c r="AM92" s="33" t="s">
        <v>1339</v>
      </c>
      <c r="AN92" s="33" t="s">
        <v>1340</v>
      </c>
      <c r="AO92" s="60" t="s">
        <v>1386</v>
      </c>
      <c r="AP92" s="75" t="s">
        <v>1386</v>
      </c>
    </row>
    <row r="93" s="12" customFormat="1" ht="30" hidden="1" customHeight="1" spans="1:41">
      <c r="A93" s="200" t="s">
        <v>54</v>
      </c>
      <c r="B93" s="201" t="s">
        <v>117</v>
      </c>
      <c r="C93" s="201"/>
      <c r="D93" s="201"/>
      <c r="E93" s="202"/>
      <c r="F93" s="202"/>
      <c r="G93" s="202"/>
      <c r="H93" s="202"/>
      <c r="I93" s="205">
        <f t="shared" ref="I93:AL93" si="28">SUM(I94:I97)</f>
        <v>4</v>
      </c>
      <c r="J93" s="205">
        <f t="shared" si="28"/>
        <v>239</v>
      </c>
      <c r="K93" s="205">
        <f t="shared" si="28"/>
        <v>0</v>
      </c>
      <c r="L93" s="205">
        <f t="shared" si="28"/>
        <v>0</v>
      </c>
      <c r="M93" s="205">
        <f t="shared" si="28"/>
        <v>4</v>
      </c>
      <c r="N93" s="205">
        <f t="shared" si="28"/>
        <v>0</v>
      </c>
      <c r="O93" s="205">
        <f t="shared" si="28"/>
        <v>0</v>
      </c>
      <c r="P93" s="205">
        <f t="shared" si="28"/>
        <v>0</v>
      </c>
      <c r="Q93" s="205">
        <f t="shared" si="28"/>
        <v>0</v>
      </c>
      <c r="R93" s="205">
        <f t="shared" si="28"/>
        <v>0</v>
      </c>
      <c r="S93" s="205">
        <f t="shared" si="28"/>
        <v>3649</v>
      </c>
      <c r="T93" s="205">
        <f t="shared" si="28"/>
        <v>15076</v>
      </c>
      <c r="U93" s="205">
        <f t="shared" si="28"/>
        <v>0</v>
      </c>
      <c r="V93" s="205">
        <f t="shared" si="28"/>
        <v>0</v>
      </c>
      <c r="W93" s="205">
        <f t="shared" si="28"/>
        <v>0</v>
      </c>
      <c r="X93" s="205">
        <f t="shared" si="28"/>
        <v>0</v>
      </c>
      <c r="Y93" s="205">
        <f t="shared" si="28"/>
        <v>0</v>
      </c>
      <c r="Z93" s="205">
        <f t="shared" si="28"/>
        <v>5420</v>
      </c>
      <c r="AA93" s="205">
        <f t="shared" si="28"/>
        <v>3420</v>
      </c>
      <c r="AB93" s="205">
        <f t="shared" si="28"/>
        <v>3420</v>
      </c>
      <c r="AC93" s="205">
        <f t="shared" si="28"/>
        <v>0</v>
      </c>
      <c r="AD93" s="205">
        <f t="shared" si="28"/>
        <v>0</v>
      </c>
      <c r="AE93" s="205">
        <f t="shared" si="28"/>
        <v>0</v>
      </c>
      <c r="AF93" s="205">
        <f t="shared" si="28"/>
        <v>0</v>
      </c>
      <c r="AG93" s="205">
        <f t="shared" si="28"/>
        <v>0</v>
      </c>
      <c r="AH93" s="205">
        <f t="shared" si="28"/>
        <v>2000</v>
      </c>
      <c r="AI93" s="205">
        <f t="shared" si="28"/>
        <v>0</v>
      </c>
      <c r="AJ93" s="205">
        <f t="shared" si="28"/>
        <v>0</v>
      </c>
      <c r="AK93" s="205">
        <f t="shared" si="28"/>
        <v>0</v>
      </c>
      <c r="AL93" s="205">
        <f t="shared" si="28"/>
        <v>0</v>
      </c>
      <c r="AM93" s="207"/>
      <c r="AN93" s="207"/>
      <c r="AO93" s="207"/>
    </row>
    <row r="94" s="7" customFormat="1" ht="348" customHeight="1" spans="1:42">
      <c r="A94" s="22">
        <v>18</v>
      </c>
      <c r="B94" s="22" t="s">
        <v>1164</v>
      </c>
      <c r="C94" s="22">
        <v>2024</v>
      </c>
      <c r="D94" s="34" t="s">
        <v>220</v>
      </c>
      <c r="E94" s="22" t="s">
        <v>178</v>
      </c>
      <c r="F94" s="24" t="s">
        <v>990</v>
      </c>
      <c r="G94" s="22" t="s">
        <v>221</v>
      </c>
      <c r="H94" s="34" t="s">
        <v>1415</v>
      </c>
      <c r="I94" s="22">
        <v>1</v>
      </c>
      <c r="J94" s="22">
        <v>38</v>
      </c>
      <c r="K94" s="22"/>
      <c r="L94" s="22"/>
      <c r="M94" s="22">
        <v>1</v>
      </c>
      <c r="N94" s="22"/>
      <c r="O94" s="22"/>
      <c r="P94" s="22"/>
      <c r="Q94" s="22"/>
      <c r="R94" s="22"/>
      <c r="S94" s="22">
        <v>2245</v>
      </c>
      <c r="T94" s="22">
        <v>10000</v>
      </c>
      <c r="U94" s="36" t="s">
        <v>1369</v>
      </c>
      <c r="V94" s="22" t="s">
        <v>715</v>
      </c>
      <c r="W94" s="22" t="s">
        <v>207</v>
      </c>
      <c r="X94" s="22" t="s">
        <v>715</v>
      </c>
      <c r="Y94" s="22" t="s">
        <v>1286</v>
      </c>
      <c r="Z94" s="22">
        <v>3000</v>
      </c>
      <c r="AA94" s="22">
        <v>1000</v>
      </c>
      <c r="AB94" s="60">
        <v>1000</v>
      </c>
      <c r="AC94" s="60"/>
      <c r="AD94" s="60"/>
      <c r="AE94" s="60"/>
      <c r="AF94" s="22"/>
      <c r="AG94" s="22"/>
      <c r="AH94" s="22">
        <v>2000</v>
      </c>
      <c r="AI94" s="22"/>
      <c r="AJ94" s="22"/>
      <c r="AK94" s="22"/>
      <c r="AL94" s="22"/>
      <c r="AM94" s="33" t="s">
        <v>1165</v>
      </c>
      <c r="AN94" s="33" t="s">
        <v>1166</v>
      </c>
      <c r="AO94" s="60" t="s">
        <v>1386</v>
      </c>
      <c r="AP94" s="75" t="s">
        <v>1386</v>
      </c>
    </row>
    <row r="95" s="9" customFormat="1" ht="409" customHeight="1" spans="1:42">
      <c r="A95" s="22">
        <v>19</v>
      </c>
      <c r="B95" s="22" t="s">
        <v>1170</v>
      </c>
      <c r="C95" s="22">
        <v>2024</v>
      </c>
      <c r="D95" s="37" t="s">
        <v>327</v>
      </c>
      <c r="E95" s="36" t="s">
        <v>178</v>
      </c>
      <c r="F95" s="36" t="s">
        <v>984</v>
      </c>
      <c r="G95" s="36" t="s">
        <v>209</v>
      </c>
      <c r="H95" s="37" t="s">
        <v>1081</v>
      </c>
      <c r="I95" s="36">
        <v>1</v>
      </c>
      <c r="J95" s="36">
        <v>10</v>
      </c>
      <c r="K95" s="36"/>
      <c r="L95" s="36"/>
      <c r="M95" s="36">
        <v>1</v>
      </c>
      <c r="N95" s="36"/>
      <c r="O95" s="36"/>
      <c r="P95" s="36"/>
      <c r="Q95" s="36"/>
      <c r="R95" s="36"/>
      <c r="S95" s="36">
        <v>560</v>
      </c>
      <c r="T95" s="36">
        <v>1650</v>
      </c>
      <c r="U95" s="36" t="s">
        <v>305</v>
      </c>
      <c r="V95" s="36" t="s">
        <v>1171</v>
      </c>
      <c r="W95" s="36" t="s">
        <v>207</v>
      </c>
      <c r="X95" s="36" t="s">
        <v>715</v>
      </c>
      <c r="Y95" s="36" t="s">
        <v>1286</v>
      </c>
      <c r="Z95" s="36">
        <v>800</v>
      </c>
      <c r="AA95" s="36">
        <v>800</v>
      </c>
      <c r="AB95" s="36">
        <v>800</v>
      </c>
      <c r="AC95" s="36"/>
      <c r="AD95" s="36"/>
      <c r="AE95" s="36"/>
      <c r="AF95" s="36"/>
      <c r="AG95" s="36"/>
      <c r="AH95" s="36"/>
      <c r="AI95" s="36"/>
      <c r="AJ95" s="36"/>
      <c r="AK95" s="36"/>
      <c r="AL95" s="36"/>
      <c r="AM95" s="37" t="s">
        <v>1172</v>
      </c>
      <c r="AN95" s="37" t="s">
        <v>1173</v>
      </c>
      <c r="AO95" s="77" t="s">
        <v>1386</v>
      </c>
      <c r="AP95" s="75" t="s">
        <v>1386</v>
      </c>
    </row>
    <row r="96" s="12" customFormat="1" ht="409" customHeight="1" spans="1:42">
      <c r="A96" s="22">
        <v>20</v>
      </c>
      <c r="B96" s="22" t="s">
        <v>1201</v>
      </c>
      <c r="C96" s="22">
        <v>2024</v>
      </c>
      <c r="D96" s="33" t="s">
        <v>1341</v>
      </c>
      <c r="E96" s="22" t="s">
        <v>178</v>
      </c>
      <c r="F96" s="24" t="s">
        <v>1013</v>
      </c>
      <c r="G96" s="22" t="s">
        <v>1342</v>
      </c>
      <c r="H96" s="33" t="s">
        <v>1416</v>
      </c>
      <c r="I96" s="22">
        <v>1</v>
      </c>
      <c r="J96" s="39">
        <v>180</v>
      </c>
      <c r="K96" s="39"/>
      <c r="L96" s="39"/>
      <c r="M96" s="39">
        <v>1</v>
      </c>
      <c r="N96" s="39"/>
      <c r="O96" s="39"/>
      <c r="P96" s="39"/>
      <c r="Q96" s="39"/>
      <c r="R96" s="39"/>
      <c r="S96" s="39">
        <v>794</v>
      </c>
      <c r="T96" s="39">
        <v>3208</v>
      </c>
      <c r="U96" s="22" t="s">
        <v>207</v>
      </c>
      <c r="V96" s="22" t="s">
        <v>715</v>
      </c>
      <c r="W96" s="22" t="s">
        <v>207</v>
      </c>
      <c r="X96" s="22" t="s">
        <v>715</v>
      </c>
      <c r="Y96" s="22" t="s">
        <v>1286</v>
      </c>
      <c r="Z96" s="39">
        <v>1250</v>
      </c>
      <c r="AA96" s="39">
        <v>1250</v>
      </c>
      <c r="AB96" s="39">
        <v>1250</v>
      </c>
      <c r="AC96" s="39"/>
      <c r="AD96" s="39"/>
      <c r="AE96" s="39"/>
      <c r="AF96" s="39"/>
      <c r="AG96" s="39"/>
      <c r="AH96" s="39"/>
      <c r="AI96" s="39"/>
      <c r="AJ96" s="39"/>
      <c r="AK96" s="39"/>
      <c r="AL96" s="39"/>
      <c r="AM96" s="71" t="s">
        <v>1202</v>
      </c>
      <c r="AN96" s="71" t="s">
        <v>1203</v>
      </c>
      <c r="AO96" s="78" t="s">
        <v>1386</v>
      </c>
      <c r="AP96" s="75" t="s">
        <v>1386</v>
      </c>
    </row>
    <row r="97" s="8" customFormat="1" ht="201" customHeight="1" spans="1:42">
      <c r="A97" s="22">
        <v>21</v>
      </c>
      <c r="B97" s="22" t="s">
        <v>1213</v>
      </c>
      <c r="C97" s="24">
        <v>2024</v>
      </c>
      <c r="D97" s="40" t="s">
        <v>592</v>
      </c>
      <c r="E97" s="24" t="s">
        <v>178</v>
      </c>
      <c r="F97" s="24" t="s">
        <v>1022</v>
      </c>
      <c r="G97" s="24" t="s">
        <v>593</v>
      </c>
      <c r="H97" s="40" t="s">
        <v>594</v>
      </c>
      <c r="I97" s="52">
        <v>1</v>
      </c>
      <c r="J97" s="24">
        <v>11</v>
      </c>
      <c r="K97" s="52"/>
      <c r="L97" s="52"/>
      <c r="M97" s="24">
        <v>1</v>
      </c>
      <c r="N97" s="52"/>
      <c r="O97" s="52"/>
      <c r="P97" s="52"/>
      <c r="Q97" s="52"/>
      <c r="R97" s="52"/>
      <c r="S97" s="24">
        <v>50</v>
      </c>
      <c r="T97" s="52">
        <v>218</v>
      </c>
      <c r="U97" s="24" t="s">
        <v>985</v>
      </c>
      <c r="V97" s="24" t="s">
        <v>944</v>
      </c>
      <c r="W97" s="24" t="s">
        <v>207</v>
      </c>
      <c r="X97" s="24" t="s">
        <v>715</v>
      </c>
      <c r="Y97" s="22" t="s">
        <v>1286</v>
      </c>
      <c r="Z97" s="24">
        <v>370</v>
      </c>
      <c r="AA97" s="24">
        <v>370</v>
      </c>
      <c r="AB97" s="24">
        <v>370</v>
      </c>
      <c r="AC97" s="24"/>
      <c r="AD97" s="24"/>
      <c r="AE97" s="24"/>
      <c r="AF97" s="24"/>
      <c r="AG97" s="24"/>
      <c r="AH97" s="24"/>
      <c r="AI97" s="24"/>
      <c r="AJ97" s="24"/>
      <c r="AK97" s="22"/>
      <c r="AL97" s="22"/>
      <c r="AM97" s="33" t="s">
        <v>1214</v>
      </c>
      <c r="AN97" s="33" t="s">
        <v>1215</v>
      </c>
      <c r="AO97" s="60" t="s">
        <v>1392</v>
      </c>
      <c r="AP97" s="75" t="s">
        <v>1392</v>
      </c>
    </row>
    <row r="98" s="12" customFormat="1" ht="70" hidden="1" customHeight="1" spans="1:41">
      <c r="A98" s="183" t="s">
        <v>54</v>
      </c>
      <c r="B98" s="188" t="s">
        <v>118</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77" hidden="1" customHeight="1" spans="1:41">
      <c r="A99" s="183" t="s">
        <v>54</v>
      </c>
      <c r="B99" s="188" t="s">
        <v>119</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77" hidden="1" customHeight="1" spans="1:41">
      <c r="A100" s="183" t="s">
        <v>54</v>
      </c>
      <c r="B100" s="188" t="s">
        <v>120</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50" hidden="1" customHeight="1" spans="1:41">
      <c r="A101" s="183" t="s">
        <v>54</v>
      </c>
      <c r="B101" s="188" t="s">
        <v>121</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30" hidden="1" customHeight="1" spans="1:41">
      <c r="A102" s="183" t="s">
        <v>54</v>
      </c>
      <c r="B102" s="188" t="s">
        <v>96</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hidden="1" customHeight="1" spans="1:41">
      <c r="A103" s="203" t="s">
        <v>52</v>
      </c>
      <c r="B103" s="188" t="s">
        <v>122</v>
      </c>
      <c r="C103" s="188"/>
      <c r="D103" s="188"/>
      <c r="E103" s="185"/>
      <c r="F103" s="185"/>
      <c r="G103" s="185"/>
      <c r="H103" s="185"/>
      <c r="I103" s="191">
        <f t="shared" ref="I103:AL103" si="29">I104+I105+I109+I111</f>
        <v>4</v>
      </c>
      <c r="J103" s="191">
        <f t="shared" si="29"/>
        <v>5.13</v>
      </c>
      <c r="K103" s="191">
        <f t="shared" si="29"/>
        <v>0</v>
      </c>
      <c r="L103" s="191">
        <f t="shared" si="29"/>
        <v>0</v>
      </c>
      <c r="M103" s="191">
        <f t="shared" si="29"/>
        <v>4</v>
      </c>
      <c r="N103" s="191">
        <f t="shared" si="29"/>
        <v>0</v>
      </c>
      <c r="O103" s="191">
        <f t="shared" si="29"/>
        <v>0</v>
      </c>
      <c r="P103" s="191">
        <f t="shared" si="29"/>
        <v>0</v>
      </c>
      <c r="Q103" s="191">
        <f t="shared" si="29"/>
        <v>0</v>
      </c>
      <c r="R103" s="191">
        <f t="shared" si="29"/>
        <v>0</v>
      </c>
      <c r="S103" s="191">
        <f t="shared" si="29"/>
        <v>2327</v>
      </c>
      <c r="T103" s="191">
        <f t="shared" si="29"/>
        <v>8779</v>
      </c>
      <c r="U103" s="191">
        <f t="shared" si="29"/>
        <v>0</v>
      </c>
      <c r="V103" s="191">
        <f t="shared" si="29"/>
        <v>0</v>
      </c>
      <c r="W103" s="191">
        <f t="shared" si="29"/>
        <v>0</v>
      </c>
      <c r="X103" s="191">
        <f t="shared" si="29"/>
        <v>0</v>
      </c>
      <c r="Y103" s="191">
        <f t="shared" si="29"/>
        <v>0</v>
      </c>
      <c r="Z103" s="191">
        <f t="shared" si="29"/>
        <v>3780</v>
      </c>
      <c r="AA103" s="191">
        <f t="shared" si="29"/>
        <v>3680</v>
      </c>
      <c r="AB103" s="191">
        <f t="shared" si="29"/>
        <v>3680</v>
      </c>
      <c r="AC103" s="191">
        <f t="shared" si="29"/>
        <v>0</v>
      </c>
      <c r="AD103" s="191">
        <f t="shared" si="29"/>
        <v>0</v>
      </c>
      <c r="AE103" s="191">
        <f t="shared" si="29"/>
        <v>0</v>
      </c>
      <c r="AF103" s="191">
        <f t="shared" si="29"/>
        <v>0</v>
      </c>
      <c r="AG103" s="191">
        <f t="shared" si="29"/>
        <v>0</v>
      </c>
      <c r="AH103" s="191">
        <f t="shared" si="29"/>
        <v>0</v>
      </c>
      <c r="AI103" s="191">
        <f t="shared" si="29"/>
        <v>0</v>
      </c>
      <c r="AJ103" s="191">
        <f t="shared" si="29"/>
        <v>0</v>
      </c>
      <c r="AK103" s="191">
        <f t="shared" si="29"/>
        <v>0</v>
      </c>
      <c r="AL103" s="191">
        <f t="shared" si="29"/>
        <v>0</v>
      </c>
      <c r="AM103" s="196"/>
      <c r="AN103" s="196"/>
      <c r="AO103" s="196"/>
    </row>
    <row r="104" s="12" customFormat="1" ht="30" hidden="1" customHeight="1" spans="1:41">
      <c r="A104" s="183" t="s">
        <v>54</v>
      </c>
      <c r="B104" s="188" t="s">
        <v>123</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30" hidden="1" customHeight="1" spans="1:41">
      <c r="A105" s="183" t="s">
        <v>54</v>
      </c>
      <c r="B105" s="188" t="s">
        <v>124</v>
      </c>
      <c r="C105" s="188"/>
      <c r="D105" s="188"/>
      <c r="E105" s="185"/>
      <c r="F105" s="185"/>
      <c r="G105" s="185"/>
      <c r="H105" s="185"/>
      <c r="I105" s="191">
        <f t="shared" ref="I105:AL105" si="30">SUM(I106:I108)</f>
        <v>3</v>
      </c>
      <c r="J105" s="191">
        <f t="shared" si="30"/>
        <v>4.13</v>
      </c>
      <c r="K105" s="191">
        <f t="shared" si="30"/>
        <v>0</v>
      </c>
      <c r="L105" s="191">
        <f t="shared" si="30"/>
        <v>0</v>
      </c>
      <c r="M105" s="191">
        <f t="shared" si="30"/>
        <v>3</v>
      </c>
      <c r="N105" s="191">
        <f t="shared" si="30"/>
        <v>0</v>
      </c>
      <c r="O105" s="191">
        <f t="shared" si="30"/>
        <v>0</v>
      </c>
      <c r="P105" s="191">
        <f t="shared" si="30"/>
        <v>0</v>
      </c>
      <c r="Q105" s="191">
        <f t="shared" si="30"/>
        <v>0</v>
      </c>
      <c r="R105" s="191">
        <f t="shared" si="30"/>
        <v>0</v>
      </c>
      <c r="S105" s="191">
        <f t="shared" si="30"/>
        <v>1865</v>
      </c>
      <c r="T105" s="191">
        <f t="shared" si="30"/>
        <v>6911</v>
      </c>
      <c r="U105" s="191">
        <f t="shared" si="30"/>
        <v>0</v>
      </c>
      <c r="V105" s="191">
        <f t="shared" si="30"/>
        <v>0</v>
      </c>
      <c r="W105" s="191">
        <f t="shared" si="30"/>
        <v>0</v>
      </c>
      <c r="X105" s="191">
        <f t="shared" si="30"/>
        <v>0</v>
      </c>
      <c r="Y105" s="191">
        <f t="shared" si="30"/>
        <v>0</v>
      </c>
      <c r="Z105" s="191">
        <f t="shared" si="30"/>
        <v>3700</v>
      </c>
      <c r="AA105" s="191">
        <f t="shared" si="30"/>
        <v>3600</v>
      </c>
      <c r="AB105" s="191">
        <f t="shared" si="30"/>
        <v>3600</v>
      </c>
      <c r="AC105" s="191">
        <f t="shared" si="30"/>
        <v>0</v>
      </c>
      <c r="AD105" s="191">
        <f t="shared" si="30"/>
        <v>0</v>
      </c>
      <c r="AE105" s="191">
        <f t="shared" si="30"/>
        <v>0</v>
      </c>
      <c r="AF105" s="191">
        <f t="shared" si="30"/>
        <v>0</v>
      </c>
      <c r="AG105" s="191">
        <f t="shared" si="30"/>
        <v>0</v>
      </c>
      <c r="AH105" s="191">
        <f t="shared" si="30"/>
        <v>0</v>
      </c>
      <c r="AI105" s="191">
        <f t="shared" si="30"/>
        <v>0</v>
      </c>
      <c r="AJ105" s="191">
        <f t="shared" si="30"/>
        <v>0</v>
      </c>
      <c r="AK105" s="191">
        <f t="shared" si="30"/>
        <v>0</v>
      </c>
      <c r="AL105" s="191">
        <f t="shared" si="30"/>
        <v>0</v>
      </c>
      <c r="AM105" s="196"/>
      <c r="AN105" s="196"/>
      <c r="AO105" s="196"/>
    </row>
    <row r="106" s="7" customFormat="1" ht="409" customHeight="1" spans="1:42">
      <c r="A106" s="22">
        <v>22</v>
      </c>
      <c r="B106" s="22" t="s">
        <v>1152</v>
      </c>
      <c r="C106" s="22">
        <v>2024</v>
      </c>
      <c r="D106" s="35" t="s">
        <v>193</v>
      </c>
      <c r="E106" s="24" t="s">
        <v>178</v>
      </c>
      <c r="F106" s="24" t="s">
        <v>984</v>
      </c>
      <c r="G106" s="24" t="s">
        <v>194</v>
      </c>
      <c r="H106" s="35" t="s">
        <v>1417</v>
      </c>
      <c r="I106" s="22">
        <v>1</v>
      </c>
      <c r="J106" s="22">
        <v>2</v>
      </c>
      <c r="K106" s="22"/>
      <c r="L106" s="22"/>
      <c r="M106" s="22">
        <v>1</v>
      </c>
      <c r="N106" s="22"/>
      <c r="O106" s="22"/>
      <c r="P106" s="22"/>
      <c r="Q106" s="22"/>
      <c r="R106" s="22"/>
      <c r="S106" s="22">
        <v>1200</v>
      </c>
      <c r="T106" s="22">
        <v>4337</v>
      </c>
      <c r="U106" s="49" t="s">
        <v>183</v>
      </c>
      <c r="V106" s="22" t="s">
        <v>1144</v>
      </c>
      <c r="W106" s="49" t="s">
        <v>183</v>
      </c>
      <c r="X106" s="22" t="s">
        <v>1144</v>
      </c>
      <c r="Y106" s="22" t="s">
        <v>1286</v>
      </c>
      <c r="Z106" s="62">
        <v>1900</v>
      </c>
      <c r="AA106" s="22">
        <v>2000</v>
      </c>
      <c r="AB106" s="60">
        <v>2000</v>
      </c>
      <c r="AC106" s="60"/>
      <c r="AD106" s="60"/>
      <c r="AE106" s="60"/>
      <c r="AF106" s="22"/>
      <c r="AG106" s="22"/>
      <c r="AH106" s="22"/>
      <c r="AI106" s="22"/>
      <c r="AJ106" s="22"/>
      <c r="AK106" s="22"/>
      <c r="AL106" s="22"/>
      <c r="AM106" s="33" t="s">
        <v>1418</v>
      </c>
      <c r="AN106" s="33" t="s">
        <v>1154</v>
      </c>
      <c r="AO106" s="60" t="s">
        <v>1392</v>
      </c>
      <c r="AP106" s="75" t="s">
        <v>1392</v>
      </c>
    </row>
    <row r="107" s="12" customFormat="1" ht="271" customHeight="1" spans="1:42">
      <c r="A107" s="22">
        <v>23</v>
      </c>
      <c r="B107" s="22" t="s">
        <v>1167</v>
      </c>
      <c r="C107" s="22">
        <v>2024</v>
      </c>
      <c r="D107" s="33" t="s">
        <v>1077</v>
      </c>
      <c r="E107" s="22" t="s">
        <v>178</v>
      </c>
      <c r="F107" s="24" t="s">
        <v>1013</v>
      </c>
      <c r="G107" s="22" t="s">
        <v>590</v>
      </c>
      <c r="H107" s="33" t="s">
        <v>1419</v>
      </c>
      <c r="I107" s="22">
        <v>1</v>
      </c>
      <c r="J107" s="39">
        <v>1.13</v>
      </c>
      <c r="K107" s="39"/>
      <c r="L107" s="39"/>
      <c r="M107" s="39">
        <v>1</v>
      </c>
      <c r="N107" s="39"/>
      <c r="O107" s="39"/>
      <c r="P107" s="39"/>
      <c r="Q107" s="39"/>
      <c r="R107" s="39"/>
      <c r="S107" s="39">
        <v>298</v>
      </c>
      <c r="T107" s="39">
        <v>1188</v>
      </c>
      <c r="U107" s="22" t="s">
        <v>985</v>
      </c>
      <c r="V107" s="24" t="s">
        <v>944</v>
      </c>
      <c r="W107" s="22" t="s">
        <v>183</v>
      </c>
      <c r="X107" s="22" t="s">
        <v>811</v>
      </c>
      <c r="Y107" s="22" t="s">
        <v>1286</v>
      </c>
      <c r="Z107" s="39">
        <v>950</v>
      </c>
      <c r="AA107" s="39">
        <v>950</v>
      </c>
      <c r="AB107" s="39">
        <v>950</v>
      </c>
      <c r="AC107" s="39"/>
      <c r="AD107" s="39"/>
      <c r="AE107" s="39"/>
      <c r="AF107" s="39"/>
      <c r="AG107" s="39"/>
      <c r="AH107" s="39"/>
      <c r="AI107" s="39"/>
      <c r="AJ107" s="39"/>
      <c r="AK107" s="39"/>
      <c r="AL107" s="39"/>
      <c r="AM107" s="71" t="s">
        <v>1168</v>
      </c>
      <c r="AN107" s="71" t="s">
        <v>1169</v>
      </c>
      <c r="AO107" s="78" t="s">
        <v>1392</v>
      </c>
      <c r="AP107" s="75" t="s">
        <v>1392</v>
      </c>
    </row>
    <row r="108" s="12" customFormat="1" ht="279" customHeight="1" spans="1:42">
      <c r="A108" s="22">
        <v>24</v>
      </c>
      <c r="B108" s="22" t="s">
        <v>1198</v>
      </c>
      <c r="C108" s="22">
        <v>2024</v>
      </c>
      <c r="D108" s="33" t="s">
        <v>282</v>
      </c>
      <c r="E108" s="22" t="s">
        <v>178</v>
      </c>
      <c r="F108" s="24" t="s">
        <v>1013</v>
      </c>
      <c r="G108" s="22" t="s">
        <v>252</v>
      </c>
      <c r="H108" s="33" t="s">
        <v>1420</v>
      </c>
      <c r="I108" s="22">
        <v>1</v>
      </c>
      <c r="J108" s="39">
        <v>1</v>
      </c>
      <c r="K108" s="39"/>
      <c r="L108" s="39"/>
      <c r="M108" s="39">
        <v>1</v>
      </c>
      <c r="N108" s="39"/>
      <c r="O108" s="39"/>
      <c r="P108" s="39"/>
      <c r="Q108" s="39"/>
      <c r="R108" s="39"/>
      <c r="S108" s="39">
        <v>367</v>
      </c>
      <c r="T108" s="39">
        <v>1386</v>
      </c>
      <c r="U108" s="22" t="s">
        <v>227</v>
      </c>
      <c r="V108" s="22" t="s">
        <v>656</v>
      </c>
      <c r="W108" s="22" t="s">
        <v>183</v>
      </c>
      <c r="X108" s="22" t="s">
        <v>811</v>
      </c>
      <c r="Y108" s="22" t="s">
        <v>1286</v>
      </c>
      <c r="Z108" s="39">
        <v>850</v>
      </c>
      <c r="AA108" s="39">
        <v>650</v>
      </c>
      <c r="AB108" s="39">
        <v>650</v>
      </c>
      <c r="AC108" s="39"/>
      <c r="AD108" s="39"/>
      <c r="AE108" s="39"/>
      <c r="AF108" s="39"/>
      <c r="AG108" s="39"/>
      <c r="AH108" s="39"/>
      <c r="AI108" s="39"/>
      <c r="AJ108" s="39"/>
      <c r="AK108" s="39"/>
      <c r="AL108" s="39"/>
      <c r="AM108" s="71" t="s">
        <v>1199</v>
      </c>
      <c r="AN108" s="71" t="s">
        <v>1200</v>
      </c>
      <c r="AO108" s="78" t="s">
        <v>1392</v>
      </c>
      <c r="AP108" s="75" t="s">
        <v>1392</v>
      </c>
    </row>
    <row r="109" s="12" customFormat="1" ht="30" hidden="1" customHeight="1" spans="1:41">
      <c r="A109" s="183" t="s">
        <v>54</v>
      </c>
      <c r="B109" s="188" t="s">
        <v>125</v>
      </c>
      <c r="C109" s="188"/>
      <c r="D109" s="188"/>
      <c r="E109" s="185"/>
      <c r="F109" s="185"/>
      <c r="G109" s="185"/>
      <c r="H109" s="185"/>
      <c r="I109" s="191">
        <f t="shared" ref="I109:AL109" si="31">SUM(I110)</f>
        <v>1</v>
      </c>
      <c r="J109" s="191">
        <f t="shared" si="31"/>
        <v>1</v>
      </c>
      <c r="K109" s="191">
        <f t="shared" si="31"/>
        <v>0</v>
      </c>
      <c r="L109" s="191">
        <f t="shared" si="31"/>
        <v>0</v>
      </c>
      <c r="M109" s="191">
        <f t="shared" si="31"/>
        <v>1</v>
      </c>
      <c r="N109" s="191">
        <f t="shared" si="31"/>
        <v>0</v>
      </c>
      <c r="O109" s="191">
        <f t="shared" si="31"/>
        <v>0</v>
      </c>
      <c r="P109" s="191">
        <f t="shared" si="31"/>
        <v>0</v>
      </c>
      <c r="Q109" s="191">
        <f t="shared" si="31"/>
        <v>0</v>
      </c>
      <c r="R109" s="191">
        <f t="shared" si="31"/>
        <v>0</v>
      </c>
      <c r="S109" s="191">
        <f t="shared" si="31"/>
        <v>462</v>
      </c>
      <c r="T109" s="191">
        <f t="shared" si="31"/>
        <v>1868</v>
      </c>
      <c r="U109" s="191">
        <f t="shared" si="31"/>
        <v>0</v>
      </c>
      <c r="V109" s="191">
        <f t="shared" si="31"/>
        <v>0</v>
      </c>
      <c r="W109" s="191">
        <f t="shared" si="31"/>
        <v>0</v>
      </c>
      <c r="X109" s="191">
        <f t="shared" si="31"/>
        <v>0</v>
      </c>
      <c r="Y109" s="191">
        <f t="shared" si="31"/>
        <v>0</v>
      </c>
      <c r="Z109" s="191">
        <f t="shared" si="31"/>
        <v>80</v>
      </c>
      <c r="AA109" s="191">
        <f t="shared" si="31"/>
        <v>80</v>
      </c>
      <c r="AB109" s="191">
        <f t="shared" si="31"/>
        <v>80</v>
      </c>
      <c r="AC109" s="191">
        <f t="shared" si="31"/>
        <v>0</v>
      </c>
      <c r="AD109" s="191">
        <f t="shared" si="31"/>
        <v>0</v>
      </c>
      <c r="AE109" s="191">
        <f t="shared" si="31"/>
        <v>0</v>
      </c>
      <c r="AF109" s="191">
        <f t="shared" si="31"/>
        <v>0</v>
      </c>
      <c r="AG109" s="191">
        <f t="shared" si="31"/>
        <v>0</v>
      </c>
      <c r="AH109" s="191">
        <f t="shared" si="31"/>
        <v>0</v>
      </c>
      <c r="AI109" s="191">
        <f t="shared" si="31"/>
        <v>0</v>
      </c>
      <c r="AJ109" s="191">
        <f t="shared" si="31"/>
        <v>0</v>
      </c>
      <c r="AK109" s="191">
        <f t="shared" si="31"/>
        <v>0</v>
      </c>
      <c r="AL109" s="191">
        <f t="shared" si="31"/>
        <v>0</v>
      </c>
      <c r="AM109" s="196"/>
      <c r="AN109" s="196"/>
      <c r="AO109" s="196"/>
    </row>
    <row r="110" s="12" customFormat="1" ht="305" customHeight="1" spans="1:42">
      <c r="A110" s="22">
        <v>25</v>
      </c>
      <c r="B110" s="22" t="s">
        <v>1223</v>
      </c>
      <c r="C110" s="22">
        <v>2024</v>
      </c>
      <c r="D110" s="33" t="s">
        <v>285</v>
      </c>
      <c r="E110" s="22" t="s">
        <v>178</v>
      </c>
      <c r="F110" s="24" t="s">
        <v>1013</v>
      </c>
      <c r="G110" s="22" t="s">
        <v>252</v>
      </c>
      <c r="H110" s="33" t="s">
        <v>1116</v>
      </c>
      <c r="I110" s="22">
        <v>1</v>
      </c>
      <c r="J110" s="39">
        <v>1</v>
      </c>
      <c r="K110" s="39"/>
      <c r="L110" s="39"/>
      <c r="M110" s="39">
        <v>1</v>
      </c>
      <c r="N110" s="39"/>
      <c r="O110" s="39"/>
      <c r="P110" s="39"/>
      <c r="Q110" s="39"/>
      <c r="R110" s="39"/>
      <c r="S110" s="39">
        <v>462</v>
      </c>
      <c r="T110" s="39">
        <v>1868</v>
      </c>
      <c r="U110" s="22" t="s">
        <v>227</v>
      </c>
      <c r="V110" s="22" t="s">
        <v>656</v>
      </c>
      <c r="W110" s="22" t="s">
        <v>183</v>
      </c>
      <c r="X110" s="22" t="s">
        <v>811</v>
      </c>
      <c r="Y110" s="22" t="s">
        <v>1286</v>
      </c>
      <c r="Z110" s="39">
        <v>80</v>
      </c>
      <c r="AA110" s="39">
        <v>80</v>
      </c>
      <c r="AB110" s="39">
        <v>80</v>
      </c>
      <c r="AC110" s="39"/>
      <c r="AD110" s="39"/>
      <c r="AE110" s="39"/>
      <c r="AF110" s="39"/>
      <c r="AG110" s="39"/>
      <c r="AH110" s="39"/>
      <c r="AI110" s="39"/>
      <c r="AJ110" s="39"/>
      <c r="AK110" s="39"/>
      <c r="AL110" s="39"/>
      <c r="AM110" s="71" t="s">
        <v>1224</v>
      </c>
      <c r="AN110" s="71" t="s">
        <v>1225</v>
      </c>
      <c r="AO110" s="78" t="s">
        <v>1392</v>
      </c>
      <c r="AP110" s="75" t="s">
        <v>1392</v>
      </c>
    </row>
    <row r="111" s="12" customFormat="1" ht="30" hidden="1" customHeight="1" spans="1:41">
      <c r="A111" s="183" t="s">
        <v>54</v>
      </c>
      <c r="B111" s="188" t="s">
        <v>126</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30" hidden="1" customHeight="1" spans="1:41">
      <c r="A112" s="203" t="s">
        <v>52</v>
      </c>
      <c r="B112" s="188" t="s">
        <v>127</v>
      </c>
      <c r="C112" s="188"/>
      <c r="D112" s="188"/>
      <c r="E112" s="185"/>
      <c r="F112" s="185"/>
      <c r="G112" s="185"/>
      <c r="H112" s="185"/>
      <c r="I112" s="191">
        <f t="shared" ref="I112:AL112" si="32">I113+I114+I115+I116+I117+I118</f>
        <v>0</v>
      </c>
      <c r="J112" s="191">
        <f t="shared" si="32"/>
        <v>0</v>
      </c>
      <c r="K112" s="191">
        <f t="shared" si="32"/>
        <v>0</v>
      </c>
      <c r="L112" s="191">
        <f t="shared" si="32"/>
        <v>0</v>
      </c>
      <c r="M112" s="191">
        <f t="shared" si="32"/>
        <v>0</v>
      </c>
      <c r="N112" s="191">
        <f t="shared" si="32"/>
        <v>0</v>
      </c>
      <c r="O112" s="191">
        <f t="shared" si="32"/>
        <v>0</v>
      </c>
      <c r="P112" s="191">
        <f t="shared" si="32"/>
        <v>0</v>
      </c>
      <c r="Q112" s="191">
        <f t="shared" si="32"/>
        <v>0</v>
      </c>
      <c r="R112" s="191">
        <f t="shared" si="32"/>
        <v>0</v>
      </c>
      <c r="S112" s="191">
        <f t="shared" si="32"/>
        <v>0</v>
      </c>
      <c r="T112" s="191">
        <f t="shared" si="32"/>
        <v>0</v>
      </c>
      <c r="U112" s="191">
        <f t="shared" si="32"/>
        <v>0</v>
      </c>
      <c r="V112" s="191">
        <f t="shared" si="32"/>
        <v>0</v>
      </c>
      <c r="W112" s="191">
        <f t="shared" si="32"/>
        <v>0</v>
      </c>
      <c r="X112" s="191">
        <f t="shared" si="32"/>
        <v>0</v>
      </c>
      <c r="Y112" s="191">
        <f t="shared" si="32"/>
        <v>0</v>
      </c>
      <c r="Z112" s="191">
        <f t="shared" si="32"/>
        <v>0</v>
      </c>
      <c r="AA112" s="191">
        <f t="shared" si="32"/>
        <v>0</v>
      </c>
      <c r="AB112" s="191">
        <f t="shared" si="32"/>
        <v>0</v>
      </c>
      <c r="AC112" s="191">
        <f t="shared" si="32"/>
        <v>0</v>
      </c>
      <c r="AD112" s="191">
        <f t="shared" si="32"/>
        <v>0</v>
      </c>
      <c r="AE112" s="191">
        <f t="shared" si="32"/>
        <v>0</v>
      </c>
      <c r="AF112" s="191">
        <f t="shared" si="32"/>
        <v>0</v>
      </c>
      <c r="AG112" s="191">
        <f t="shared" si="32"/>
        <v>0</v>
      </c>
      <c r="AH112" s="191">
        <f t="shared" si="32"/>
        <v>0</v>
      </c>
      <c r="AI112" s="191">
        <f t="shared" si="32"/>
        <v>0</v>
      </c>
      <c r="AJ112" s="191">
        <f t="shared" si="32"/>
        <v>0</v>
      </c>
      <c r="AK112" s="191">
        <f t="shared" si="32"/>
        <v>0</v>
      </c>
      <c r="AL112" s="191">
        <f t="shared" si="32"/>
        <v>0</v>
      </c>
      <c r="AM112" s="196"/>
      <c r="AN112" s="196"/>
      <c r="AO112" s="196"/>
    </row>
    <row r="113" s="12" customFormat="1" ht="30" hidden="1" customHeight="1" spans="1:41">
      <c r="A113" s="183" t="s">
        <v>54</v>
      </c>
      <c r="B113" s="188" t="s">
        <v>128</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58" hidden="1" customHeight="1" spans="1:41">
      <c r="A114" s="183" t="s">
        <v>54</v>
      </c>
      <c r="B114" s="188" t="s">
        <v>129</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68" hidden="1" customHeight="1" spans="1:41">
      <c r="A115" s="183" t="s">
        <v>54</v>
      </c>
      <c r="B115" s="188" t="s">
        <v>130</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hidden="1" customHeight="1" spans="1:41">
      <c r="A116" s="183" t="s">
        <v>54</v>
      </c>
      <c r="B116" s="188" t="s">
        <v>131</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hidden="1" customHeight="1" spans="1:41">
      <c r="A117" s="183" t="s">
        <v>54</v>
      </c>
      <c r="B117" s="188" t="s">
        <v>132</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hidden="1" customHeight="1" spans="1:41">
      <c r="A118" s="183" t="s">
        <v>54</v>
      </c>
      <c r="B118" s="188" t="s">
        <v>133</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hidden="1" customHeight="1" spans="1:41">
      <c r="A119" s="180" t="s">
        <v>50</v>
      </c>
      <c r="B119" s="188" t="s">
        <v>134</v>
      </c>
      <c r="C119" s="188"/>
      <c r="D119" s="188"/>
      <c r="E119" s="185"/>
      <c r="F119" s="185"/>
      <c r="G119" s="185"/>
      <c r="H119" s="185"/>
      <c r="I119" s="192">
        <f t="shared" ref="I119:AL119" si="33">I120</f>
        <v>0</v>
      </c>
      <c r="J119" s="192">
        <f t="shared" si="33"/>
        <v>0</v>
      </c>
      <c r="K119" s="192">
        <f t="shared" si="33"/>
        <v>0</v>
      </c>
      <c r="L119" s="192">
        <f t="shared" si="33"/>
        <v>0</v>
      </c>
      <c r="M119" s="192">
        <f t="shared" si="33"/>
        <v>0</v>
      </c>
      <c r="N119" s="192">
        <f t="shared" si="33"/>
        <v>0</v>
      </c>
      <c r="O119" s="192">
        <f t="shared" si="33"/>
        <v>0</v>
      </c>
      <c r="P119" s="192">
        <f t="shared" si="33"/>
        <v>0</v>
      </c>
      <c r="Q119" s="192">
        <f t="shared" si="33"/>
        <v>0</v>
      </c>
      <c r="R119" s="192">
        <f t="shared" si="33"/>
        <v>0</v>
      </c>
      <c r="S119" s="192">
        <f t="shared" si="33"/>
        <v>0</v>
      </c>
      <c r="T119" s="192">
        <f t="shared" si="33"/>
        <v>0</v>
      </c>
      <c r="U119" s="192">
        <f t="shared" si="33"/>
        <v>0</v>
      </c>
      <c r="V119" s="192">
        <f t="shared" si="33"/>
        <v>0</v>
      </c>
      <c r="W119" s="192">
        <f t="shared" si="33"/>
        <v>0</v>
      </c>
      <c r="X119" s="192">
        <f t="shared" si="33"/>
        <v>0</v>
      </c>
      <c r="Y119" s="192">
        <f t="shared" si="33"/>
        <v>0</v>
      </c>
      <c r="Z119" s="192">
        <f t="shared" si="33"/>
        <v>0</v>
      </c>
      <c r="AA119" s="192">
        <f t="shared" si="33"/>
        <v>0</v>
      </c>
      <c r="AB119" s="192">
        <f t="shared" si="33"/>
        <v>0</v>
      </c>
      <c r="AC119" s="192">
        <f t="shared" si="33"/>
        <v>0</v>
      </c>
      <c r="AD119" s="192">
        <f t="shared" si="33"/>
        <v>0</v>
      </c>
      <c r="AE119" s="192">
        <f t="shared" si="33"/>
        <v>0</v>
      </c>
      <c r="AF119" s="192">
        <f t="shared" si="33"/>
        <v>0</v>
      </c>
      <c r="AG119" s="192">
        <f t="shared" si="33"/>
        <v>0</v>
      </c>
      <c r="AH119" s="192">
        <f t="shared" si="33"/>
        <v>0</v>
      </c>
      <c r="AI119" s="192">
        <f t="shared" si="33"/>
        <v>0</v>
      </c>
      <c r="AJ119" s="192">
        <f t="shared" si="33"/>
        <v>0</v>
      </c>
      <c r="AK119" s="192">
        <f t="shared" si="33"/>
        <v>0</v>
      </c>
      <c r="AL119" s="192">
        <f t="shared" si="33"/>
        <v>0</v>
      </c>
      <c r="AM119" s="196"/>
      <c r="AN119" s="196"/>
      <c r="AO119" s="196"/>
    </row>
    <row r="120" s="12" customFormat="1" ht="30" hidden="1" customHeight="1" spans="1:41">
      <c r="A120" s="180" t="s">
        <v>52</v>
      </c>
      <c r="B120" s="188" t="s">
        <v>134</v>
      </c>
      <c r="C120" s="188"/>
      <c r="D120" s="188"/>
      <c r="E120" s="185"/>
      <c r="F120" s="185"/>
      <c r="G120" s="185"/>
      <c r="H120" s="185"/>
      <c r="I120" s="191">
        <f t="shared" ref="I120:AL120" si="34">I121+I122+I123</f>
        <v>0</v>
      </c>
      <c r="J120" s="191">
        <f t="shared" si="34"/>
        <v>0</v>
      </c>
      <c r="K120" s="191">
        <f t="shared" si="34"/>
        <v>0</v>
      </c>
      <c r="L120" s="191">
        <f t="shared" si="34"/>
        <v>0</v>
      </c>
      <c r="M120" s="191">
        <f t="shared" si="34"/>
        <v>0</v>
      </c>
      <c r="N120" s="191">
        <f t="shared" si="34"/>
        <v>0</v>
      </c>
      <c r="O120" s="191">
        <f t="shared" si="34"/>
        <v>0</v>
      </c>
      <c r="P120" s="191">
        <f t="shared" si="34"/>
        <v>0</v>
      </c>
      <c r="Q120" s="191">
        <f t="shared" si="34"/>
        <v>0</v>
      </c>
      <c r="R120" s="191">
        <f t="shared" si="34"/>
        <v>0</v>
      </c>
      <c r="S120" s="191">
        <f t="shared" si="34"/>
        <v>0</v>
      </c>
      <c r="T120" s="191">
        <f t="shared" si="34"/>
        <v>0</v>
      </c>
      <c r="U120" s="191">
        <f t="shared" si="34"/>
        <v>0</v>
      </c>
      <c r="V120" s="191">
        <f t="shared" si="34"/>
        <v>0</v>
      </c>
      <c r="W120" s="191">
        <f t="shared" si="34"/>
        <v>0</v>
      </c>
      <c r="X120" s="191">
        <f t="shared" si="34"/>
        <v>0</v>
      </c>
      <c r="Y120" s="191">
        <f t="shared" si="34"/>
        <v>0</v>
      </c>
      <c r="Z120" s="191">
        <f t="shared" si="34"/>
        <v>0</v>
      </c>
      <c r="AA120" s="191">
        <f t="shared" si="34"/>
        <v>0</v>
      </c>
      <c r="AB120" s="191">
        <f t="shared" si="34"/>
        <v>0</v>
      </c>
      <c r="AC120" s="191">
        <f t="shared" si="34"/>
        <v>0</v>
      </c>
      <c r="AD120" s="191">
        <f t="shared" si="34"/>
        <v>0</v>
      </c>
      <c r="AE120" s="191">
        <f t="shared" si="34"/>
        <v>0</v>
      </c>
      <c r="AF120" s="191">
        <f t="shared" si="34"/>
        <v>0</v>
      </c>
      <c r="AG120" s="191">
        <f t="shared" si="34"/>
        <v>0</v>
      </c>
      <c r="AH120" s="191">
        <f t="shared" si="34"/>
        <v>0</v>
      </c>
      <c r="AI120" s="191">
        <f t="shared" si="34"/>
        <v>0</v>
      </c>
      <c r="AJ120" s="191">
        <f t="shared" si="34"/>
        <v>0</v>
      </c>
      <c r="AK120" s="191">
        <f t="shared" si="34"/>
        <v>0</v>
      </c>
      <c r="AL120" s="191">
        <f t="shared" si="34"/>
        <v>0</v>
      </c>
      <c r="AM120" s="196"/>
      <c r="AN120" s="196"/>
      <c r="AO120" s="196"/>
    </row>
    <row r="121" s="12" customFormat="1" ht="30" hidden="1" customHeight="1" spans="1:41">
      <c r="A121" s="183" t="s">
        <v>54</v>
      </c>
      <c r="B121" s="188" t="s">
        <v>135</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hidden="1" customHeight="1" spans="1:41">
      <c r="A122" s="183" t="s">
        <v>54</v>
      </c>
      <c r="B122" s="188" t="s">
        <v>136</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hidden="1" customHeight="1" spans="1:41">
      <c r="A123" s="183" t="s">
        <v>54</v>
      </c>
      <c r="B123" s="188" t="s">
        <v>137</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hidden="1" customHeight="1" spans="1:41">
      <c r="A124" s="180" t="s">
        <v>50</v>
      </c>
      <c r="B124" s="188" t="s">
        <v>138</v>
      </c>
      <c r="C124" s="188"/>
      <c r="D124" s="188"/>
      <c r="E124" s="185"/>
      <c r="F124" s="185"/>
      <c r="G124" s="185"/>
      <c r="H124" s="185"/>
      <c r="I124" s="192">
        <f t="shared" ref="I124:AL124" si="35">I125+I127+I132+I139</f>
        <v>1</v>
      </c>
      <c r="J124" s="192">
        <f t="shared" si="35"/>
        <v>800</v>
      </c>
      <c r="K124" s="192">
        <f t="shared" si="35"/>
        <v>0</v>
      </c>
      <c r="L124" s="192">
        <f t="shared" si="35"/>
        <v>0</v>
      </c>
      <c r="M124" s="192">
        <f t="shared" si="35"/>
        <v>0</v>
      </c>
      <c r="N124" s="192">
        <f t="shared" si="35"/>
        <v>0</v>
      </c>
      <c r="O124" s="192">
        <f t="shared" si="35"/>
        <v>1</v>
      </c>
      <c r="P124" s="192">
        <f t="shared" si="35"/>
        <v>0</v>
      </c>
      <c r="Q124" s="192">
        <f t="shared" si="35"/>
        <v>0</v>
      </c>
      <c r="R124" s="192">
        <f t="shared" si="35"/>
        <v>0</v>
      </c>
      <c r="S124" s="192">
        <f t="shared" si="35"/>
        <v>800</v>
      </c>
      <c r="T124" s="192">
        <f t="shared" si="35"/>
        <v>800</v>
      </c>
      <c r="U124" s="192">
        <f t="shared" si="35"/>
        <v>0</v>
      </c>
      <c r="V124" s="192">
        <f t="shared" si="35"/>
        <v>0</v>
      </c>
      <c r="W124" s="192">
        <f t="shared" si="35"/>
        <v>0</v>
      </c>
      <c r="X124" s="192">
        <f t="shared" si="35"/>
        <v>0</v>
      </c>
      <c r="Y124" s="192">
        <f t="shared" si="35"/>
        <v>0</v>
      </c>
      <c r="Z124" s="192">
        <f t="shared" si="35"/>
        <v>240</v>
      </c>
      <c r="AA124" s="192">
        <f t="shared" si="35"/>
        <v>240</v>
      </c>
      <c r="AB124" s="192">
        <f t="shared" si="35"/>
        <v>240</v>
      </c>
      <c r="AC124" s="192">
        <f t="shared" si="35"/>
        <v>0</v>
      </c>
      <c r="AD124" s="192">
        <f t="shared" si="35"/>
        <v>0</v>
      </c>
      <c r="AE124" s="192">
        <f t="shared" si="35"/>
        <v>0</v>
      </c>
      <c r="AF124" s="192">
        <f t="shared" si="35"/>
        <v>0</v>
      </c>
      <c r="AG124" s="192">
        <f t="shared" si="35"/>
        <v>0</v>
      </c>
      <c r="AH124" s="192">
        <f t="shared" si="35"/>
        <v>0</v>
      </c>
      <c r="AI124" s="192">
        <f t="shared" si="35"/>
        <v>0</v>
      </c>
      <c r="AJ124" s="192">
        <f t="shared" si="35"/>
        <v>0</v>
      </c>
      <c r="AK124" s="192">
        <f t="shared" si="35"/>
        <v>0</v>
      </c>
      <c r="AL124" s="192">
        <f t="shared" si="35"/>
        <v>0</v>
      </c>
      <c r="AM124" s="196"/>
      <c r="AN124" s="196"/>
      <c r="AO124" s="196"/>
    </row>
    <row r="125" s="12" customFormat="1" ht="30" hidden="1" customHeight="1" spans="1:41">
      <c r="A125" s="203" t="s">
        <v>52</v>
      </c>
      <c r="B125" s="188" t="s">
        <v>139</v>
      </c>
      <c r="C125" s="188"/>
      <c r="D125" s="188"/>
      <c r="E125" s="185"/>
      <c r="F125" s="185"/>
      <c r="G125" s="185"/>
      <c r="H125" s="185"/>
      <c r="I125" s="191">
        <f t="shared" ref="I125:AL125" si="36">I126</f>
        <v>0</v>
      </c>
      <c r="J125" s="191">
        <f t="shared" si="36"/>
        <v>0</v>
      </c>
      <c r="K125" s="191">
        <f t="shared" si="36"/>
        <v>0</v>
      </c>
      <c r="L125" s="191">
        <f t="shared" si="36"/>
        <v>0</v>
      </c>
      <c r="M125" s="191">
        <f t="shared" si="36"/>
        <v>0</v>
      </c>
      <c r="N125" s="191">
        <f t="shared" si="36"/>
        <v>0</v>
      </c>
      <c r="O125" s="191">
        <f t="shared" si="36"/>
        <v>0</v>
      </c>
      <c r="P125" s="191">
        <f t="shared" si="36"/>
        <v>0</v>
      </c>
      <c r="Q125" s="191">
        <f t="shared" si="36"/>
        <v>0</v>
      </c>
      <c r="R125" s="191">
        <f t="shared" si="36"/>
        <v>0</v>
      </c>
      <c r="S125" s="191">
        <f t="shared" si="36"/>
        <v>0</v>
      </c>
      <c r="T125" s="191">
        <f t="shared" si="36"/>
        <v>0</v>
      </c>
      <c r="U125" s="191">
        <f t="shared" si="36"/>
        <v>0</v>
      </c>
      <c r="V125" s="191">
        <f t="shared" si="36"/>
        <v>0</v>
      </c>
      <c r="W125" s="191">
        <f t="shared" si="36"/>
        <v>0</v>
      </c>
      <c r="X125" s="191">
        <f t="shared" si="36"/>
        <v>0</v>
      </c>
      <c r="Y125" s="191">
        <f t="shared" si="36"/>
        <v>0</v>
      </c>
      <c r="Z125" s="191">
        <f t="shared" si="36"/>
        <v>0</v>
      </c>
      <c r="AA125" s="191">
        <f t="shared" si="36"/>
        <v>0</v>
      </c>
      <c r="AB125" s="191">
        <f t="shared" si="36"/>
        <v>0</v>
      </c>
      <c r="AC125" s="191">
        <f t="shared" si="36"/>
        <v>0</v>
      </c>
      <c r="AD125" s="191">
        <f t="shared" si="36"/>
        <v>0</v>
      </c>
      <c r="AE125" s="191">
        <f t="shared" si="36"/>
        <v>0</v>
      </c>
      <c r="AF125" s="191">
        <f t="shared" si="36"/>
        <v>0</v>
      </c>
      <c r="AG125" s="191">
        <f t="shared" si="36"/>
        <v>0</v>
      </c>
      <c r="AH125" s="191">
        <f t="shared" si="36"/>
        <v>0</v>
      </c>
      <c r="AI125" s="191">
        <f t="shared" si="36"/>
        <v>0</v>
      </c>
      <c r="AJ125" s="191">
        <f t="shared" si="36"/>
        <v>0</v>
      </c>
      <c r="AK125" s="191">
        <f t="shared" si="36"/>
        <v>0</v>
      </c>
      <c r="AL125" s="191">
        <f t="shared" si="36"/>
        <v>0</v>
      </c>
      <c r="AM125" s="196"/>
      <c r="AN125" s="196"/>
      <c r="AO125" s="196"/>
    </row>
    <row r="126" s="12" customFormat="1" ht="30" hidden="1" customHeight="1" spans="1:41">
      <c r="A126" s="183" t="s">
        <v>54</v>
      </c>
      <c r="B126" s="188" t="s">
        <v>140</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hidden="1" customHeight="1" spans="1:41">
      <c r="A127" s="203" t="s">
        <v>52</v>
      </c>
      <c r="B127" s="188" t="s">
        <v>141</v>
      </c>
      <c r="C127" s="188"/>
      <c r="D127" s="188"/>
      <c r="E127" s="185"/>
      <c r="F127" s="185"/>
      <c r="G127" s="185"/>
      <c r="H127" s="185"/>
      <c r="I127" s="191">
        <f t="shared" ref="I127:AL127" si="37">I128+I130+I131</f>
        <v>1</v>
      </c>
      <c r="J127" s="191">
        <f t="shared" si="37"/>
        <v>800</v>
      </c>
      <c r="K127" s="191">
        <f t="shared" si="37"/>
        <v>0</v>
      </c>
      <c r="L127" s="191">
        <f t="shared" si="37"/>
        <v>0</v>
      </c>
      <c r="M127" s="191">
        <f t="shared" si="37"/>
        <v>0</v>
      </c>
      <c r="N127" s="191">
        <f t="shared" si="37"/>
        <v>0</v>
      </c>
      <c r="O127" s="191">
        <f t="shared" si="37"/>
        <v>1</v>
      </c>
      <c r="P127" s="191">
        <f t="shared" si="37"/>
        <v>0</v>
      </c>
      <c r="Q127" s="191">
        <f t="shared" si="37"/>
        <v>0</v>
      </c>
      <c r="R127" s="191">
        <f t="shared" si="37"/>
        <v>0</v>
      </c>
      <c r="S127" s="191">
        <f t="shared" si="37"/>
        <v>800</v>
      </c>
      <c r="T127" s="191">
        <f t="shared" si="37"/>
        <v>800</v>
      </c>
      <c r="U127" s="191">
        <f t="shared" si="37"/>
        <v>0</v>
      </c>
      <c r="V127" s="191">
        <f t="shared" si="37"/>
        <v>0</v>
      </c>
      <c r="W127" s="191">
        <f t="shared" si="37"/>
        <v>0</v>
      </c>
      <c r="X127" s="191">
        <f t="shared" si="37"/>
        <v>0</v>
      </c>
      <c r="Y127" s="191">
        <f t="shared" si="37"/>
        <v>0</v>
      </c>
      <c r="Z127" s="191">
        <f t="shared" si="37"/>
        <v>240</v>
      </c>
      <c r="AA127" s="191">
        <f t="shared" si="37"/>
        <v>240</v>
      </c>
      <c r="AB127" s="191">
        <f t="shared" si="37"/>
        <v>240</v>
      </c>
      <c r="AC127" s="191">
        <f t="shared" si="37"/>
        <v>0</v>
      </c>
      <c r="AD127" s="191">
        <f t="shared" si="37"/>
        <v>0</v>
      </c>
      <c r="AE127" s="191">
        <f t="shared" si="37"/>
        <v>0</v>
      </c>
      <c r="AF127" s="191">
        <f t="shared" si="37"/>
        <v>0</v>
      </c>
      <c r="AG127" s="191">
        <f t="shared" si="37"/>
        <v>0</v>
      </c>
      <c r="AH127" s="191">
        <f t="shared" si="37"/>
        <v>0</v>
      </c>
      <c r="AI127" s="191">
        <f t="shared" si="37"/>
        <v>0</v>
      </c>
      <c r="AJ127" s="191">
        <f t="shared" si="37"/>
        <v>0</v>
      </c>
      <c r="AK127" s="191">
        <f t="shared" si="37"/>
        <v>0</v>
      </c>
      <c r="AL127" s="191">
        <f t="shared" si="37"/>
        <v>0</v>
      </c>
      <c r="AM127" s="196"/>
      <c r="AN127" s="196"/>
      <c r="AO127" s="196"/>
    </row>
    <row r="128" s="12" customFormat="1" ht="30" hidden="1" customHeight="1" spans="1:41">
      <c r="A128" s="183" t="s">
        <v>54</v>
      </c>
      <c r="B128" s="188" t="s">
        <v>142</v>
      </c>
      <c r="C128" s="188"/>
      <c r="D128" s="188"/>
      <c r="E128" s="185"/>
      <c r="F128" s="185"/>
      <c r="G128" s="185"/>
      <c r="H128" s="185"/>
      <c r="I128" s="191">
        <f t="shared" ref="I128:AL128" si="38">SUM(I129)</f>
        <v>1</v>
      </c>
      <c r="J128" s="191">
        <f t="shared" si="38"/>
        <v>800</v>
      </c>
      <c r="K128" s="191">
        <f t="shared" si="38"/>
        <v>0</v>
      </c>
      <c r="L128" s="191">
        <f t="shared" si="38"/>
        <v>0</v>
      </c>
      <c r="M128" s="191">
        <f t="shared" si="38"/>
        <v>0</v>
      </c>
      <c r="N128" s="191">
        <f t="shared" si="38"/>
        <v>0</v>
      </c>
      <c r="O128" s="191">
        <f t="shared" si="38"/>
        <v>1</v>
      </c>
      <c r="P128" s="191">
        <f t="shared" si="38"/>
        <v>0</v>
      </c>
      <c r="Q128" s="191">
        <f t="shared" si="38"/>
        <v>0</v>
      </c>
      <c r="R128" s="191">
        <f t="shared" si="38"/>
        <v>0</v>
      </c>
      <c r="S128" s="191">
        <f t="shared" si="38"/>
        <v>800</v>
      </c>
      <c r="T128" s="191">
        <f t="shared" si="38"/>
        <v>800</v>
      </c>
      <c r="U128" s="191">
        <f t="shared" si="38"/>
        <v>0</v>
      </c>
      <c r="V128" s="191">
        <f t="shared" si="38"/>
        <v>0</v>
      </c>
      <c r="W128" s="191">
        <f t="shared" si="38"/>
        <v>0</v>
      </c>
      <c r="X128" s="191">
        <f t="shared" si="38"/>
        <v>0</v>
      </c>
      <c r="Y128" s="191">
        <f t="shared" si="38"/>
        <v>0</v>
      </c>
      <c r="Z128" s="191">
        <f t="shared" si="38"/>
        <v>240</v>
      </c>
      <c r="AA128" s="191">
        <f t="shared" si="38"/>
        <v>240</v>
      </c>
      <c r="AB128" s="191">
        <f t="shared" si="38"/>
        <v>240</v>
      </c>
      <c r="AC128" s="191">
        <f t="shared" si="38"/>
        <v>0</v>
      </c>
      <c r="AD128" s="191">
        <f t="shared" si="38"/>
        <v>0</v>
      </c>
      <c r="AE128" s="191">
        <f t="shared" si="38"/>
        <v>0</v>
      </c>
      <c r="AF128" s="191">
        <f t="shared" si="38"/>
        <v>0</v>
      </c>
      <c r="AG128" s="191">
        <f t="shared" si="38"/>
        <v>0</v>
      </c>
      <c r="AH128" s="191">
        <f t="shared" si="38"/>
        <v>0</v>
      </c>
      <c r="AI128" s="191">
        <f t="shared" si="38"/>
        <v>0</v>
      </c>
      <c r="AJ128" s="191">
        <f t="shared" si="38"/>
        <v>0</v>
      </c>
      <c r="AK128" s="191">
        <f t="shared" si="38"/>
        <v>0</v>
      </c>
      <c r="AL128" s="191">
        <f t="shared" si="38"/>
        <v>0</v>
      </c>
      <c r="AM128" s="196"/>
      <c r="AN128" s="196"/>
      <c r="AO128" s="196"/>
    </row>
    <row r="129" s="7" customFormat="1" ht="198" customHeight="1" spans="1:42">
      <c r="A129" s="22">
        <v>26</v>
      </c>
      <c r="B129" s="22" t="s">
        <v>1174</v>
      </c>
      <c r="C129" s="22">
        <v>2024</v>
      </c>
      <c r="D129" s="33" t="s">
        <v>993</v>
      </c>
      <c r="E129" s="22" t="s">
        <v>178</v>
      </c>
      <c r="F129" s="22" t="s">
        <v>1175</v>
      </c>
      <c r="G129" s="22" t="s">
        <v>995</v>
      </c>
      <c r="H129" s="33" t="s">
        <v>1103</v>
      </c>
      <c r="I129" s="22">
        <v>1</v>
      </c>
      <c r="J129" s="22">
        <v>800</v>
      </c>
      <c r="K129" s="22"/>
      <c r="L129" s="22"/>
      <c r="M129" s="22"/>
      <c r="N129" s="22"/>
      <c r="O129" s="22">
        <v>1</v>
      </c>
      <c r="P129" s="22"/>
      <c r="Q129" s="22"/>
      <c r="R129" s="22"/>
      <c r="S129" s="22">
        <v>800</v>
      </c>
      <c r="T129" s="22">
        <v>800</v>
      </c>
      <c r="U129" s="36" t="s">
        <v>997</v>
      </c>
      <c r="V129" s="22" t="s">
        <v>1176</v>
      </c>
      <c r="W129" s="22" t="s">
        <v>997</v>
      </c>
      <c r="X129" s="22" t="s">
        <v>1176</v>
      </c>
      <c r="Y129" s="22" t="s">
        <v>1177</v>
      </c>
      <c r="Z129" s="22">
        <v>240</v>
      </c>
      <c r="AA129" s="22">
        <v>240</v>
      </c>
      <c r="AB129" s="60">
        <v>240</v>
      </c>
      <c r="AC129" s="60"/>
      <c r="AD129" s="60"/>
      <c r="AE129" s="60"/>
      <c r="AF129" s="22"/>
      <c r="AG129" s="22"/>
      <c r="AH129" s="22"/>
      <c r="AI129" s="22"/>
      <c r="AJ129" s="22"/>
      <c r="AK129" s="22"/>
      <c r="AL129" s="22"/>
      <c r="AM129" s="33" t="s">
        <v>1178</v>
      </c>
      <c r="AN129" s="33" t="s">
        <v>1179</v>
      </c>
      <c r="AO129" s="60" t="s">
        <v>1386</v>
      </c>
      <c r="AP129" s="75" t="s">
        <v>1386</v>
      </c>
    </row>
    <row r="130" s="12" customFormat="1" ht="30" hidden="1" customHeight="1" spans="1:41">
      <c r="A130" s="183" t="s">
        <v>54</v>
      </c>
      <c r="B130" s="188" t="s">
        <v>143</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hidden="1" customHeight="1" spans="1:41">
      <c r="A131" s="183" t="s">
        <v>54</v>
      </c>
      <c r="B131" s="188" t="s">
        <v>144</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hidden="1" customHeight="1" spans="1:41">
      <c r="A132" s="203" t="s">
        <v>52</v>
      </c>
      <c r="B132" s="188" t="s">
        <v>145</v>
      </c>
      <c r="C132" s="188"/>
      <c r="D132" s="188"/>
      <c r="E132" s="185"/>
      <c r="F132" s="185"/>
      <c r="G132" s="185"/>
      <c r="H132" s="185"/>
      <c r="I132" s="191">
        <f t="shared" ref="I132:AL132" si="39">I133+I134+I135+I136+I137+I138</f>
        <v>0</v>
      </c>
      <c r="J132" s="191">
        <f t="shared" si="39"/>
        <v>0</v>
      </c>
      <c r="K132" s="191">
        <f t="shared" si="39"/>
        <v>0</v>
      </c>
      <c r="L132" s="191">
        <f t="shared" si="39"/>
        <v>0</v>
      </c>
      <c r="M132" s="191">
        <f t="shared" si="39"/>
        <v>0</v>
      </c>
      <c r="N132" s="191">
        <f t="shared" si="39"/>
        <v>0</v>
      </c>
      <c r="O132" s="191">
        <f t="shared" si="39"/>
        <v>0</v>
      </c>
      <c r="P132" s="191">
        <f t="shared" si="39"/>
        <v>0</v>
      </c>
      <c r="Q132" s="191">
        <f t="shared" si="39"/>
        <v>0</v>
      </c>
      <c r="R132" s="191">
        <f t="shared" si="39"/>
        <v>0</v>
      </c>
      <c r="S132" s="191">
        <f t="shared" si="39"/>
        <v>0</v>
      </c>
      <c r="T132" s="191">
        <f t="shared" si="39"/>
        <v>0</v>
      </c>
      <c r="U132" s="191">
        <f t="shared" si="39"/>
        <v>0</v>
      </c>
      <c r="V132" s="191">
        <f t="shared" si="39"/>
        <v>0</v>
      </c>
      <c r="W132" s="191">
        <f t="shared" si="39"/>
        <v>0</v>
      </c>
      <c r="X132" s="191">
        <f t="shared" si="39"/>
        <v>0</v>
      </c>
      <c r="Y132" s="191">
        <f t="shared" si="39"/>
        <v>0</v>
      </c>
      <c r="Z132" s="191">
        <f t="shared" si="39"/>
        <v>0</v>
      </c>
      <c r="AA132" s="191">
        <f t="shared" si="39"/>
        <v>0</v>
      </c>
      <c r="AB132" s="191">
        <f t="shared" si="39"/>
        <v>0</v>
      </c>
      <c r="AC132" s="191">
        <f t="shared" si="39"/>
        <v>0</v>
      </c>
      <c r="AD132" s="191">
        <f t="shared" si="39"/>
        <v>0</v>
      </c>
      <c r="AE132" s="191">
        <f t="shared" si="39"/>
        <v>0</v>
      </c>
      <c r="AF132" s="191">
        <f t="shared" si="39"/>
        <v>0</v>
      </c>
      <c r="AG132" s="191">
        <f t="shared" si="39"/>
        <v>0</v>
      </c>
      <c r="AH132" s="191">
        <f t="shared" si="39"/>
        <v>0</v>
      </c>
      <c r="AI132" s="191">
        <f t="shared" si="39"/>
        <v>0</v>
      </c>
      <c r="AJ132" s="191">
        <f t="shared" si="39"/>
        <v>0</v>
      </c>
      <c r="AK132" s="191">
        <f t="shared" si="39"/>
        <v>0</v>
      </c>
      <c r="AL132" s="191">
        <f t="shared" si="39"/>
        <v>0</v>
      </c>
      <c r="AM132" s="196"/>
      <c r="AN132" s="196"/>
      <c r="AO132" s="196"/>
    </row>
    <row r="133" s="12" customFormat="1" ht="30" hidden="1" customHeight="1" spans="1:41">
      <c r="A133" s="183" t="s">
        <v>54</v>
      </c>
      <c r="B133" s="188" t="s">
        <v>146</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hidden="1" customHeight="1" spans="1:41">
      <c r="A134" s="183" t="s">
        <v>54</v>
      </c>
      <c r="B134" s="188" t="s">
        <v>147</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hidden="1" customHeight="1" spans="1:41">
      <c r="A135" s="183" t="s">
        <v>54</v>
      </c>
      <c r="B135" s="188" t="s">
        <v>148</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hidden="1" customHeight="1" spans="1:41">
      <c r="A136" s="183" t="s">
        <v>54</v>
      </c>
      <c r="B136" s="188" t="s">
        <v>149</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hidden="1" customHeight="1" spans="1:41">
      <c r="A137" s="183" t="s">
        <v>54</v>
      </c>
      <c r="B137" s="188" t="s">
        <v>150</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hidden="1" customHeight="1" spans="1:41">
      <c r="A138" s="183" t="s">
        <v>54</v>
      </c>
      <c r="B138" s="188" t="s">
        <v>151</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hidden="1" customHeight="1" spans="1:41">
      <c r="A139" s="203" t="s">
        <v>52</v>
      </c>
      <c r="B139" s="188" t="s">
        <v>152</v>
      </c>
      <c r="C139" s="188"/>
      <c r="D139" s="188"/>
      <c r="E139" s="185"/>
      <c r="F139" s="185"/>
      <c r="G139" s="185"/>
      <c r="H139" s="185"/>
      <c r="I139" s="191">
        <f t="shared" ref="I139:AL139" si="40">I140+I141+I142+I143+I144</f>
        <v>0</v>
      </c>
      <c r="J139" s="191">
        <f t="shared" si="40"/>
        <v>0</v>
      </c>
      <c r="K139" s="191">
        <f t="shared" si="40"/>
        <v>0</v>
      </c>
      <c r="L139" s="191">
        <f t="shared" si="40"/>
        <v>0</v>
      </c>
      <c r="M139" s="191">
        <f t="shared" si="40"/>
        <v>0</v>
      </c>
      <c r="N139" s="191">
        <f t="shared" si="40"/>
        <v>0</v>
      </c>
      <c r="O139" s="191">
        <f t="shared" si="40"/>
        <v>0</v>
      </c>
      <c r="P139" s="191">
        <f t="shared" si="40"/>
        <v>0</v>
      </c>
      <c r="Q139" s="191">
        <f t="shared" si="40"/>
        <v>0</v>
      </c>
      <c r="R139" s="191">
        <f t="shared" si="40"/>
        <v>0</v>
      </c>
      <c r="S139" s="191">
        <f t="shared" si="40"/>
        <v>0</v>
      </c>
      <c r="T139" s="191">
        <f t="shared" si="40"/>
        <v>0</v>
      </c>
      <c r="U139" s="191">
        <f t="shared" si="40"/>
        <v>0</v>
      </c>
      <c r="V139" s="191">
        <f t="shared" si="40"/>
        <v>0</v>
      </c>
      <c r="W139" s="191">
        <f t="shared" si="40"/>
        <v>0</v>
      </c>
      <c r="X139" s="191">
        <f t="shared" si="40"/>
        <v>0</v>
      </c>
      <c r="Y139" s="191">
        <f t="shared" si="40"/>
        <v>0</v>
      </c>
      <c r="Z139" s="191">
        <f t="shared" si="40"/>
        <v>0</v>
      </c>
      <c r="AA139" s="191">
        <f t="shared" si="40"/>
        <v>0</v>
      </c>
      <c r="AB139" s="191">
        <f t="shared" si="40"/>
        <v>0</v>
      </c>
      <c r="AC139" s="191">
        <f t="shared" si="40"/>
        <v>0</v>
      </c>
      <c r="AD139" s="191">
        <f t="shared" si="40"/>
        <v>0</v>
      </c>
      <c r="AE139" s="191">
        <f t="shared" si="40"/>
        <v>0</v>
      </c>
      <c r="AF139" s="191">
        <f t="shared" si="40"/>
        <v>0</v>
      </c>
      <c r="AG139" s="191">
        <f t="shared" si="40"/>
        <v>0</v>
      </c>
      <c r="AH139" s="191">
        <f t="shared" si="40"/>
        <v>0</v>
      </c>
      <c r="AI139" s="191">
        <f t="shared" si="40"/>
        <v>0</v>
      </c>
      <c r="AJ139" s="191">
        <f t="shared" si="40"/>
        <v>0</v>
      </c>
      <c r="AK139" s="191">
        <f t="shared" si="40"/>
        <v>0</v>
      </c>
      <c r="AL139" s="191">
        <f t="shared" si="40"/>
        <v>0</v>
      </c>
      <c r="AM139" s="196"/>
      <c r="AN139" s="196"/>
      <c r="AO139" s="196"/>
    </row>
    <row r="140" s="12" customFormat="1" ht="30" hidden="1" customHeight="1" spans="1:41">
      <c r="A140" s="183" t="s">
        <v>54</v>
      </c>
      <c r="B140" s="188" t="s">
        <v>153</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hidden="1" customHeight="1" spans="1:41">
      <c r="A141" s="183" t="s">
        <v>54</v>
      </c>
      <c r="B141" s="188" t="s">
        <v>154</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hidden="1" customHeight="1" spans="1:41">
      <c r="A142" s="183" t="s">
        <v>54</v>
      </c>
      <c r="B142" s="188" t="s">
        <v>155</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hidden="1" customHeight="1" spans="1:41">
      <c r="A143" s="183" t="s">
        <v>54</v>
      </c>
      <c r="B143" s="188" t="s">
        <v>156</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hidden="1" customHeight="1" spans="1:41">
      <c r="A144" s="183" t="s">
        <v>54</v>
      </c>
      <c r="B144" s="188" t="s">
        <v>157</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hidden="1" customHeight="1" spans="1:41">
      <c r="A145" s="180" t="s">
        <v>50</v>
      </c>
      <c r="B145" s="188" t="s">
        <v>158</v>
      </c>
      <c r="C145" s="188"/>
      <c r="D145" s="188"/>
      <c r="E145" s="185"/>
      <c r="F145" s="185"/>
      <c r="G145" s="185"/>
      <c r="H145" s="185"/>
      <c r="I145" s="192">
        <f t="shared" ref="I145:AL145" si="41">I146+I149</f>
        <v>0</v>
      </c>
      <c r="J145" s="192">
        <f t="shared" si="41"/>
        <v>0</v>
      </c>
      <c r="K145" s="192">
        <f t="shared" si="41"/>
        <v>0</v>
      </c>
      <c r="L145" s="192">
        <f t="shared" si="41"/>
        <v>0</v>
      </c>
      <c r="M145" s="192">
        <f t="shared" si="41"/>
        <v>0</v>
      </c>
      <c r="N145" s="192">
        <f t="shared" si="41"/>
        <v>0</v>
      </c>
      <c r="O145" s="192">
        <f t="shared" si="41"/>
        <v>0</v>
      </c>
      <c r="P145" s="192">
        <f t="shared" si="41"/>
        <v>0</v>
      </c>
      <c r="Q145" s="192">
        <f t="shared" si="41"/>
        <v>0</v>
      </c>
      <c r="R145" s="192">
        <f t="shared" si="41"/>
        <v>0</v>
      </c>
      <c r="S145" s="192">
        <f t="shared" si="41"/>
        <v>0</v>
      </c>
      <c r="T145" s="192">
        <f t="shared" si="41"/>
        <v>0</v>
      </c>
      <c r="U145" s="192">
        <f t="shared" si="41"/>
        <v>0</v>
      </c>
      <c r="V145" s="192">
        <f t="shared" si="41"/>
        <v>0</v>
      </c>
      <c r="W145" s="192">
        <f t="shared" si="41"/>
        <v>0</v>
      </c>
      <c r="X145" s="192">
        <f t="shared" si="41"/>
        <v>0</v>
      </c>
      <c r="Y145" s="192">
        <f t="shared" si="41"/>
        <v>0</v>
      </c>
      <c r="Z145" s="192">
        <f t="shared" si="41"/>
        <v>0</v>
      </c>
      <c r="AA145" s="192">
        <f t="shared" si="41"/>
        <v>0</v>
      </c>
      <c r="AB145" s="192">
        <f t="shared" si="41"/>
        <v>0</v>
      </c>
      <c r="AC145" s="192">
        <f t="shared" si="41"/>
        <v>0</v>
      </c>
      <c r="AD145" s="192">
        <f t="shared" si="41"/>
        <v>0</v>
      </c>
      <c r="AE145" s="192">
        <f t="shared" si="41"/>
        <v>0</v>
      </c>
      <c r="AF145" s="192">
        <f t="shared" si="41"/>
        <v>0</v>
      </c>
      <c r="AG145" s="192">
        <f t="shared" si="41"/>
        <v>0</v>
      </c>
      <c r="AH145" s="192">
        <f t="shared" si="41"/>
        <v>0</v>
      </c>
      <c r="AI145" s="192">
        <f t="shared" si="41"/>
        <v>0</v>
      </c>
      <c r="AJ145" s="192">
        <f t="shared" si="41"/>
        <v>0</v>
      </c>
      <c r="AK145" s="192">
        <f t="shared" si="41"/>
        <v>0</v>
      </c>
      <c r="AL145" s="192">
        <f t="shared" si="41"/>
        <v>0</v>
      </c>
      <c r="AM145" s="196"/>
      <c r="AN145" s="196"/>
      <c r="AO145" s="196"/>
    </row>
    <row r="146" s="12" customFormat="1" ht="30" hidden="1" customHeight="1" spans="1:41">
      <c r="A146" s="203" t="s">
        <v>52</v>
      </c>
      <c r="B146" s="188" t="s">
        <v>159</v>
      </c>
      <c r="C146" s="188"/>
      <c r="D146" s="188"/>
      <c r="E146" s="185"/>
      <c r="F146" s="185"/>
      <c r="G146" s="185"/>
      <c r="H146" s="185"/>
      <c r="I146" s="191">
        <f t="shared" ref="I146:AL146" si="42">I147+I148</f>
        <v>0</v>
      </c>
      <c r="J146" s="191">
        <f t="shared" si="42"/>
        <v>0</v>
      </c>
      <c r="K146" s="191">
        <f t="shared" si="42"/>
        <v>0</v>
      </c>
      <c r="L146" s="191">
        <f t="shared" si="42"/>
        <v>0</v>
      </c>
      <c r="M146" s="191">
        <f t="shared" si="42"/>
        <v>0</v>
      </c>
      <c r="N146" s="191">
        <f t="shared" si="42"/>
        <v>0</v>
      </c>
      <c r="O146" s="191">
        <f t="shared" si="42"/>
        <v>0</v>
      </c>
      <c r="P146" s="191">
        <f t="shared" si="42"/>
        <v>0</v>
      </c>
      <c r="Q146" s="191">
        <f t="shared" si="42"/>
        <v>0</v>
      </c>
      <c r="R146" s="191">
        <f t="shared" si="42"/>
        <v>0</v>
      </c>
      <c r="S146" s="191">
        <f t="shared" si="42"/>
        <v>0</v>
      </c>
      <c r="T146" s="191">
        <f t="shared" si="42"/>
        <v>0</v>
      </c>
      <c r="U146" s="191">
        <f t="shared" si="42"/>
        <v>0</v>
      </c>
      <c r="V146" s="191">
        <f t="shared" si="42"/>
        <v>0</v>
      </c>
      <c r="W146" s="191">
        <f t="shared" si="42"/>
        <v>0</v>
      </c>
      <c r="X146" s="191">
        <f t="shared" si="42"/>
        <v>0</v>
      </c>
      <c r="Y146" s="191">
        <f t="shared" si="42"/>
        <v>0</v>
      </c>
      <c r="Z146" s="191">
        <f t="shared" si="42"/>
        <v>0</v>
      </c>
      <c r="AA146" s="191">
        <f t="shared" si="42"/>
        <v>0</v>
      </c>
      <c r="AB146" s="191">
        <f t="shared" si="42"/>
        <v>0</v>
      </c>
      <c r="AC146" s="191">
        <f t="shared" si="42"/>
        <v>0</v>
      </c>
      <c r="AD146" s="191">
        <f t="shared" si="42"/>
        <v>0</v>
      </c>
      <c r="AE146" s="191">
        <f t="shared" si="42"/>
        <v>0</v>
      </c>
      <c r="AF146" s="191">
        <f t="shared" si="42"/>
        <v>0</v>
      </c>
      <c r="AG146" s="191">
        <f t="shared" si="42"/>
        <v>0</v>
      </c>
      <c r="AH146" s="191">
        <f t="shared" si="42"/>
        <v>0</v>
      </c>
      <c r="AI146" s="191">
        <f t="shared" si="42"/>
        <v>0</v>
      </c>
      <c r="AJ146" s="191">
        <f t="shared" si="42"/>
        <v>0</v>
      </c>
      <c r="AK146" s="191">
        <f t="shared" si="42"/>
        <v>0</v>
      </c>
      <c r="AL146" s="191">
        <f t="shared" si="42"/>
        <v>0</v>
      </c>
      <c r="AM146" s="196"/>
      <c r="AN146" s="196"/>
      <c r="AO146" s="196"/>
    </row>
    <row r="147" s="12" customFormat="1" ht="30" hidden="1" customHeight="1" spans="1:41">
      <c r="A147" s="183" t="s">
        <v>54</v>
      </c>
      <c r="B147" s="188" t="s">
        <v>160</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hidden="1" customHeight="1" spans="1:41">
      <c r="A148" s="183" t="s">
        <v>54</v>
      </c>
      <c r="B148" s="188" t="s">
        <v>161</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hidden="1" customHeight="1" spans="1:41">
      <c r="A149" s="203" t="s">
        <v>52</v>
      </c>
      <c r="B149" s="188" t="s">
        <v>162</v>
      </c>
      <c r="C149" s="188"/>
      <c r="D149" s="188"/>
      <c r="E149" s="185"/>
      <c r="F149" s="185"/>
      <c r="G149" s="185"/>
      <c r="H149" s="185"/>
      <c r="I149" s="191">
        <f t="shared" ref="I149:AL149" si="43">I150+I151+I152+I153</f>
        <v>0</v>
      </c>
      <c r="J149" s="191">
        <f t="shared" si="43"/>
        <v>0</v>
      </c>
      <c r="K149" s="191">
        <f t="shared" si="43"/>
        <v>0</v>
      </c>
      <c r="L149" s="191">
        <f t="shared" si="43"/>
        <v>0</v>
      </c>
      <c r="M149" s="191">
        <f t="shared" si="43"/>
        <v>0</v>
      </c>
      <c r="N149" s="191">
        <f t="shared" si="43"/>
        <v>0</v>
      </c>
      <c r="O149" s="191">
        <f t="shared" si="43"/>
        <v>0</v>
      </c>
      <c r="P149" s="191">
        <f t="shared" si="43"/>
        <v>0</v>
      </c>
      <c r="Q149" s="191">
        <f t="shared" si="43"/>
        <v>0</v>
      </c>
      <c r="R149" s="191">
        <f t="shared" si="43"/>
        <v>0</v>
      </c>
      <c r="S149" s="191">
        <f t="shared" si="43"/>
        <v>0</v>
      </c>
      <c r="T149" s="191">
        <f t="shared" si="43"/>
        <v>0</v>
      </c>
      <c r="U149" s="191">
        <f t="shared" si="43"/>
        <v>0</v>
      </c>
      <c r="V149" s="191">
        <f t="shared" si="43"/>
        <v>0</v>
      </c>
      <c r="W149" s="191">
        <f t="shared" si="43"/>
        <v>0</v>
      </c>
      <c r="X149" s="191">
        <f t="shared" si="43"/>
        <v>0</v>
      </c>
      <c r="Y149" s="191">
        <f t="shared" si="43"/>
        <v>0</v>
      </c>
      <c r="Z149" s="191">
        <f t="shared" si="43"/>
        <v>0</v>
      </c>
      <c r="AA149" s="191">
        <f t="shared" si="43"/>
        <v>0</v>
      </c>
      <c r="AB149" s="191">
        <f t="shared" si="43"/>
        <v>0</v>
      </c>
      <c r="AC149" s="191">
        <f t="shared" si="43"/>
        <v>0</v>
      </c>
      <c r="AD149" s="191">
        <f t="shared" si="43"/>
        <v>0</v>
      </c>
      <c r="AE149" s="191">
        <f t="shared" si="43"/>
        <v>0</v>
      </c>
      <c r="AF149" s="191">
        <f t="shared" si="43"/>
        <v>0</v>
      </c>
      <c r="AG149" s="191">
        <f t="shared" si="43"/>
        <v>0</v>
      </c>
      <c r="AH149" s="191">
        <f t="shared" si="43"/>
        <v>0</v>
      </c>
      <c r="AI149" s="191">
        <f t="shared" si="43"/>
        <v>0</v>
      </c>
      <c r="AJ149" s="191">
        <f t="shared" si="43"/>
        <v>0</v>
      </c>
      <c r="AK149" s="191">
        <f t="shared" si="43"/>
        <v>0</v>
      </c>
      <c r="AL149" s="191">
        <f t="shared" si="43"/>
        <v>0</v>
      </c>
      <c r="AM149" s="196"/>
      <c r="AN149" s="196"/>
      <c r="AO149" s="196"/>
    </row>
    <row r="150" s="12" customFormat="1" ht="30" hidden="1" customHeight="1" spans="1:41">
      <c r="A150" s="183" t="s">
        <v>54</v>
      </c>
      <c r="B150" s="188" t="s">
        <v>163</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c r="AO150" s="196"/>
    </row>
    <row r="151" s="12" customFormat="1" ht="30" hidden="1" customHeight="1" spans="1:41">
      <c r="A151" s="183" t="s">
        <v>54</v>
      </c>
      <c r="B151" s="188" t="s">
        <v>164</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hidden="1" customHeight="1" spans="1:41">
      <c r="A152" s="183" t="s">
        <v>54</v>
      </c>
      <c r="B152" s="188" t="s">
        <v>165</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hidden="1" customHeight="1" spans="1:41">
      <c r="A153" s="183" t="s">
        <v>54</v>
      </c>
      <c r="B153" s="188" t="s">
        <v>166</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hidden="1" customHeight="1" spans="1:41">
      <c r="A154" s="180" t="s">
        <v>50</v>
      </c>
      <c r="B154" s="188" t="s">
        <v>167</v>
      </c>
      <c r="C154" s="188"/>
      <c r="D154" s="188"/>
      <c r="E154" s="185"/>
      <c r="F154" s="185"/>
      <c r="G154" s="185"/>
      <c r="H154" s="185"/>
      <c r="I154" s="192">
        <f t="shared" ref="I154:AL154" si="44">I155</f>
        <v>0</v>
      </c>
      <c r="J154" s="192">
        <f t="shared" si="44"/>
        <v>0</v>
      </c>
      <c r="K154" s="192">
        <f t="shared" si="44"/>
        <v>0</v>
      </c>
      <c r="L154" s="192">
        <f t="shared" si="44"/>
        <v>0</v>
      </c>
      <c r="M154" s="192">
        <f t="shared" si="44"/>
        <v>0</v>
      </c>
      <c r="N154" s="192">
        <f t="shared" si="44"/>
        <v>0</v>
      </c>
      <c r="O154" s="192">
        <f t="shared" si="44"/>
        <v>0</v>
      </c>
      <c r="P154" s="192">
        <f t="shared" si="44"/>
        <v>0</v>
      </c>
      <c r="Q154" s="192">
        <f t="shared" si="44"/>
        <v>0</v>
      </c>
      <c r="R154" s="192">
        <f t="shared" si="44"/>
        <v>0</v>
      </c>
      <c r="S154" s="192">
        <f t="shared" si="44"/>
        <v>0</v>
      </c>
      <c r="T154" s="192">
        <f t="shared" si="44"/>
        <v>0</v>
      </c>
      <c r="U154" s="192">
        <f t="shared" si="44"/>
        <v>0</v>
      </c>
      <c r="V154" s="192">
        <f t="shared" si="44"/>
        <v>0</v>
      </c>
      <c r="W154" s="192">
        <f t="shared" si="44"/>
        <v>0</v>
      </c>
      <c r="X154" s="192">
        <f t="shared" si="44"/>
        <v>0</v>
      </c>
      <c r="Y154" s="192">
        <f t="shared" si="44"/>
        <v>0</v>
      </c>
      <c r="Z154" s="192">
        <f t="shared" si="44"/>
        <v>0</v>
      </c>
      <c r="AA154" s="192">
        <f t="shared" si="44"/>
        <v>0</v>
      </c>
      <c r="AB154" s="192">
        <f t="shared" si="44"/>
        <v>0</v>
      </c>
      <c r="AC154" s="192">
        <f t="shared" si="44"/>
        <v>0</v>
      </c>
      <c r="AD154" s="192">
        <f t="shared" si="44"/>
        <v>0</v>
      </c>
      <c r="AE154" s="192">
        <f t="shared" si="44"/>
        <v>0</v>
      </c>
      <c r="AF154" s="192">
        <f t="shared" si="44"/>
        <v>0</v>
      </c>
      <c r="AG154" s="192">
        <f t="shared" si="44"/>
        <v>0</v>
      </c>
      <c r="AH154" s="192">
        <f t="shared" si="44"/>
        <v>0</v>
      </c>
      <c r="AI154" s="192">
        <f t="shared" si="44"/>
        <v>0</v>
      </c>
      <c r="AJ154" s="192">
        <f t="shared" si="44"/>
        <v>0</v>
      </c>
      <c r="AK154" s="192">
        <f t="shared" si="44"/>
        <v>0</v>
      </c>
      <c r="AL154" s="192">
        <f t="shared" si="44"/>
        <v>0</v>
      </c>
      <c r="AM154" s="196"/>
      <c r="AN154" s="196"/>
      <c r="AO154" s="196"/>
    </row>
    <row r="155" s="12" customFormat="1" ht="30" hidden="1" customHeight="1" spans="1:41">
      <c r="A155" s="180" t="s">
        <v>52</v>
      </c>
      <c r="B155" s="188" t="s">
        <v>167</v>
      </c>
      <c r="C155" s="188"/>
      <c r="D155" s="188"/>
      <c r="E155" s="185"/>
      <c r="F155" s="185"/>
      <c r="G155" s="185"/>
      <c r="H155" s="185"/>
      <c r="I155" s="191">
        <f t="shared" ref="I155:AL155" si="45">I156</f>
        <v>0</v>
      </c>
      <c r="J155" s="191">
        <f t="shared" si="45"/>
        <v>0</v>
      </c>
      <c r="K155" s="191">
        <f t="shared" si="45"/>
        <v>0</v>
      </c>
      <c r="L155" s="191">
        <f t="shared" si="45"/>
        <v>0</v>
      </c>
      <c r="M155" s="191">
        <f t="shared" si="45"/>
        <v>0</v>
      </c>
      <c r="N155" s="191">
        <f t="shared" si="45"/>
        <v>0</v>
      </c>
      <c r="O155" s="191">
        <f t="shared" si="45"/>
        <v>0</v>
      </c>
      <c r="P155" s="191">
        <f t="shared" si="45"/>
        <v>0</v>
      </c>
      <c r="Q155" s="191">
        <f t="shared" si="45"/>
        <v>0</v>
      </c>
      <c r="R155" s="191">
        <f t="shared" si="45"/>
        <v>0</v>
      </c>
      <c r="S155" s="191">
        <f t="shared" si="45"/>
        <v>0</v>
      </c>
      <c r="T155" s="191">
        <f t="shared" si="45"/>
        <v>0</v>
      </c>
      <c r="U155" s="191">
        <f t="shared" si="45"/>
        <v>0</v>
      </c>
      <c r="V155" s="191">
        <f t="shared" si="45"/>
        <v>0</v>
      </c>
      <c r="W155" s="191">
        <f t="shared" si="45"/>
        <v>0</v>
      </c>
      <c r="X155" s="191">
        <f t="shared" si="45"/>
        <v>0</v>
      </c>
      <c r="Y155" s="191">
        <f t="shared" si="45"/>
        <v>0</v>
      </c>
      <c r="Z155" s="191">
        <f t="shared" si="45"/>
        <v>0</v>
      </c>
      <c r="AA155" s="191">
        <f t="shared" si="45"/>
        <v>0</v>
      </c>
      <c r="AB155" s="191">
        <f t="shared" si="45"/>
        <v>0</v>
      </c>
      <c r="AC155" s="191">
        <f t="shared" si="45"/>
        <v>0</v>
      </c>
      <c r="AD155" s="191">
        <f t="shared" si="45"/>
        <v>0</v>
      </c>
      <c r="AE155" s="191">
        <f t="shared" si="45"/>
        <v>0</v>
      </c>
      <c r="AF155" s="191">
        <f t="shared" si="45"/>
        <v>0</v>
      </c>
      <c r="AG155" s="191">
        <f t="shared" si="45"/>
        <v>0</v>
      </c>
      <c r="AH155" s="191">
        <f t="shared" si="45"/>
        <v>0</v>
      </c>
      <c r="AI155" s="191">
        <f t="shared" si="45"/>
        <v>0</v>
      </c>
      <c r="AJ155" s="191">
        <f t="shared" si="45"/>
        <v>0</v>
      </c>
      <c r="AK155" s="191">
        <f t="shared" si="45"/>
        <v>0</v>
      </c>
      <c r="AL155" s="191">
        <f t="shared" si="45"/>
        <v>0</v>
      </c>
      <c r="AM155" s="196"/>
      <c r="AN155" s="196"/>
      <c r="AO155" s="196"/>
    </row>
    <row r="156" s="12" customFormat="1" ht="30" hidden="1" customHeight="1" spans="1:41">
      <c r="A156" s="180" t="s">
        <v>54</v>
      </c>
      <c r="B156" s="188" t="s">
        <v>167</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hidden="1" customHeight="1" spans="1:41">
      <c r="A157" s="180" t="s">
        <v>50</v>
      </c>
      <c r="B157" s="188" t="s">
        <v>96</v>
      </c>
      <c r="C157" s="188"/>
      <c r="D157" s="188"/>
      <c r="E157" s="185"/>
      <c r="F157" s="185"/>
      <c r="G157" s="185"/>
      <c r="H157" s="185"/>
      <c r="I157" s="192">
        <f t="shared" ref="I157:AL157" si="46">I158</f>
        <v>1</v>
      </c>
      <c r="J157" s="192">
        <f t="shared" si="46"/>
        <v>3800</v>
      </c>
      <c r="K157" s="192">
        <f t="shared" si="46"/>
        <v>0</v>
      </c>
      <c r="L157" s="192">
        <f t="shared" si="46"/>
        <v>0</v>
      </c>
      <c r="M157" s="192">
        <f t="shared" si="46"/>
        <v>0</v>
      </c>
      <c r="N157" s="192">
        <f t="shared" si="46"/>
        <v>0</v>
      </c>
      <c r="O157" s="192">
        <f t="shared" si="46"/>
        <v>0</v>
      </c>
      <c r="P157" s="192">
        <f t="shared" si="46"/>
        <v>0</v>
      </c>
      <c r="Q157" s="192">
        <f t="shared" si="46"/>
        <v>0</v>
      </c>
      <c r="R157" s="192">
        <f t="shared" si="46"/>
        <v>1</v>
      </c>
      <c r="S157" s="192">
        <f t="shared" si="46"/>
        <v>3800</v>
      </c>
      <c r="T157" s="192">
        <f t="shared" si="46"/>
        <v>0</v>
      </c>
      <c r="U157" s="192">
        <f t="shared" si="46"/>
        <v>0</v>
      </c>
      <c r="V157" s="192">
        <f t="shared" si="46"/>
        <v>0</v>
      </c>
      <c r="W157" s="192">
        <f t="shared" si="46"/>
        <v>0</v>
      </c>
      <c r="X157" s="192">
        <f t="shared" si="46"/>
        <v>0</v>
      </c>
      <c r="Y157" s="192">
        <f t="shared" si="46"/>
        <v>0</v>
      </c>
      <c r="Z157" s="192">
        <f t="shared" si="46"/>
        <v>38</v>
      </c>
      <c r="AA157" s="192">
        <f t="shared" si="46"/>
        <v>38</v>
      </c>
      <c r="AB157" s="192">
        <f t="shared" si="46"/>
        <v>0</v>
      </c>
      <c r="AC157" s="192">
        <f t="shared" si="46"/>
        <v>0</v>
      </c>
      <c r="AD157" s="192">
        <f t="shared" si="46"/>
        <v>38</v>
      </c>
      <c r="AE157" s="192">
        <f t="shared" si="46"/>
        <v>0</v>
      </c>
      <c r="AF157" s="192">
        <f t="shared" si="46"/>
        <v>0</v>
      </c>
      <c r="AG157" s="192">
        <f t="shared" si="46"/>
        <v>0</v>
      </c>
      <c r="AH157" s="192">
        <f t="shared" si="46"/>
        <v>0</v>
      </c>
      <c r="AI157" s="192">
        <f t="shared" si="46"/>
        <v>0</v>
      </c>
      <c r="AJ157" s="192">
        <f t="shared" si="46"/>
        <v>0</v>
      </c>
      <c r="AK157" s="192">
        <f t="shared" si="46"/>
        <v>0</v>
      </c>
      <c r="AL157" s="192">
        <f t="shared" si="46"/>
        <v>0</v>
      </c>
      <c r="AM157" s="196"/>
      <c r="AN157" s="196"/>
      <c r="AO157" s="196"/>
    </row>
    <row r="158" s="12" customFormat="1" ht="30" hidden="1" customHeight="1" spans="1:41">
      <c r="A158" s="180" t="s">
        <v>52</v>
      </c>
      <c r="B158" s="188" t="s">
        <v>96</v>
      </c>
      <c r="C158" s="188"/>
      <c r="D158" s="188"/>
      <c r="E158" s="185"/>
      <c r="F158" s="185"/>
      <c r="G158" s="185"/>
      <c r="H158" s="185"/>
      <c r="I158" s="191">
        <f t="shared" ref="I158:AL158" si="47">I159+I160+I162</f>
        <v>1</v>
      </c>
      <c r="J158" s="191">
        <f t="shared" si="47"/>
        <v>3800</v>
      </c>
      <c r="K158" s="191">
        <f t="shared" si="47"/>
        <v>0</v>
      </c>
      <c r="L158" s="191">
        <f t="shared" si="47"/>
        <v>0</v>
      </c>
      <c r="M158" s="191">
        <f t="shared" si="47"/>
        <v>0</v>
      </c>
      <c r="N158" s="191">
        <f t="shared" si="47"/>
        <v>0</v>
      </c>
      <c r="O158" s="191">
        <f t="shared" si="47"/>
        <v>0</v>
      </c>
      <c r="P158" s="191">
        <f t="shared" si="47"/>
        <v>0</v>
      </c>
      <c r="Q158" s="191">
        <f t="shared" si="47"/>
        <v>0</v>
      </c>
      <c r="R158" s="191">
        <f t="shared" si="47"/>
        <v>1</v>
      </c>
      <c r="S158" s="191">
        <f t="shared" si="47"/>
        <v>3800</v>
      </c>
      <c r="T158" s="191">
        <f t="shared" si="47"/>
        <v>0</v>
      </c>
      <c r="U158" s="191">
        <f t="shared" si="47"/>
        <v>0</v>
      </c>
      <c r="V158" s="191">
        <f t="shared" si="47"/>
        <v>0</v>
      </c>
      <c r="W158" s="191">
        <f t="shared" si="47"/>
        <v>0</v>
      </c>
      <c r="X158" s="191">
        <f t="shared" si="47"/>
        <v>0</v>
      </c>
      <c r="Y158" s="191">
        <f t="shared" si="47"/>
        <v>0</v>
      </c>
      <c r="Z158" s="191">
        <f t="shared" si="47"/>
        <v>38</v>
      </c>
      <c r="AA158" s="191">
        <f t="shared" si="47"/>
        <v>38</v>
      </c>
      <c r="AB158" s="191">
        <f t="shared" si="47"/>
        <v>0</v>
      </c>
      <c r="AC158" s="191">
        <f t="shared" si="47"/>
        <v>0</v>
      </c>
      <c r="AD158" s="191">
        <f t="shared" si="47"/>
        <v>38</v>
      </c>
      <c r="AE158" s="191">
        <f t="shared" si="47"/>
        <v>0</v>
      </c>
      <c r="AF158" s="191">
        <f t="shared" si="47"/>
        <v>0</v>
      </c>
      <c r="AG158" s="191">
        <f t="shared" si="47"/>
        <v>0</v>
      </c>
      <c r="AH158" s="191">
        <f t="shared" si="47"/>
        <v>0</v>
      </c>
      <c r="AI158" s="191">
        <f t="shared" si="47"/>
        <v>0</v>
      </c>
      <c r="AJ158" s="191">
        <f t="shared" si="47"/>
        <v>0</v>
      </c>
      <c r="AK158" s="191">
        <f t="shared" si="47"/>
        <v>0</v>
      </c>
      <c r="AL158" s="191">
        <f t="shared" si="47"/>
        <v>0</v>
      </c>
      <c r="AM158" s="196"/>
      <c r="AN158" s="196"/>
      <c r="AO158" s="196"/>
    </row>
    <row r="159" s="12" customFormat="1" ht="45" hidden="1" customHeight="1" spans="1:41">
      <c r="A159" s="183" t="s">
        <v>54</v>
      </c>
      <c r="B159" s="188" t="s">
        <v>168</v>
      </c>
      <c r="C159" s="188"/>
      <c r="D159" s="188"/>
      <c r="E159" s="185"/>
      <c r="F159" s="185"/>
      <c r="G159" s="185"/>
      <c r="H159" s="185"/>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6"/>
      <c r="AN159" s="196"/>
      <c r="AO159" s="196"/>
    </row>
    <row r="160" s="12" customFormat="1" ht="30" hidden="1" customHeight="1" spans="1:41">
      <c r="A160" s="183" t="s">
        <v>54</v>
      </c>
      <c r="B160" s="188" t="s">
        <v>169</v>
      </c>
      <c r="C160" s="188"/>
      <c r="D160" s="188"/>
      <c r="E160" s="185"/>
      <c r="F160" s="185"/>
      <c r="G160" s="185"/>
      <c r="H160" s="185"/>
      <c r="I160" s="191">
        <f t="shared" ref="I160:AL160" si="48">SUM(I161)</f>
        <v>1</v>
      </c>
      <c r="J160" s="191">
        <f t="shared" si="48"/>
        <v>3800</v>
      </c>
      <c r="K160" s="191">
        <f t="shared" si="48"/>
        <v>0</v>
      </c>
      <c r="L160" s="191">
        <f t="shared" si="48"/>
        <v>0</v>
      </c>
      <c r="M160" s="191">
        <f t="shared" si="48"/>
        <v>0</v>
      </c>
      <c r="N160" s="191">
        <f t="shared" si="48"/>
        <v>0</v>
      </c>
      <c r="O160" s="191">
        <f t="shared" si="48"/>
        <v>0</v>
      </c>
      <c r="P160" s="191">
        <f t="shared" si="48"/>
        <v>0</v>
      </c>
      <c r="Q160" s="191">
        <f t="shared" si="48"/>
        <v>0</v>
      </c>
      <c r="R160" s="191">
        <f t="shared" si="48"/>
        <v>1</v>
      </c>
      <c r="S160" s="191">
        <f t="shared" si="48"/>
        <v>3800</v>
      </c>
      <c r="T160" s="191">
        <f t="shared" si="48"/>
        <v>0</v>
      </c>
      <c r="U160" s="191">
        <f t="shared" si="48"/>
        <v>0</v>
      </c>
      <c r="V160" s="191">
        <f t="shared" si="48"/>
        <v>0</v>
      </c>
      <c r="W160" s="191">
        <f t="shared" si="48"/>
        <v>0</v>
      </c>
      <c r="X160" s="191">
        <f t="shared" si="48"/>
        <v>0</v>
      </c>
      <c r="Y160" s="191">
        <f t="shared" si="48"/>
        <v>0</v>
      </c>
      <c r="Z160" s="191">
        <f t="shared" si="48"/>
        <v>38</v>
      </c>
      <c r="AA160" s="191">
        <f t="shared" si="48"/>
        <v>38</v>
      </c>
      <c r="AB160" s="191">
        <f t="shared" si="48"/>
        <v>0</v>
      </c>
      <c r="AC160" s="191">
        <f t="shared" si="48"/>
        <v>0</v>
      </c>
      <c r="AD160" s="191">
        <f t="shared" si="48"/>
        <v>38</v>
      </c>
      <c r="AE160" s="191">
        <f t="shared" si="48"/>
        <v>0</v>
      </c>
      <c r="AF160" s="191">
        <f t="shared" si="48"/>
        <v>0</v>
      </c>
      <c r="AG160" s="191">
        <f t="shared" si="48"/>
        <v>0</v>
      </c>
      <c r="AH160" s="191">
        <f t="shared" si="48"/>
        <v>0</v>
      </c>
      <c r="AI160" s="191">
        <f t="shared" si="48"/>
        <v>0</v>
      </c>
      <c r="AJ160" s="191">
        <f t="shared" si="48"/>
        <v>0</v>
      </c>
      <c r="AK160" s="191">
        <f t="shared" si="48"/>
        <v>0</v>
      </c>
      <c r="AL160" s="191">
        <f t="shared" si="48"/>
        <v>0</v>
      </c>
      <c r="AM160" s="196"/>
      <c r="AN160" s="196"/>
      <c r="AO160" s="196"/>
    </row>
    <row r="161" s="7" customFormat="1" ht="178" customHeight="1" spans="1:42">
      <c r="A161" s="22">
        <v>27</v>
      </c>
      <c r="B161" s="22" t="s">
        <v>1183</v>
      </c>
      <c r="C161" s="22">
        <v>2024</v>
      </c>
      <c r="D161" s="33" t="s">
        <v>1004</v>
      </c>
      <c r="E161" s="22" t="s">
        <v>178</v>
      </c>
      <c r="F161" s="22" t="s">
        <v>1184</v>
      </c>
      <c r="G161" s="22" t="s">
        <v>995</v>
      </c>
      <c r="H161" s="33" t="s">
        <v>1006</v>
      </c>
      <c r="I161" s="22">
        <v>1</v>
      </c>
      <c r="J161" s="22">
        <v>3800</v>
      </c>
      <c r="K161" s="22"/>
      <c r="L161" s="22"/>
      <c r="M161" s="22"/>
      <c r="N161" s="22"/>
      <c r="O161" s="22"/>
      <c r="P161" s="22"/>
      <c r="Q161" s="22"/>
      <c r="R161" s="22">
        <v>1</v>
      </c>
      <c r="S161" s="22">
        <v>3800</v>
      </c>
      <c r="T161" s="22"/>
      <c r="U161" s="22" t="s">
        <v>1007</v>
      </c>
      <c r="V161" s="22" t="s">
        <v>1185</v>
      </c>
      <c r="W161" s="22" t="s">
        <v>1007</v>
      </c>
      <c r="X161" s="22" t="s">
        <v>1185</v>
      </c>
      <c r="Y161" s="22" t="s">
        <v>1186</v>
      </c>
      <c r="Z161" s="22">
        <v>38</v>
      </c>
      <c r="AA161" s="22">
        <v>38</v>
      </c>
      <c r="AB161" s="60"/>
      <c r="AC161" s="60"/>
      <c r="AD161" s="60">
        <v>38</v>
      </c>
      <c r="AE161" s="60"/>
      <c r="AF161" s="22"/>
      <c r="AG161" s="22"/>
      <c r="AH161" s="22"/>
      <c r="AI161" s="22"/>
      <c r="AJ161" s="22"/>
      <c r="AK161" s="22"/>
      <c r="AL161" s="22"/>
      <c r="AM161" s="33" t="s">
        <v>1187</v>
      </c>
      <c r="AN161" s="33" t="s">
        <v>1188</v>
      </c>
      <c r="AO161" s="60" t="s">
        <v>1386</v>
      </c>
      <c r="AP161" s="75" t="s">
        <v>1386</v>
      </c>
    </row>
    <row r="162" s="12" customFormat="1" ht="30" hidden="1" customHeight="1" spans="1:40">
      <c r="A162" s="183" t="s">
        <v>54</v>
      </c>
      <c r="B162" s="188" t="s">
        <v>170</v>
      </c>
      <c r="C162" s="188"/>
      <c r="D162" s="188"/>
      <c r="E162" s="185"/>
      <c r="F162" s="185"/>
      <c r="G162" s="185"/>
      <c r="H162" s="185"/>
      <c r="I162" s="191"/>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1"/>
      <c r="AH162" s="191"/>
      <c r="AI162" s="191"/>
      <c r="AJ162" s="191"/>
      <c r="AK162" s="191"/>
      <c r="AL162" s="191"/>
      <c r="AM162" s="206"/>
      <c r="AN162" s="206"/>
    </row>
    <row r="163" ht="169" customHeight="1" spans="1:41">
      <c r="A163" s="22">
        <v>28</v>
      </c>
      <c r="B163" s="22" t="s">
        <v>1421</v>
      </c>
      <c r="C163" s="22">
        <v>2024</v>
      </c>
      <c r="D163" s="33" t="s">
        <v>1422</v>
      </c>
      <c r="E163" s="22" t="s">
        <v>178</v>
      </c>
      <c r="F163" s="22" t="s">
        <v>984</v>
      </c>
      <c r="G163" s="33" t="s">
        <v>1423</v>
      </c>
      <c r="H163" s="33" t="s">
        <v>1424</v>
      </c>
      <c r="U163" s="33" t="s">
        <v>1425</v>
      </c>
      <c r="W163" s="33" t="s">
        <v>1425</v>
      </c>
      <c r="Z163" s="22">
        <v>500</v>
      </c>
      <c r="AM163" s="33" t="s">
        <v>1426</v>
      </c>
      <c r="AN163" s="33" t="s">
        <v>1427</v>
      </c>
      <c r="AO163" s="60" t="s">
        <v>1392</v>
      </c>
    </row>
    <row r="164" ht="80" customHeight="1" spans="1:41">
      <c r="A164" s="22">
        <v>29</v>
      </c>
      <c r="B164" s="22" t="s">
        <v>1428</v>
      </c>
      <c r="C164" s="22">
        <v>2024</v>
      </c>
      <c r="D164" s="24" t="s">
        <v>1429</v>
      </c>
      <c r="E164" s="185" t="s">
        <v>178</v>
      </c>
      <c r="F164" s="24" t="s">
        <v>984</v>
      </c>
      <c r="G164" s="33" t="s">
        <v>309</v>
      </c>
      <c r="H164" s="33" t="s">
        <v>1430</v>
      </c>
      <c r="I164" s="33" t="s">
        <v>215</v>
      </c>
      <c r="J164" s="33" t="s">
        <v>215</v>
      </c>
      <c r="K164" s="33">
        <v>1500</v>
      </c>
      <c r="L164" s="33" t="s">
        <v>1431</v>
      </c>
      <c r="M164" s="33" t="s">
        <v>1340</v>
      </c>
      <c r="N164" s="22" t="s">
        <v>1390</v>
      </c>
      <c r="U164" s="33" t="s">
        <v>215</v>
      </c>
      <c r="V164" s="33" t="s">
        <v>215</v>
      </c>
      <c r="W164" s="33" t="s">
        <v>215</v>
      </c>
      <c r="Z164" s="22">
        <v>1500</v>
      </c>
      <c r="AM164" s="33" t="s">
        <v>1431</v>
      </c>
      <c r="AN164" s="33" t="s">
        <v>1340</v>
      </c>
      <c r="AO164" s="22" t="s">
        <v>1390</v>
      </c>
    </row>
    <row r="165" ht="80" customHeight="1" spans="1:41">
      <c r="A165" s="22">
        <v>30</v>
      </c>
      <c r="B165" s="22" t="s">
        <v>1432</v>
      </c>
      <c r="C165" s="22">
        <v>2024</v>
      </c>
      <c r="D165" s="24" t="s">
        <v>1433</v>
      </c>
      <c r="E165" s="185" t="s">
        <v>178</v>
      </c>
      <c r="F165" s="24" t="s">
        <v>984</v>
      </c>
      <c r="G165" s="33" t="s">
        <v>315</v>
      </c>
      <c r="H165" s="33" t="s">
        <v>1434</v>
      </c>
      <c r="I165" s="33" t="s">
        <v>215</v>
      </c>
      <c r="J165" s="33" t="s">
        <v>215</v>
      </c>
      <c r="K165" s="33">
        <v>500</v>
      </c>
      <c r="L165" s="33" t="s">
        <v>1435</v>
      </c>
      <c r="M165" s="33" t="s">
        <v>1340</v>
      </c>
      <c r="N165" s="22" t="s">
        <v>1390</v>
      </c>
      <c r="U165" s="33" t="s">
        <v>215</v>
      </c>
      <c r="V165" s="33" t="s">
        <v>215</v>
      </c>
      <c r="W165" s="33" t="s">
        <v>215</v>
      </c>
      <c r="Z165" s="22">
        <v>500</v>
      </c>
      <c r="AM165" s="33" t="s">
        <v>1435</v>
      </c>
      <c r="AN165" s="33" t="s">
        <v>1340</v>
      </c>
      <c r="AO165" s="22" t="s">
        <v>1390</v>
      </c>
    </row>
  </sheetData>
  <autoFilter xmlns:etc="http://www.wps.cn/officeDocument/2017/etCustomData" ref="A4:XFD165" etc:filterBottomFollowUsedRange="0">
    <filterColumn colId="20">
      <filters>
        <filter val="人社局"/>
        <filter val="交通局"/>
        <filter val="教科局"/>
        <filter val="水利局"/>
        <filter val="气象局"/>
        <filter val="农业农村局"/>
        <filter val="统战部"/>
        <filter val="建设单位（K1)"/>
        <filter val="县水管站"/>
        <filter val="农村供水总站"/>
        <filter val="马场管理委员会"/>
        <filter val="哈拉奇乡人民政府"/>
        <filter val="库兰萨日克乡人民政府"/>
        <filter val="苏木塔什乡人民政府"/>
        <filter val="阿合奇镇人民政府"/>
        <filter val="哈拉布拉克乡人民政府"/>
      </filters>
    </filterColumn>
    <extLst/>
  </autoFilter>
  <mergeCells count="175">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A12:H12"/>
    <mergeCell ref="A13:H13"/>
    <mergeCell ref="B18:D18"/>
    <mergeCell ref="B19:D19"/>
    <mergeCell ref="B20:D20"/>
    <mergeCell ref="B21:D21"/>
    <mergeCell ref="B22:D22"/>
    <mergeCell ref="B23:D23"/>
    <mergeCell ref="B24:D24"/>
    <mergeCell ref="B25:D25"/>
    <mergeCell ref="B26:D26"/>
    <mergeCell ref="B27:D27"/>
    <mergeCell ref="B34:D34"/>
    <mergeCell ref="B35:D35"/>
    <mergeCell ref="B36:D36"/>
    <mergeCell ref="B37:D37"/>
    <mergeCell ref="B38:D38"/>
    <mergeCell ref="B39:D39"/>
    <mergeCell ref="B40:D40"/>
    <mergeCell ref="B42:D42"/>
    <mergeCell ref="B43:D43"/>
    <mergeCell ref="B44:D44"/>
    <mergeCell ref="B45:D45"/>
    <mergeCell ref="B46:D46"/>
    <mergeCell ref="B47:D47"/>
    <mergeCell ref="B48:D48"/>
    <mergeCell ref="B49:D49"/>
    <mergeCell ref="B55:D55"/>
    <mergeCell ref="B56:D56"/>
    <mergeCell ref="B57:D57"/>
    <mergeCell ref="B59:D59"/>
    <mergeCell ref="B60:D60"/>
    <mergeCell ref="B61:D61"/>
    <mergeCell ref="B62:D62"/>
    <mergeCell ref="B63:D63"/>
    <mergeCell ref="B65:D65"/>
    <mergeCell ref="B66:D66"/>
    <mergeCell ref="B67:D67"/>
    <mergeCell ref="B68:D68"/>
    <mergeCell ref="B69:D69"/>
    <mergeCell ref="B70:D70"/>
    <mergeCell ref="B71:D71"/>
    <mergeCell ref="B72:D72"/>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3:D93"/>
    <mergeCell ref="B98:D98"/>
    <mergeCell ref="B99:D99"/>
    <mergeCell ref="B100:D100"/>
    <mergeCell ref="B101:D101"/>
    <mergeCell ref="B102:D102"/>
    <mergeCell ref="B103:D103"/>
    <mergeCell ref="B104:D104"/>
    <mergeCell ref="B105:D105"/>
    <mergeCell ref="B109:D109"/>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2:D162"/>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64">
    <cfRule type="duplicateValues" dxfId="1" priority="1"/>
  </conditionalFormatting>
  <conditionalFormatting sqref="D129">
    <cfRule type="expression" dxfId="0" priority="2">
      <formula>AND(COUNTIF(#REF!,D129)+COUNTIF(#REF!,D129)+COUNTIF(#REF!,D129)+COUNTIF(#REF!,D129)+COUNTIF(#REF!,D129)+COUNTIF(#REF!,D129)+COUNTIF(#REF!,D129)+COUNTIF(#REF!,D129)+COUNTIF(#REF!,D129)+COUNTIF(#REF!,D129)+COUNTIF(#REF!,D129)+COUNTIF(#REF!,D129)&gt;1,NOT(ISBLANK(D129)))</formula>
    </cfRule>
  </conditionalFormatting>
  <pageMargins left="0.751388888888889" right="0.751388888888889" top="1" bottom="0.236111111111111" header="0.5" footer="0.118055555555556"/>
  <pageSetup paperSize="8" scale="37"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U177"/>
  <sheetViews>
    <sheetView zoomScale="72" zoomScaleNormal="72" topLeftCell="A6" workbookViewId="0">
      <selection activeCell="H103" sqref="H103"/>
    </sheetView>
  </sheetViews>
  <sheetFormatPr defaultColWidth="8.88888888888889" defaultRowHeight="14.4"/>
  <cols>
    <col min="1" max="1" width="8.12962962962963" style="9" customWidth="1"/>
    <col min="2" max="2" width="13.75" style="12" hidden="1" customWidth="1"/>
    <col min="3" max="3" width="12.037037037037" style="12" hidden="1" customWidth="1"/>
    <col min="4" max="4" width="17.9722222222222" style="12" customWidth="1"/>
    <col min="5" max="5" width="16.3518518518519" style="12" customWidth="1"/>
    <col min="6" max="6" width="21.3611111111111" style="453" customWidth="1"/>
    <col min="7" max="7" width="31.7962962962963" style="12" customWidth="1"/>
    <col min="8" max="8" width="44.6296296296296"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15.3796296296296"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12" hidden="1" customWidth="1"/>
    <col min="42" max="42" width="36.6296296296296" style="12" hidden="1" customWidth="1"/>
    <col min="43" max="43" width="11.5" style="9" customWidth="1"/>
    <col min="44" max="44" width="20.5925925925926" style="9" customWidth="1"/>
    <col min="45" max="46" width="8.88888888888889" style="9"/>
    <col min="47" max="16382" width="8.88888888888889" style="12"/>
    <col min="16383" max="16383" width="8.88888888888889" style="8"/>
    <col min="16384" max="16384" width="8.88888888888889" style="272"/>
  </cols>
  <sheetData>
    <row r="1" s="5" customFormat="1" ht="18" spans="1:42">
      <c r="A1" s="15" t="s">
        <v>0</v>
      </c>
      <c r="B1" s="15"/>
      <c r="C1" s="15"/>
      <c r="D1" s="15"/>
      <c r="H1" s="15"/>
      <c r="I1" s="16"/>
      <c r="J1" s="16"/>
      <c r="K1" s="16"/>
      <c r="L1" s="16"/>
      <c r="AB1" s="53"/>
      <c r="AO1" s="63"/>
      <c r="AP1" s="63"/>
    </row>
    <row r="2" s="6" customFormat="1" ht="81"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50" customHeight="1" spans="1:47">
      <c r="A3" s="426" t="s">
        <v>2</v>
      </c>
      <c r="B3" s="490" t="s">
        <v>3</v>
      </c>
      <c r="C3" s="426" t="s">
        <v>4</v>
      </c>
      <c r="D3" s="426" t="s">
        <v>5</v>
      </c>
      <c r="E3" s="426" t="s">
        <v>6</v>
      </c>
      <c r="F3" s="426" t="s">
        <v>7</v>
      </c>
      <c r="G3" s="426" t="s">
        <v>8</v>
      </c>
      <c r="H3" s="426" t="s">
        <v>9</v>
      </c>
      <c r="I3" s="426" t="s">
        <v>10</v>
      </c>
      <c r="J3" s="426" t="s">
        <v>11</v>
      </c>
      <c r="K3" s="426" t="s">
        <v>12</v>
      </c>
      <c r="L3" s="426"/>
      <c r="M3" s="426"/>
      <c r="N3" s="426"/>
      <c r="O3" s="426"/>
      <c r="P3" s="426"/>
      <c r="Q3" s="426"/>
      <c r="R3" s="426"/>
      <c r="S3" s="426" t="s">
        <v>13</v>
      </c>
      <c r="T3" s="426"/>
      <c r="U3" s="426"/>
      <c r="V3" s="426"/>
      <c r="W3" s="426" t="s">
        <v>14</v>
      </c>
      <c r="X3" s="426"/>
      <c r="Y3" s="426"/>
      <c r="Z3" s="426"/>
      <c r="AA3" s="426"/>
      <c r="AB3" s="427" t="s">
        <v>15</v>
      </c>
      <c r="AC3" s="427"/>
      <c r="AD3" s="427"/>
      <c r="AE3" s="427"/>
      <c r="AF3" s="427"/>
      <c r="AG3" s="427"/>
      <c r="AH3" s="427"/>
      <c r="AI3" s="427"/>
      <c r="AJ3" s="427"/>
      <c r="AK3" s="427"/>
      <c r="AL3" s="427"/>
      <c r="AM3" s="427"/>
      <c r="AN3" s="427"/>
      <c r="AO3" s="426" t="s">
        <v>16</v>
      </c>
      <c r="AP3" s="426" t="s">
        <v>17</v>
      </c>
      <c r="AQ3" s="545" t="s">
        <v>173</v>
      </c>
      <c r="AR3" s="545" t="s">
        <v>174</v>
      </c>
      <c r="AS3" s="545" t="s">
        <v>175</v>
      </c>
      <c r="AT3" s="546" t="s">
        <v>176</v>
      </c>
      <c r="AU3" s="546" t="s">
        <v>615</v>
      </c>
    </row>
    <row r="4" s="7" customFormat="1" ht="19" customHeight="1" spans="1:47">
      <c r="A4" s="426"/>
      <c r="B4" s="490"/>
      <c r="C4" s="426"/>
      <c r="D4" s="426"/>
      <c r="E4" s="426"/>
      <c r="F4" s="426"/>
      <c r="G4" s="426"/>
      <c r="H4" s="426"/>
      <c r="I4" s="426"/>
      <c r="J4" s="426"/>
      <c r="K4" s="490" t="s">
        <v>616</v>
      </c>
      <c r="L4" s="490" t="s">
        <v>617</v>
      </c>
      <c r="M4" s="490" t="s">
        <v>618</v>
      </c>
      <c r="N4" s="490" t="s">
        <v>619</v>
      </c>
      <c r="O4" s="490" t="s">
        <v>620</v>
      </c>
      <c r="P4" s="490" t="s">
        <v>621</v>
      </c>
      <c r="Q4" s="490" t="s">
        <v>622</v>
      </c>
      <c r="R4" s="490" t="s">
        <v>623</v>
      </c>
      <c r="S4" s="426" t="s">
        <v>624</v>
      </c>
      <c r="T4" s="426" t="s">
        <v>625</v>
      </c>
      <c r="U4" s="426" t="s">
        <v>626</v>
      </c>
      <c r="V4" s="426" t="s">
        <v>627</v>
      </c>
      <c r="W4" s="426" t="s">
        <v>628</v>
      </c>
      <c r="X4" s="426" t="s">
        <v>629</v>
      </c>
      <c r="Y4" s="426" t="s">
        <v>630</v>
      </c>
      <c r="Z4" s="426" t="s">
        <v>631</v>
      </c>
      <c r="AA4" s="490" t="s">
        <v>632</v>
      </c>
      <c r="AB4" s="427" t="s">
        <v>35</v>
      </c>
      <c r="AC4" s="490" t="s">
        <v>633</v>
      </c>
      <c r="AD4" s="534" t="s">
        <v>37</v>
      </c>
      <c r="AE4" s="534"/>
      <c r="AF4" s="534"/>
      <c r="AG4" s="534"/>
      <c r="AH4" s="490" t="s">
        <v>634</v>
      </c>
      <c r="AI4" s="490" t="s">
        <v>635</v>
      </c>
      <c r="AJ4" s="490" t="s">
        <v>636</v>
      </c>
      <c r="AK4" s="490" t="s">
        <v>637</v>
      </c>
      <c r="AL4" s="490" t="s">
        <v>638</v>
      </c>
      <c r="AM4" s="490" t="s">
        <v>43</v>
      </c>
      <c r="AN4" s="490" t="s">
        <v>44</v>
      </c>
      <c r="AO4" s="426"/>
      <c r="AP4" s="426"/>
      <c r="AQ4" s="547"/>
      <c r="AR4" s="547"/>
      <c r="AS4" s="547"/>
      <c r="AT4" s="548"/>
      <c r="AU4" s="548"/>
    </row>
    <row r="5" s="7" customFormat="1" ht="35" customHeight="1" spans="1:47">
      <c r="A5" s="426"/>
      <c r="B5" s="490"/>
      <c r="C5" s="426"/>
      <c r="D5" s="426"/>
      <c r="E5" s="426"/>
      <c r="F5" s="426"/>
      <c r="G5" s="426"/>
      <c r="H5" s="426"/>
      <c r="I5" s="426"/>
      <c r="J5" s="426"/>
      <c r="K5" s="490"/>
      <c r="L5" s="490"/>
      <c r="M5" s="490"/>
      <c r="N5" s="490"/>
      <c r="O5" s="490"/>
      <c r="P5" s="490"/>
      <c r="Q5" s="490"/>
      <c r="R5" s="490"/>
      <c r="S5" s="426"/>
      <c r="T5" s="426"/>
      <c r="U5" s="426"/>
      <c r="V5" s="426"/>
      <c r="W5" s="426"/>
      <c r="X5" s="426"/>
      <c r="Y5" s="426"/>
      <c r="Z5" s="426"/>
      <c r="AA5" s="490"/>
      <c r="AB5" s="427"/>
      <c r="AC5" s="490"/>
      <c r="AD5" s="534" t="s">
        <v>45</v>
      </c>
      <c r="AE5" s="534" t="s">
        <v>46</v>
      </c>
      <c r="AF5" s="534" t="s">
        <v>47</v>
      </c>
      <c r="AG5" s="534" t="s">
        <v>48</v>
      </c>
      <c r="AH5" s="490"/>
      <c r="AI5" s="490"/>
      <c r="AJ5" s="490"/>
      <c r="AK5" s="490"/>
      <c r="AL5" s="490"/>
      <c r="AM5" s="490"/>
      <c r="AN5" s="490"/>
      <c r="AO5" s="426"/>
      <c r="AP5" s="426"/>
      <c r="AQ5" s="445"/>
      <c r="AR5" s="445"/>
      <c r="AS5" s="445"/>
      <c r="AT5" s="446"/>
      <c r="AU5" s="446"/>
    </row>
    <row r="6" s="7" customFormat="1" ht="25.8" spans="1:47">
      <c r="A6" s="426"/>
      <c r="B6" s="490"/>
      <c r="C6" s="426"/>
      <c r="D6" s="426"/>
      <c r="E6" s="426"/>
      <c r="F6" s="426"/>
      <c r="G6" s="426"/>
      <c r="H6" s="426"/>
      <c r="I6" s="426"/>
      <c r="J6" s="426"/>
      <c r="K6" s="490"/>
      <c r="L6" s="490"/>
      <c r="M6" s="490"/>
      <c r="N6" s="490"/>
      <c r="O6" s="490"/>
      <c r="P6" s="490"/>
      <c r="Q6" s="490"/>
      <c r="R6" s="490"/>
      <c r="S6" s="426"/>
      <c r="T6" s="426"/>
      <c r="U6" s="426"/>
      <c r="V6" s="426"/>
      <c r="W6" s="426"/>
      <c r="X6" s="426"/>
      <c r="Y6" s="426"/>
      <c r="Z6" s="426"/>
      <c r="AA6" s="490"/>
      <c r="AB6" s="427"/>
      <c r="AC6" s="490"/>
      <c r="AD6" s="534"/>
      <c r="AE6" s="534"/>
      <c r="AF6" s="534"/>
      <c r="AG6" s="534"/>
      <c r="AH6" s="490"/>
      <c r="AI6" s="490"/>
      <c r="AJ6" s="490"/>
      <c r="AK6" s="490"/>
      <c r="AL6" s="490"/>
      <c r="AM6" s="490"/>
      <c r="AN6" s="490"/>
      <c r="AO6" s="426"/>
      <c r="AP6" s="426"/>
      <c r="AQ6" s="445"/>
      <c r="AR6" s="445"/>
      <c r="AS6" s="445"/>
      <c r="AT6" s="446"/>
      <c r="AU6" s="426"/>
    </row>
    <row r="7" s="7" customFormat="1" ht="133.2" spans="1:47">
      <c r="A7" s="426">
        <v>1</v>
      </c>
      <c r="B7" s="426"/>
      <c r="C7" s="426"/>
      <c r="D7" s="556" t="s">
        <v>177</v>
      </c>
      <c r="E7" s="556" t="s">
        <v>178</v>
      </c>
      <c r="F7" s="556" t="s">
        <v>179</v>
      </c>
      <c r="G7" s="556" t="s">
        <v>180</v>
      </c>
      <c r="H7" s="556" t="s">
        <v>181</v>
      </c>
      <c r="I7" s="426"/>
      <c r="J7" s="426"/>
      <c r="K7" s="426"/>
      <c r="L7" s="426"/>
      <c r="M7" s="426"/>
      <c r="N7" s="426"/>
      <c r="O7" s="426"/>
      <c r="P7" s="426"/>
      <c r="Q7" s="426"/>
      <c r="R7" s="426"/>
      <c r="S7" s="426"/>
      <c r="T7" s="426"/>
      <c r="U7" s="426"/>
      <c r="V7" s="426"/>
      <c r="W7" s="556" t="s">
        <v>182</v>
      </c>
      <c r="X7" s="426"/>
      <c r="Y7" s="556" t="s">
        <v>183</v>
      </c>
      <c r="Z7" s="426"/>
      <c r="AA7" s="426"/>
      <c r="AB7" s="556">
        <v>2100</v>
      </c>
      <c r="AC7" s="426"/>
      <c r="AD7" s="427"/>
      <c r="AE7" s="427"/>
      <c r="AF7" s="427"/>
      <c r="AG7" s="427"/>
      <c r="AH7" s="426"/>
      <c r="AI7" s="426"/>
      <c r="AJ7" s="426"/>
      <c r="AK7" s="426"/>
      <c r="AL7" s="426"/>
      <c r="AM7" s="426"/>
      <c r="AN7" s="426"/>
      <c r="AO7" s="426"/>
      <c r="AP7" s="426"/>
      <c r="AQ7" s="191" t="s">
        <v>639</v>
      </c>
      <c r="AR7" s="191" t="s">
        <v>640</v>
      </c>
      <c r="AS7" s="191" t="s">
        <v>184</v>
      </c>
      <c r="AT7" s="191" t="s">
        <v>184</v>
      </c>
      <c r="AU7" s="185"/>
    </row>
    <row r="8" s="7" customFormat="1" ht="155.4" spans="1:47">
      <c r="A8" s="426">
        <v>2</v>
      </c>
      <c r="B8" s="426"/>
      <c r="C8" s="426"/>
      <c r="D8" s="557" t="s">
        <v>185</v>
      </c>
      <c r="E8" s="556" t="s">
        <v>178</v>
      </c>
      <c r="F8" s="558">
        <v>45383</v>
      </c>
      <c r="G8" s="556" t="s">
        <v>186</v>
      </c>
      <c r="H8" s="557" t="s">
        <v>187</v>
      </c>
      <c r="I8" s="426"/>
      <c r="J8" s="426"/>
      <c r="K8" s="426"/>
      <c r="L8" s="426"/>
      <c r="M8" s="426"/>
      <c r="N8" s="426"/>
      <c r="O8" s="426"/>
      <c r="P8" s="426"/>
      <c r="Q8" s="426"/>
      <c r="R8" s="426"/>
      <c r="S8" s="426"/>
      <c r="T8" s="426"/>
      <c r="U8" s="426"/>
      <c r="V8" s="426"/>
      <c r="W8" s="556" t="s">
        <v>183</v>
      </c>
      <c r="X8" s="426"/>
      <c r="Y8" s="556" t="s">
        <v>183</v>
      </c>
      <c r="Z8" s="426"/>
      <c r="AA8" s="426"/>
      <c r="AB8" s="578">
        <v>2000</v>
      </c>
      <c r="AC8" s="426"/>
      <c r="AD8" s="427"/>
      <c r="AE8" s="427"/>
      <c r="AF8" s="427"/>
      <c r="AG8" s="427"/>
      <c r="AH8" s="426"/>
      <c r="AI8" s="426"/>
      <c r="AJ8" s="426"/>
      <c r="AK8" s="426"/>
      <c r="AL8" s="426"/>
      <c r="AM8" s="426"/>
      <c r="AN8" s="426"/>
      <c r="AO8" s="426"/>
      <c r="AP8" s="426"/>
      <c r="AQ8" s="191" t="s">
        <v>639</v>
      </c>
      <c r="AR8" s="191" t="s">
        <v>640</v>
      </c>
      <c r="AS8" s="191" t="s">
        <v>184</v>
      </c>
      <c r="AT8" s="191" t="s">
        <v>184</v>
      </c>
      <c r="AU8" s="582" t="s">
        <v>641</v>
      </c>
    </row>
    <row r="9" s="7" customFormat="1" ht="199.8" spans="1:47">
      <c r="A9" s="426">
        <v>3</v>
      </c>
      <c r="B9" s="426"/>
      <c r="C9" s="426"/>
      <c r="D9" s="557" t="s">
        <v>189</v>
      </c>
      <c r="E9" s="556" t="s">
        <v>178</v>
      </c>
      <c r="F9" s="558">
        <v>45383</v>
      </c>
      <c r="G9" s="556" t="s">
        <v>190</v>
      </c>
      <c r="H9" s="557" t="s">
        <v>642</v>
      </c>
      <c r="I9" s="426"/>
      <c r="J9" s="426"/>
      <c r="K9" s="426"/>
      <c r="L9" s="426"/>
      <c r="M9" s="426"/>
      <c r="N9" s="426"/>
      <c r="O9" s="426"/>
      <c r="P9" s="426"/>
      <c r="Q9" s="426"/>
      <c r="R9" s="426"/>
      <c r="S9" s="426"/>
      <c r="T9" s="426"/>
      <c r="U9" s="426"/>
      <c r="V9" s="426"/>
      <c r="W9" s="574" t="s">
        <v>192</v>
      </c>
      <c r="X9" s="426"/>
      <c r="Y9" s="556" t="s">
        <v>183</v>
      </c>
      <c r="Z9" s="426"/>
      <c r="AA9" s="426"/>
      <c r="AB9" s="578">
        <v>2400</v>
      </c>
      <c r="AC9" s="426"/>
      <c r="AD9" s="427"/>
      <c r="AE9" s="427"/>
      <c r="AF9" s="427"/>
      <c r="AG9" s="427"/>
      <c r="AH9" s="426"/>
      <c r="AI9" s="426"/>
      <c r="AJ9" s="426"/>
      <c r="AK9" s="426"/>
      <c r="AL9" s="426"/>
      <c r="AM9" s="426"/>
      <c r="AN9" s="426"/>
      <c r="AO9" s="426"/>
      <c r="AP9" s="426"/>
      <c r="AQ9" s="191" t="s">
        <v>639</v>
      </c>
      <c r="AR9" s="191" t="s">
        <v>640</v>
      </c>
      <c r="AS9" s="191" t="s">
        <v>184</v>
      </c>
      <c r="AT9" s="191" t="s">
        <v>184</v>
      </c>
      <c r="AU9" s="185"/>
    </row>
    <row r="10" s="7" customFormat="1" ht="409.5" spans="1:47">
      <c r="A10" s="426">
        <v>4</v>
      </c>
      <c r="B10" s="426"/>
      <c r="C10" s="426"/>
      <c r="D10" s="559" t="s">
        <v>193</v>
      </c>
      <c r="E10" s="556" t="s">
        <v>178</v>
      </c>
      <c r="F10" s="558">
        <v>45473</v>
      </c>
      <c r="G10" s="556" t="s">
        <v>194</v>
      </c>
      <c r="H10" s="559" t="s">
        <v>195</v>
      </c>
      <c r="I10" s="426"/>
      <c r="J10" s="426"/>
      <c r="K10" s="426"/>
      <c r="L10" s="426"/>
      <c r="M10" s="426"/>
      <c r="N10" s="426"/>
      <c r="O10" s="426"/>
      <c r="P10" s="426"/>
      <c r="Q10" s="426"/>
      <c r="R10" s="426"/>
      <c r="S10" s="426"/>
      <c r="T10" s="426"/>
      <c r="U10" s="426"/>
      <c r="V10" s="426"/>
      <c r="W10" s="575" t="s">
        <v>196</v>
      </c>
      <c r="X10" s="426"/>
      <c r="Y10" s="575" t="s">
        <v>196</v>
      </c>
      <c r="Z10" s="426"/>
      <c r="AA10" s="426"/>
      <c r="AB10" s="191">
        <v>2000</v>
      </c>
      <c r="AC10" s="426"/>
      <c r="AD10" s="427"/>
      <c r="AE10" s="427"/>
      <c r="AF10" s="427"/>
      <c r="AG10" s="427"/>
      <c r="AH10" s="426"/>
      <c r="AI10" s="426"/>
      <c r="AJ10" s="426"/>
      <c r="AK10" s="426"/>
      <c r="AL10" s="426"/>
      <c r="AM10" s="426"/>
      <c r="AN10" s="426"/>
      <c r="AO10" s="426"/>
      <c r="AP10" s="426"/>
      <c r="AQ10" s="191" t="s">
        <v>184</v>
      </c>
      <c r="AR10" s="191" t="s">
        <v>640</v>
      </c>
      <c r="AS10" s="191" t="s">
        <v>639</v>
      </c>
      <c r="AT10" s="191"/>
      <c r="AU10" s="185"/>
    </row>
    <row r="11" s="7" customFormat="1" ht="88.8" spans="1:47">
      <c r="A11" s="426">
        <v>5</v>
      </c>
      <c r="B11" s="426"/>
      <c r="C11" s="426"/>
      <c r="D11" s="557" t="s">
        <v>197</v>
      </c>
      <c r="E11" s="556" t="s">
        <v>178</v>
      </c>
      <c r="F11" s="558">
        <v>45366</v>
      </c>
      <c r="G11" s="556" t="s">
        <v>198</v>
      </c>
      <c r="H11" s="557" t="s">
        <v>199</v>
      </c>
      <c r="I11" s="426"/>
      <c r="J11" s="426"/>
      <c r="K11" s="426"/>
      <c r="L11" s="426"/>
      <c r="M11" s="426"/>
      <c r="N11" s="426"/>
      <c r="O11" s="426"/>
      <c r="P11" s="426"/>
      <c r="Q11" s="426"/>
      <c r="R11" s="426"/>
      <c r="S11" s="426"/>
      <c r="T11" s="426"/>
      <c r="U11" s="426"/>
      <c r="V11" s="426"/>
      <c r="W11" s="576" t="s">
        <v>200</v>
      </c>
      <c r="X11" s="426"/>
      <c r="Y11" s="576" t="s">
        <v>200</v>
      </c>
      <c r="Z11" s="426"/>
      <c r="AA11" s="426"/>
      <c r="AB11" s="579">
        <v>3000</v>
      </c>
      <c r="AC11" s="426"/>
      <c r="AD11" s="427"/>
      <c r="AE11" s="427"/>
      <c r="AF11" s="427"/>
      <c r="AG11" s="427"/>
      <c r="AH11" s="426"/>
      <c r="AI11" s="426"/>
      <c r="AJ11" s="426"/>
      <c r="AK11" s="426"/>
      <c r="AL11" s="426"/>
      <c r="AM11" s="426"/>
      <c r="AN11" s="426"/>
      <c r="AO11" s="426"/>
      <c r="AP11" s="426"/>
      <c r="AQ11" s="191" t="s">
        <v>639</v>
      </c>
      <c r="AR11" s="191" t="s">
        <v>643</v>
      </c>
      <c r="AS11" s="191" t="s">
        <v>639</v>
      </c>
      <c r="AT11" s="191"/>
      <c r="AU11" s="582" t="s">
        <v>644</v>
      </c>
    </row>
    <row r="12" s="7" customFormat="1" ht="177.6" spans="1:47">
      <c r="A12" s="426">
        <v>6</v>
      </c>
      <c r="B12" s="426"/>
      <c r="C12" s="426"/>
      <c r="D12" s="559" t="s">
        <v>203</v>
      </c>
      <c r="E12" s="556" t="s">
        <v>178</v>
      </c>
      <c r="F12" s="558">
        <v>45383</v>
      </c>
      <c r="G12" s="556" t="s">
        <v>204</v>
      </c>
      <c r="H12" s="559" t="s">
        <v>205</v>
      </c>
      <c r="I12" s="426"/>
      <c r="J12" s="426"/>
      <c r="K12" s="426"/>
      <c r="L12" s="426"/>
      <c r="M12" s="426"/>
      <c r="N12" s="426"/>
      <c r="O12" s="426"/>
      <c r="P12" s="426"/>
      <c r="Q12" s="426"/>
      <c r="R12" s="426"/>
      <c r="S12" s="426"/>
      <c r="T12" s="426"/>
      <c r="U12" s="426"/>
      <c r="V12" s="426"/>
      <c r="W12" s="193" t="s">
        <v>206</v>
      </c>
      <c r="X12" s="426"/>
      <c r="Y12" s="575" t="s">
        <v>207</v>
      </c>
      <c r="Z12" s="426"/>
      <c r="AA12" s="426"/>
      <c r="AB12" s="191">
        <v>1300</v>
      </c>
      <c r="AC12" s="426"/>
      <c r="AD12" s="427"/>
      <c r="AE12" s="427"/>
      <c r="AF12" s="427"/>
      <c r="AG12" s="427"/>
      <c r="AH12" s="426"/>
      <c r="AI12" s="426"/>
      <c r="AJ12" s="426"/>
      <c r="AK12" s="426"/>
      <c r="AL12" s="426"/>
      <c r="AM12" s="426"/>
      <c r="AN12" s="426"/>
      <c r="AO12" s="426"/>
      <c r="AP12" s="426"/>
      <c r="AQ12" s="191" t="s">
        <v>639</v>
      </c>
      <c r="AR12" s="191" t="s">
        <v>640</v>
      </c>
      <c r="AS12" s="191" t="s">
        <v>639</v>
      </c>
      <c r="AT12" s="191" t="s">
        <v>184</v>
      </c>
      <c r="AU12" s="185"/>
    </row>
    <row r="13" s="7" customFormat="1" ht="199.8" spans="1:47">
      <c r="A13" s="426">
        <v>7</v>
      </c>
      <c r="B13" s="426"/>
      <c r="C13" s="426"/>
      <c r="D13" s="560" t="s">
        <v>208</v>
      </c>
      <c r="E13" s="556" t="s">
        <v>178</v>
      </c>
      <c r="F13" s="558">
        <v>45383</v>
      </c>
      <c r="G13" s="556" t="s">
        <v>209</v>
      </c>
      <c r="H13" s="560" t="s">
        <v>210</v>
      </c>
      <c r="I13" s="426"/>
      <c r="J13" s="426"/>
      <c r="K13" s="426"/>
      <c r="L13" s="426"/>
      <c r="M13" s="426"/>
      <c r="N13" s="426"/>
      <c r="O13" s="426"/>
      <c r="P13" s="426"/>
      <c r="Q13" s="426"/>
      <c r="R13" s="426"/>
      <c r="S13" s="426"/>
      <c r="T13" s="426"/>
      <c r="U13" s="426"/>
      <c r="V13" s="426"/>
      <c r="W13" s="574" t="s">
        <v>211</v>
      </c>
      <c r="X13" s="426"/>
      <c r="Y13" s="575" t="s">
        <v>207</v>
      </c>
      <c r="Z13" s="426"/>
      <c r="AA13" s="426"/>
      <c r="AB13" s="580">
        <v>300</v>
      </c>
      <c r="AC13" s="426"/>
      <c r="AD13" s="427"/>
      <c r="AE13" s="427"/>
      <c r="AF13" s="427"/>
      <c r="AG13" s="427"/>
      <c r="AH13" s="426"/>
      <c r="AI13" s="426"/>
      <c r="AJ13" s="426"/>
      <c r="AK13" s="426"/>
      <c r="AL13" s="426"/>
      <c r="AM13" s="426"/>
      <c r="AN13" s="426"/>
      <c r="AO13" s="426"/>
      <c r="AP13" s="426"/>
      <c r="AQ13" s="191" t="s">
        <v>639</v>
      </c>
      <c r="AR13" s="191" t="s">
        <v>640</v>
      </c>
      <c r="AS13" s="191" t="s">
        <v>639</v>
      </c>
      <c r="AT13" s="191"/>
      <c r="AU13" s="185"/>
    </row>
    <row r="14" s="7" customFormat="1" ht="222" spans="1:47">
      <c r="A14" s="426">
        <v>8</v>
      </c>
      <c r="B14" s="426"/>
      <c r="C14" s="426"/>
      <c r="D14" s="561" t="s">
        <v>212</v>
      </c>
      <c r="E14" s="556" t="s">
        <v>178</v>
      </c>
      <c r="F14" s="558">
        <v>45383</v>
      </c>
      <c r="G14" s="193" t="s">
        <v>213</v>
      </c>
      <c r="H14" s="562" t="s">
        <v>214</v>
      </c>
      <c r="I14" s="426"/>
      <c r="J14" s="426"/>
      <c r="K14" s="426"/>
      <c r="L14" s="426"/>
      <c r="M14" s="426"/>
      <c r="N14" s="426"/>
      <c r="O14" s="426"/>
      <c r="P14" s="426"/>
      <c r="Q14" s="426"/>
      <c r="R14" s="426"/>
      <c r="S14" s="426"/>
      <c r="T14" s="426"/>
      <c r="U14" s="426"/>
      <c r="V14" s="426"/>
      <c r="W14" s="576" t="s">
        <v>200</v>
      </c>
      <c r="X14" s="426"/>
      <c r="Y14" s="193" t="s">
        <v>215</v>
      </c>
      <c r="Z14" s="426"/>
      <c r="AA14" s="426"/>
      <c r="AB14" s="581">
        <v>1500</v>
      </c>
      <c r="AC14" s="426"/>
      <c r="AD14" s="427"/>
      <c r="AE14" s="427"/>
      <c r="AF14" s="427"/>
      <c r="AG14" s="427"/>
      <c r="AH14" s="426"/>
      <c r="AI14" s="426"/>
      <c r="AJ14" s="426"/>
      <c r="AK14" s="426"/>
      <c r="AL14" s="426"/>
      <c r="AM14" s="426"/>
      <c r="AN14" s="426"/>
      <c r="AO14" s="426"/>
      <c r="AP14" s="426"/>
      <c r="AQ14" s="191" t="s">
        <v>184</v>
      </c>
      <c r="AR14" s="191" t="s">
        <v>640</v>
      </c>
      <c r="AS14" s="191"/>
      <c r="AT14" s="191" t="s">
        <v>184</v>
      </c>
      <c r="AU14" s="185"/>
    </row>
    <row r="15" s="7" customFormat="1" ht="222" spans="1:47">
      <c r="A15" s="426">
        <v>9</v>
      </c>
      <c r="B15" s="426"/>
      <c r="C15" s="426"/>
      <c r="D15" s="563" t="s">
        <v>220</v>
      </c>
      <c r="E15" s="193" t="s">
        <v>178</v>
      </c>
      <c r="F15" s="558">
        <v>45473</v>
      </c>
      <c r="G15" s="193" t="s">
        <v>221</v>
      </c>
      <c r="H15" s="563" t="s">
        <v>222</v>
      </c>
      <c r="I15" s="426"/>
      <c r="J15" s="426"/>
      <c r="K15" s="426"/>
      <c r="L15" s="426"/>
      <c r="M15" s="426"/>
      <c r="N15" s="426"/>
      <c r="O15" s="426"/>
      <c r="P15" s="426"/>
      <c r="Q15" s="426"/>
      <c r="R15" s="426"/>
      <c r="S15" s="426"/>
      <c r="T15" s="426"/>
      <c r="U15" s="426"/>
      <c r="V15" s="426"/>
      <c r="W15" s="574" t="s">
        <v>211</v>
      </c>
      <c r="X15" s="426"/>
      <c r="Y15" s="193" t="s">
        <v>207</v>
      </c>
      <c r="Z15" s="426"/>
      <c r="AA15" s="426"/>
      <c r="AB15" s="193">
        <v>5000</v>
      </c>
      <c r="AC15" s="426"/>
      <c r="AD15" s="427"/>
      <c r="AE15" s="427"/>
      <c r="AF15" s="427"/>
      <c r="AG15" s="427"/>
      <c r="AH15" s="426"/>
      <c r="AI15" s="426"/>
      <c r="AJ15" s="426"/>
      <c r="AK15" s="426"/>
      <c r="AL15" s="426"/>
      <c r="AM15" s="426"/>
      <c r="AN15" s="426"/>
      <c r="AO15" s="426"/>
      <c r="AP15" s="426"/>
      <c r="AQ15" s="191" t="s">
        <v>184</v>
      </c>
      <c r="AR15" s="191" t="s">
        <v>640</v>
      </c>
      <c r="AS15" s="191" t="s">
        <v>639</v>
      </c>
      <c r="AT15" s="191"/>
      <c r="AU15" s="185"/>
    </row>
    <row r="16" s="7" customFormat="1" ht="111" spans="1:47">
      <c r="A16" s="426">
        <v>10</v>
      </c>
      <c r="B16" s="426"/>
      <c r="C16" s="426"/>
      <c r="D16" s="193" t="s">
        <v>216</v>
      </c>
      <c r="E16" s="193" t="s">
        <v>178</v>
      </c>
      <c r="F16" s="193" t="s">
        <v>217</v>
      </c>
      <c r="G16" s="193" t="s">
        <v>218</v>
      </c>
      <c r="H16" s="193" t="s">
        <v>219</v>
      </c>
      <c r="I16" s="426"/>
      <c r="J16" s="426"/>
      <c r="K16" s="426"/>
      <c r="L16" s="426"/>
      <c r="M16" s="426"/>
      <c r="N16" s="426"/>
      <c r="O16" s="426"/>
      <c r="P16" s="426"/>
      <c r="Q16" s="426"/>
      <c r="R16" s="426"/>
      <c r="S16" s="426"/>
      <c r="T16" s="426"/>
      <c r="U16" s="426"/>
      <c r="V16" s="426"/>
      <c r="W16" s="193" t="s">
        <v>206</v>
      </c>
      <c r="X16" s="426"/>
      <c r="Y16" s="193" t="s">
        <v>183</v>
      </c>
      <c r="Z16" s="426"/>
      <c r="AA16" s="426"/>
      <c r="AB16" s="193">
        <v>220</v>
      </c>
      <c r="AC16" s="426"/>
      <c r="AD16" s="427"/>
      <c r="AE16" s="427"/>
      <c r="AF16" s="427"/>
      <c r="AG16" s="427"/>
      <c r="AH16" s="426"/>
      <c r="AI16" s="426"/>
      <c r="AJ16" s="426"/>
      <c r="AK16" s="426"/>
      <c r="AL16" s="426"/>
      <c r="AM16" s="426"/>
      <c r="AN16" s="426"/>
      <c r="AO16" s="426"/>
      <c r="AP16" s="426"/>
      <c r="AQ16" s="191" t="s">
        <v>639</v>
      </c>
      <c r="AR16" s="191" t="s">
        <v>645</v>
      </c>
      <c r="AS16" s="191" t="s">
        <v>184</v>
      </c>
      <c r="AT16" s="191"/>
      <c r="AU16" s="185"/>
    </row>
    <row r="17" s="7" customFormat="1" ht="155.4" spans="1:47">
      <c r="A17" s="426">
        <v>11</v>
      </c>
      <c r="B17" s="426"/>
      <c r="C17" s="426"/>
      <c r="D17" s="193" t="s">
        <v>646</v>
      </c>
      <c r="E17" s="193" t="s">
        <v>178</v>
      </c>
      <c r="F17" s="564">
        <v>45473</v>
      </c>
      <c r="G17" s="193" t="s">
        <v>503</v>
      </c>
      <c r="H17" s="193" t="s">
        <v>647</v>
      </c>
      <c r="I17" s="426"/>
      <c r="J17" s="426"/>
      <c r="K17" s="426"/>
      <c r="L17" s="426"/>
      <c r="M17" s="426"/>
      <c r="N17" s="426"/>
      <c r="O17" s="426"/>
      <c r="P17" s="426"/>
      <c r="Q17" s="426"/>
      <c r="R17" s="426"/>
      <c r="S17" s="426"/>
      <c r="T17" s="426"/>
      <c r="U17" s="426"/>
      <c r="V17" s="426"/>
      <c r="W17" s="577" t="s">
        <v>211</v>
      </c>
      <c r="X17" s="426"/>
      <c r="Y17" s="577" t="s">
        <v>211</v>
      </c>
      <c r="Z17" s="426"/>
      <c r="AA17" s="426"/>
      <c r="AB17" s="193">
        <v>5000</v>
      </c>
      <c r="AC17" s="426"/>
      <c r="AD17" s="427"/>
      <c r="AE17" s="427"/>
      <c r="AF17" s="427"/>
      <c r="AG17" s="427"/>
      <c r="AH17" s="426"/>
      <c r="AI17" s="426"/>
      <c r="AJ17" s="426"/>
      <c r="AK17" s="426"/>
      <c r="AL17" s="426"/>
      <c r="AM17" s="426"/>
      <c r="AN17" s="426"/>
      <c r="AO17" s="426"/>
      <c r="AP17" s="426"/>
      <c r="AQ17" s="191" t="s">
        <v>184</v>
      </c>
      <c r="AR17" s="191" t="s">
        <v>645</v>
      </c>
      <c r="AS17" s="191" t="s">
        <v>639</v>
      </c>
      <c r="AT17" s="191"/>
      <c r="AU17" s="185"/>
    </row>
    <row r="18" ht="111" spans="1:47">
      <c r="A18" s="66"/>
      <c r="B18" s="196"/>
      <c r="C18" s="196"/>
      <c r="D18" s="193" t="s">
        <v>648</v>
      </c>
      <c r="E18" s="193" t="s">
        <v>178</v>
      </c>
      <c r="F18" s="193">
        <v>2024</v>
      </c>
      <c r="G18" s="193" t="s">
        <v>649</v>
      </c>
      <c r="H18" s="193" t="s">
        <v>650</v>
      </c>
      <c r="I18" s="193"/>
      <c r="J18" s="193"/>
      <c r="K18" s="193"/>
      <c r="L18" s="193"/>
      <c r="M18" s="193"/>
      <c r="N18" s="193"/>
      <c r="O18" s="193"/>
      <c r="P18" s="193"/>
      <c r="Q18" s="193"/>
      <c r="R18" s="193"/>
      <c r="S18" s="193"/>
      <c r="T18" s="193"/>
      <c r="U18" s="193"/>
      <c r="V18" s="193"/>
      <c r="W18" s="193" t="s">
        <v>183</v>
      </c>
      <c r="X18" s="193"/>
      <c r="Y18" s="193" t="s">
        <v>183</v>
      </c>
      <c r="Z18" s="193"/>
      <c r="AA18" s="193"/>
      <c r="AB18" s="193">
        <v>152</v>
      </c>
      <c r="AC18" s="193"/>
      <c r="AD18" s="193"/>
      <c r="AE18" s="193"/>
      <c r="AF18" s="193"/>
      <c r="AG18" s="193"/>
      <c r="AH18" s="193"/>
      <c r="AI18" s="193"/>
      <c r="AJ18" s="193"/>
      <c r="AK18" s="193"/>
      <c r="AL18" s="193"/>
      <c r="AM18" s="193"/>
      <c r="AN18" s="193"/>
      <c r="AO18" s="193"/>
      <c r="AP18" s="193"/>
      <c r="AQ18" s="193" t="s">
        <v>639</v>
      </c>
      <c r="AR18" s="193" t="s">
        <v>645</v>
      </c>
      <c r="AS18" s="193" t="s">
        <v>184</v>
      </c>
      <c r="AT18" s="66"/>
      <c r="AU18" s="196"/>
    </row>
    <row r="19" customFormat="1" ht="218.4" spans="1:47">
      <c r="A19" s="66"/>
      <c r="B19" s="196"/>
      <c r="C19" s="196"/>
      <c r="D19" s="193" t="s">
        <v>651</v>
      </c>
      <c r="E19" s="193" t="s">
        <v>178</v>
      </c>
      <c r="F19" s="193">
        <v>2014</v>
      </c>
      <c r="G19" s="193" t="s">
        <v>531</v>
      </c>
      <c r="H19" s="498" t="s">
        <v>652</v>
      </c>
      <c r="I19" s="193"/>
      <c r="J19" s="193"/>
      <c r="K19" s="193"/>
      <c r="L19" s="193"/>
      <c r="M19" s="193"/>
      <c r="N19" s="193"/>
      <c r="O19" s="193"/>
      <c r="P19" s="193"/>
      <c r="Q19" s="193"/>
      <c r="R19" s="193"/>
      <c r="S19" s="193"/>
      <c r="T19" s="193"/>
      <c r="U19" s="193"/>
      <c r="V19" s="193"/>
      <c r="W19" s="193" t="s">
        <v>183</v>
      </c>
      <c r="X19" s="193"/>
      <c r="Y19" s="193" t="s">
        <v>183</v>
      </c>
      <c r="Z19" s="193"/>
      <c r="AA19" s="193"/>
      <c r="AB19" s="193">
        <v>540</v>
      </c>
      <c r="AC19" s="193"/>
      <c r="AD19" s="193"/>
      <c r="AE19" s="193"/>
      <c r="AF19" s="193"/>
      <c r="AG19" s="193"/>
      <c r="AH19" s="193"/>
      <c r="AI19" s="193"/>
      <c r="AJ19" s="193"/>
      <c r="AK19" s="193"/>
      <c r="AL19" s="193"/>
      <c r="AM19" s="193"/>
      <c r="AN19" s="193"/>
      <c r="AO19" s="193"/>
      <c r="AP19" s="193"/>
      <c r="AQ19" s="193" t="s">
        <v>639</v>
      </c>
      <c r="AR19" s="193" t="s">
        <v>645</v>
      </c>
      <c r="AS19" s="193" t="s">
        <v>184</v>
      </c>
      <c r="AT19" s="66"/>
      <c r="AU19" s="498" t="s">
        <v>653</v>
      </c>
    </row>
    <row r="20" s="178" customFormat="1" ht="244.2" spans="1:47">
      <c r="A20" s="565"/>
      <c r="B20" s="566"/>
      <c r="C20" s="193">
        <v>2024</v>
      </c>
      <c r="D20" s="567" t="s">
        <v>654</v>
      </c>
      <c r="E20" s="193" t="s">
        <v>178</v>
      </c>
      <c r="F20" s="193" t="s">
        <v>224</v>
      </c>
      <c r="G20" s="193" t="s">
        <v>225</v>
      </c>
      <c r="H20" s="193" t="s">
        <v>226</v>
      </c>
      <c r="I20" s="191"/>
      <c r="J20" s="193" t="s">
        <v>655</v>
      </c>
      <c r="K20" s="191"/>
      <c r="L20" s="191"/>
      <c r="M20" s="191"/>
      <c r="N20" s="191"/>
      <c r="O20" s="191"/>
      <c r="P20" s="191"/>
      <c r="Q20" s="191"/>
      <c r="R20" s="191"/>
      <c r="S20" s="191">
        <v>694</v>
      </c>
      <c r="T20" s="191">
        <v>2838</v>
      </c>
      <c r="U20" s="191">
        <v>200</v>
      </c>
      <c r="V20" s="191">
        <v>872</v>
      </c>
      <c r="W20" s="193" t="s">
        <v>227</v>
      </c>
      <c r="X20" s="193" t="s">
        <v>656</v>
      </c>
      <c r="Y20" s="193" t="s">
        <v>183</v>
      </c>
      <c r="Z20" s="193"/>
      <c r="AA20" s="193"/>
      <c r="AB20" s="191">
        <v>1500</v>
      </c>
      <c r="AC20" s="191"/>
      <c r="AD20" s="191"/>
      <c r="AE20" s="191"/>
      <c r="AF20" s="191"/>
      <c r="AG20" s="191"/>
      <c r="AH20" s="191"/>
      <c r="AI20" s="191"/>
      <c r="AJ20" s="191"/>
      <c r="AK20" s="191"/>
      <c r="AL20" s="191"/>
      <c r="AM20" s="191"/>
      <c r="AN20" s="191"/>
      <c r="AO20" s="228" t="s">
        <v>657</v>
      </c>
      <c r="AP20" s="228" t="s">
        <v>657</v>
      </c>
      <c r="AQ20" s="191" t="s">
        <v>184</v>
      </c>
      <c r="AR20" s="191" t="s">
        <v>645</v>
      </c>
      <c r="AS20" s="191" t="s">
        <v>184</v>
      </c>
      <c r="AT20" s="191"/>
      <c r="AU20" s="185"/>
    </row>
    <row r="21" s="12" customFormat="1" ht="177.6" spans="1:47">
      <c r="A21" s="568"/>
      <c r="B21" s="569"/>
      <c r="C21" s="193">
        <v>2024</v>
      </c>
      <c r="D21" s="193" t="s">
        <v>228</v>
      </c>
      <c r="E21" s="193" t="s">
        <v>178</v>
      </c>
      <c r="F21" s="193" t="s">
        <v>224</v>
      </c>
      <c r="G21" s="193" t="s">
        <v>229</v>
      </c>
      <c r="H21" s="193" t="s">
        <v>230</v>
      </c>
      <c r="I21" s="193"/>
      <c r="J21" s="191" t="s">
        <v>658</v>
      </c>
      <c r="K21" s="191"/>
      <c r="L21" s="191"/>
      <c r="M21" s="191"/>
      <c r="N21" s="191"/>
      <c r="O21" s="191"/>
      <c r="P21" s="191"/>
      <c r="Q21" s="191"/>
      <c r="R21" s="191"/>
      <c r="S21" s="191">
        <v>694</v>
      </c>
      <c r="T21" s="191">
        <v>2838</v>
      </c>
      <c r="U21" s="191">
        <v>200</v>
      </c>
      <c r="V21" s="191">
        <v>872</v>
      </c>
      <c r="W21" s="193" t="s">
        <v>227</v>
      </c>
      <c r="X21" s="193" t="s">
        <v>656</v>
      </c>
      <c r="Y21" s="193" t="s">
        <v>183</v>
      </c>
      <c r="Z21" s="193"/>
      <c r="AA21" s="193"/>
      <c r="AB21" s="191">
        <v>250</v>
      </c>
      <c r="AC21" s="191"/>
      <c r="AD21" s="191"/>
      <c r="AE21" s="191"/>
      <c r="AF21" s="191"/>
      <c r="AG21" s="191"/>
      <c r="AH21" s="191"/>
      <c r="AI21" s="191"/>
      <c r="AJ21" s="191"/>
      <c r="AK21" s="191"/>
      <c r="AL21" s="191"/>
      <c r="AM21" s="191"/>
      <c r="AN21" s="191"/>
      <c r="AO21" s="228" t="s">
        <v>659</v>
      </c>
      <c r="AP21" s="228" t="s">
        <v>659</v>
      </c>
      <c r="AQ21" s="191" t="s">
        <v>184</v>
      </c>
      <c r="AR21" s="191" t="s">
        <v>643</v>
      </c>
      <c r="AS21" s="191" t="s">
        <v>184</v>
      </c>
      <c r="AT21" s="191"/>
      <c r="AU21" s="185"/>
    </row>
    <row r="22" s="12" customFormat="1" ht="155.4" spans="1:47">
      <c r="A22" s="568"/>
      <c r="B22" s="569"/>
      <c r="C22" s="193">
        <v>2024</v>
      </c>
      <c r="D22" s="193" t="s">
        <v>232</v>
      </c>
      <c r="E22" s="193" t="s">
        <v>178</v>
      </c>
      <c r="F22" s="193" t="s">
        <v>224</v>
      </c>
      <c r="G22" s="193" t="s">
        <v>225</v>
      </c>
      <c r="H22" s="193" t="s">
        <v>233</v>
      </c>
      <c r="I22" s="193"/>
      <c r="J22" s="193" t="s">
        <v>660</v>
      </c>
      <c r="K22" s="191"/>
      <c r="L22" s="191"/>
      <c r="M22" s="191"/>
      <c r="N22" s="191"/>
      <c r="O22" s="191"/>
      <c r="P22" s="191"/>
      <c r="Q22" s="191"/>
      <c r="R22" s="191"/>
      <c r="S22" s="191">
        <v>694</v>
      </c>
      <c r="T22" s="191">
        <v>2838</v>
      </c>
      <c r="U22" s="191">
        <v>200</v>
      </c>
      <c r="V22" s="191">
        <v>872</v>
      </c>
      <c r="W22" s="193" t="s">
        <v>227</v>
      </c>
      <c r="X22" s="193" t="s">
        <v>656</v>
      </c>
      <c r="Y22" s="193" t="s">
        <v>183</v>
      </c>
      <c r="Z22" s="193"/>
      <c r="AA22" s="193"/>
      <c r="AB22" s="191">
        <v>150</v>
      </c>
      <c r="AC22" s="191"/>
      <c r="AD22" s="191"/>
      <c r="AE22" s="191"/>
      <c r="AF22" s="191"/>
      <c r="AG22" s="191"/>
      <c r="AH22" s="191"/>
      <c r="AI22" s="191"/>
      <c r="AJ22" s="191"/>
      <c r="AK22" s="191"/>
      <c r="AL22" s="191"/>
      <c r="AM22" s="191"/>
      <c r="AN22" s="191"/>
      <c r="AO22" s="583" t="s">
        <v>661</v>
      </c>
      <c r="AP22" s="583" t="s">
        <v>661</v>
      </c>
      <c r="AQ22" s="191" t="s">
        <v>184</v>
      </c>
      <c r="AR22" s="191" t="s">
        <v>643</v>
      </c>
      <c r="AS22" s="191" t="s">
        <v>184</v>
      </c>
      <c r="AT22" s="191"/>
      <c r="AU22" s="584" t="s">
        <v>644</v>
      </c>
    </row>
    <row r="23" s="12" customFormat="1" ht="355.2" spans="1:47">
      <c r="A23" s="568"/>
      <c r="B23" s="569"/>
      <c r="C23" s="193">
        <v>2024</v>
      </c>
      <c r="D23" s="193" t="s">
        <v>234</v>
      </c>
      <c r="E23" s="193" t="s">
        <v>178</v>
      </c>
      <c r="F23" s="193" t="s">
        <v>224</v>
      </c>
      <c r="G23" s="193"/>
      <c r="H23" s="193" t="s">
        <v>235</v>
      </c>
      <c r="I23" s="193"/>
      <c r="J23" s="191" t="s">
        <v>662</v>
      </c>
      <c r="K23" s="191"/>
      <c r="L23" s="191"/>
      <c r="M23" s="191"/>
      <c r="N23" s="191"/>
      <c r="O23" s="191"/>
      <c r="P23" s="191"/>
      <c r="Q23" s="191"/>
      <c r="R23" s="191"/>
      <c r="S23" s="191">
        <v>694</v>
      </c>
      <c r="T23" s="191">
        <v>2838</v>
      </c>
      <c r="U23" s="191">
        <v>200</v>
      </c>
      <c r="V23" s="191">
        <v>872</v>
      </c>
      <c r="W23" s="193" t="s">
        <v>227</v>
      </c>
      <c r="X23" s="193" t="s">
        <v>656</v>
      </c>
      <c r="Y23" s="193" t="s">
        <v>183</v>
      </c>
      <c r="Z23" s="193"/>
      <c r="AA23" s="193"/>
      <c r="AB23" s="191">
        <v>350</v>
      </c>
      <c r="AC23" s="191"/>
      <c r="AD23" s="191"/>
      <c r="AE23" s="191"/>
      <c r="AF23" s="191"/>
      <c r="AG23" s="191"/>
      <c r="AH23" s="191"/>
      <c r="AI23" s="191"/>
      <c r="AJ23" s="191"/>
      <c r="AK23" s="191"/>
      <c r="AL23" s="191"/>
      <c r="AM23" s="191"/>
      <c r="AN23" s="191"/>
      <c r="AO23" s="583" t="s">
        <v>663</v>
      </c>
      <c r="AP23" s="583" t="s">
        <v>663</v>
      </c>
      <c r="AQ23" s="191" t="s">
        <v>184</v>
      </c>
      <c r="AR23" s="191" t="s">
        <v>643</v>
      </c>
      <c r="AS23" s="191" t="s">
        <v>184</v>
      </c>
      <c r="AT23" s="191"/>
      <c r="AU23" s="185"/>
    </row>
    <row r="24" s="12" customFormat="1" ht="155.4" spans="1:47">
      <c r="A24" s="568"/>
      <c r="B24" s="569"/>
      <c r="C24" s="193">
        <v>2024</v>
      </c>
      <c r="D24" s="193" t="s">
        <v>236</v>
      </c>
      <c r="E24" s="193" t="s">
        <v>178</v>
      </c>
      <c r="F24" s="193" t="s">
        <v>224</v>
      </c>
      <c r="G24" s="193" t="s">
        <v>225</v>
      </c>
      <c r="H24" s="193" t="s">
        <v>237</v>
      </c>
      <c r="I24" s="193"/>
      <c r="J24" s="191"/>
      <c r="K24" s="191"/>
      <c r="L24" s="191"/>
      <c r="M24" s="191"/>
      <c r="N24" s="191"/>
      <c r="O24" s="191"/>
      <c r="P24" s="191"/>
      <c r="Q24" s="191"/>
      <c r="R24" s="191"/>
      <c r="S24" s="191">
        <v>694</v>
      </c>
      <c r="T24" s="191">
        <v>2838</v>
      </c>
      <c r="U24" s="191">
        <v>200</v>
      </c>
      <c r="V24" s="191">
        <v>872</v>
      </c>
      <c r="W24" s="193" t="s">
        <v>227</v>
      </c>
      <c r="X24" s="193" t="s">
        <v>656</v>
      </c>
      <c r="Y24" s="193" t="s">
        <v>183</v>
      </c>
      <c r="Z24" s="193"/>
      <c r="AA24" s="193"/>
      <c r="AB24" s="191">
        <v>150</v>
      </c>
      <c r="AC24" s="191"/>
      <c r="AD24" s="191"/>
      <c r="AE24" s="191"/>
      <c r="AF24" s="191"/>
      <c r="AG24" s="191"/>
      <c r="AH24" s="191"/>
      <c r="AI24" s="191"/>
      <c r="AJ24" s="191"/>
      <c r="AK24" s="191"/>
      <c r="AL24" s="191"/>
      <c r="AM24" s="191"/>
      <c r="AN24" s="191"/>
      <c r="AO24" s="583" t="s">
        <v>664</v>
      </c>
      <c r="AP24" s="583" t="s">
        <v>664</v>
      </c>
      <c r="AQ24" s="191" t="s">
        <v>184</v>
      </c>
      <c r="AR24" s="191" t="s">
        <v>645</v>
      </c>
      <c r="AS24" s="191" t="s">
        <v>184</v>
      </c>
      <c r="AT24" s="191"/>
      <c r="AU24" s="185"/>
    </row>
    <row r="25" s="12" customFormat="1" ht="155.4" spans="1:47">
      <c r="A25" s="568" t="s">
        <v>665</v>
      </c>
      <c r="B25" s="569"/>
      <c r="C25" s="193">
        <v>2024</v>
      </c>
      <c r="D25" s="193" t="s">
        <v>238</v>
      </c>
      <c r="E25" s="193" t="s">
        <v>178</v>
      </c>
      <c r="F25" s="193" t="s">
        <v>224</v>
      </c>
      <c r="G25" s="193" t="s">
        <v>239</v>
      </c>
      <c r="H25" s="193" t="s">
        <v>240</v>
      </c>
      <c r="I25" s="193"/>
      <c r="J25" s="191" t="s">
        <v>666</v>
      </c>
      <c r="K25" s="191"/>
      <c r="L25" s="191"/>
      <c r="M25" s="191"/>
      <c r="N25" s="191"/>
      <c r="O25" s="191"/>
      <c r="P25" s="191"/>
      <c r="Q25" s="191"/>
      <c r="R25" s="191"/>
      <c r="S25" s="191">
        <v>232</v>
      </c>
      <c r="T25" s="191">
        <v>972</v>
      </c>
      <c r="U25" s="191">
        <v>82</v>
      </c>
      <c r="V25" s="191">
        <v>361</v>
      </c>
      <c r="W25" s="193" t="s">
        <v>227</v>
      </c>
      <c r="X25" s="193" t="s">
        <v>656</v>
      </c>
      <c r="Y25" s="193" t="s">
        <v>183</v>
      </c>
      <c r="Z25" s="193"/>
      <c r="AA25" s="193"/>
      <c r="AB25" s="191">
        <v>650</v>
      </c>
      <c r="AC25" s="191"/>
      <c r="AD25" s="191"/>
      <c r="AE25" s="191"/>
      <c r="AF25" s="191"/>
      <c r="AG25" s="191"/>
      <c r="AH25" s="191"/>
      <c r="AI25" s="191"/>
      <c r="AJ25" s="191"/>
      <c r="AK25" s="191"/>
      <c r="AL25" s="191"/>
      <c r="AM25" s="191"/>
      <c r="AN25" s="191"/>
      <c r="AO25" s="228" t="s">
        <v>667</v>
      </c>
      <c r="AP25" s="228" t="s">
        <v>667</v>
      </c>
      <c r="AQ25" s="191"/>
      <c r="AR25" s="191" t="s">
        <v>643</v>
      </c>
      <c r="AS25" s="191"/>
      <c r="AT25" s="191"/>
      <c r="AU25" s="185"/>
    </row>
    <row r="26" s="12" customFormat="1" ht="155.4" spans="1:47">
      <c r="A26" s="568" t="s">
        <v>668</v>
      </c>
      <c r="B26" s="569"/>
      <c r="C26" s="193">
        <v>2024</v>
      </c>
      <c r="D26" s="193" t="s">
        <v>241</v>
      </c>
      <c r="E26" s="193" t="s">
        <v>178</v>
      </c>
      <c r="F26" s="193" t="s">
        <v>224</v>
      </c>
      <c r="G26" s="193" t="s">
        <v>242</v>
      </c>
      <c r="H26" s="193" t="s">
        <v>243</v>
      </c>
      <c r="I26" s="193"/>
      <c r="J26" s="191" t="s">
        <v>669</v>
      </c>
      <c r="K26" s="191"/>
      <c r="L26" s="191"/>
      <c r="M26" s="191"/>
      <c r="N26" s="191"/>
      <c r="O26" s="191"/>
      <c r="P26" s="191"/>
      <c r="Q26" s="191"/>
      <c r="R26" s="191"/>
      <c r="S26" s="191">
        <v>232</v>
      </c>
      <c r="T26" s="191">
        <v>972</v>
      </c>
      <c r="U26" s="191">
        <v>82</v>
      </c>
      <c r="V26" s="191">
        <v>361</v>
      </c>
      <c r="W26" s="193" t="s">
        <v>227</v>
      </c>
      <c r="X26" s="193" t="s">
        <v>656</v>
      </c>
      <c r="Y26" s="193" t="s">
        <v>183</v>
      </c>
      <c r="Z26" s="193"/>
      <c r="AA26" s="193"/>
      <c r="AB26" s="191">
        <v>900</v>
      </c>
      <c r="AC26" s="191"/>
      <c r="AD26" s="191"/>
      <c r="AE26" s="191"/>
      <c r="AF26" s="191"/>
      <c r="AG26" s="191"/>
      <c r="AH26" s="191"/>
      <c r="AI26" s="191"/>
      <c r="AJ26" s="191"/>
      <c r="AK26" s="191"/>
      <c r="AL26" s="191"/>
      <c r="AM26" s="191"/>
      <c r="AN26" s="191"/>
      <c r="AO26" s="228" t="s">
        <v>667</v>
      </c>
      <c r="AP26" s="228" t="s">
        <v>667</v>
      </c>
      <c r="AQ26" s="191"/>
      <c r="AR26" s="191" t="s">
        <v>643</v>
      </c>
      <c r="AS26" s="191"/>
      <c r="AT26" s="191"/>
      <c r="AU26" s="185"/>
    </row>
    <row r="27" s="12" customFormat="1" ht="155.4" spans="1:47">
      <c r="A27" s="568" t="s">
        <v>670</v>
      </c>
      <c r="B27" s="569"/>
      <c r="C27" s="193">
        <v>2024</v>
      </c>
      <c r="D27" s="193" t="s">
        <v>244</v>
      </c>
      <c r="E27" s="193" t="s">
        <v>178</v>
      </c>
      <c r="F27" s="193" t="s">
        <v>224</v>
      </c>
      <c r="G27" s="193" t="s">
        <v>245</v>
      </c>
      <c r="H27" s="193" t="s">
        <v>246</v>
      </c>
      <c r="I27" s="193"/>
      <c r="J27" s="191" t="s">
        <v>671</v>
      </c>
      <c r="K27" s="191"/>
      <c r="L27" s="191"/>
      <c r="M27" s="191"/>
      <c r="N27" s="191"/>
      <c r="O27" s="191"/>
      <c r="P27" s="191"/>
      <c r="Q27" s="191"/>
      <c r="R27" s="191"/>
      <c r="S27" s="191">
        <v>173</v>
      </c>
      <c r="T27" s="191">
        <v>746</v>
      </c>
      <c r="U27" s="191">
        <v>52</v>
      </c>
      <c r="V27" s="191">
        <v>236</v>
      </c>
      <c r="W27" s="193" t="s">
        <v>227</v>
      </c>
      <c r="X27" s="193" t="s">
        <v>656</v>
      </c>
      <c r="Y27" s="193" t="s">
        <v>183</v>
      </c>
      <c r="Z27" s="193"/>
      <c r="AA27" s="193"/>
      <c r="AB27" s="191">
        <v>380</v>
      </c>
      <c r="AC27" s="191"/>
      <c r="AD27" s="191"/>
      <c r="AE27" s="191"/>
      <c r="AF27" s="191"/>
      <c r="AG27" s="191"/>
      <c r="AH27" s="191"/>
      <c r="AI27" s="191"/>
      <c r="AJ27" s="191"/>
      <c r="AK27" s="191"/>
      <c r="AL27" s="191"/>
      <c r="AM27" s="191"/>
      <c r="AN27" s="191"/>
      <c r="AO27" s="228" t="s">
        <v>672</v>
      </c>
      <c r="AP27" s="228" t="s">
        <v>672</v>
      </c>
      <c r="AQ27" s="191"/>
      <c r="AR27" s="191" t="s">
        <v>643</v>
      </c>
      <c r="AS27" s="191"/>
      <c r="AT27" s="191"/>
      <c r="AU27" s="185"/>
    </row>
    <row r="28" s="12" customFormat="1" ht="199.8" spans="1:47">
      <c r="A28" s="568">
        <v>1</v>
      </c>
      <c r="B28" s="569"/>
      <c r="C28" s="193">
        <v>2024</v>
      </c>
      <c r="D28" s="193" t="s">
        <v>247</v>
      </c>
      <c r="E28" s="193" t="s">
        <v>178</v>
      </c>
      <c r="F28" s="193" t="s">
        <v>224</v>
      </c>
      <c r="G28" s="193" t="s">
        <v>248</v>
      </c>
      <c r="H28" s="193" t="s">
        <v>249</v>
      </c>
      <c r="I28" s="193"/>
      <c r="J28" s="191" t="s">
        <v>673</v>
      </c>
      <c r="K28" s="191"/>
      <c r="L28" s="191"/>
      <c r="M28" s="191"/>
      <c r="N28" s="191"/>
      <c r="O28" s="191"/>
      <c r="P28" s="191"/>
      <c r="Q28" s="191"/>
      <c r="R28" s="191"/>
      <c r="S28" s="191">
        <v>694</v>
      </c>
      <c r="T28" s="191">
        <v>2838</v>
      </c>
      <c r="U28" s="191">
        <v>200</v>
      </c>
      <c r="V28" s="191">
        <v>872</v>
      </c>
      <c r="W28" s="193" t="s">
        <v>227</v>
      </c>
      <c r="X28" s="193" t="s">
        <v>656</v>
      </c>
      <c r="Y28" s="193" t="s">
        <v>250</v>
      </c>
      <c r="Z28" s="193"/>
      <c r="AA28" s="193"/>
      <c r="AB28" s="191">
        <v>500</v>
      </c>
      <c r="AC28" s="191"/>
      <c r="AD28" s="191"/>
      <c r="AE28" s="191"/>
      <c r="AF28" s="191"/>
      <c r="AG28" s="191"/>
      <c r="AH28" s="191"/>
      <c r="AI28" s="191"/>
      <c r="AJ28" s="191"/>
      <c r="AK28" s="191"/>
      <c r="AL28" s="191"/>
      <c r="AM28" s="191"/>
      <c r="AN28" s="191"/>
      <c r="AO28" s="228" t="s">
        <v>674</v>
      </c>
      <c r="AP28" s="228" t="s">
        <v>675</v>
      </c>
      <c r="AQ28" s="193"/>
      <c r="AR28" s="191" t="s">
        <v>643</v>
      </c>
      <c r="AS28" s="191"/>
      <c r="AT28" s="191"/>
      <c r="AU28" s="185"/>
    </row>
    <row r="29" s="12" customFormat="1" ht="177.6" spans="1:47">
      <c r="A29" s="568"/>
      <c r="B29" s="569"/>
      <c r="C29" s="193">
        <v>2024</v>
      </c>
      <c r="D29" s="193" t="s">
        <v>251</v>
      </c>
      <c r="E29" s="193" t="s">
        <v>178</v>
      </c>
      <c r="F29" s="193" t="s">
        <v>224</v>
      </c>
      <c r="G29" s="193" t="s">
        <v>252</v>
      </c>
      <c r="H29" s="193" t="s">
        <v>253</v>
      </c>
      <c r="I29" s="193"/>
      <c r="J29" s="193" t="s">
        <v>676</v>
      </c>
      <c r="K29" s="191"/>
      <c r="L29" s="191"/>
      <c r="M29" s="191"/>
      <c r="N29" s="191"/>
      <c r="O29" s="191"/>
      <c r="P29" s="191"/>
      <c r="Q29" s="191"/>
      <c r="R29" s="191"/>
      <c r="S29" s="191">
        <v>694</v>
      </c>
      <c r="T29" s="191">
        <v>2838</v>
      </c>
      <c r="U29" s="191">
        <v>200</v>
      </c>
      <c r="V29" s="191">
        <v>872</v>
      </c>
      <c r="W29" s="193" t="s">
        <v>227</v>
      </c>
      <c r="X29" s="193" t="s">
        <v>656</v>
      </c>
      <c r="Y29" s="193" t="s">
        <v>254</v>
      </c>
      <c r="Z29" s="193"/>
      <c r="AA29" s="193"/>
      <c r="AB29" s="191">
        <v>350</v>
      </c>
      <c r="AC29" s="191"/>
      <c r="AD29" s="191"/>
      <c r="AE29" s="191"/>
      <c r="AF29" s="191"/>
      <c r="AG29" s="191"/>
      <c r="AH29" s="191"/>
      <c r="AI29" s="191"/>
      <c r="AJ29" s="191"/>
      <c r="AK29" s="191"/>
      <c r="AL29" s="191"/>
      <c r="AM29" s="191"/>
      <c r="AN29" s="191"/>
      <c r="AO29" s="583" t="s">
        <v>677</v>
      </c>
      <c r="AP29" s="583" t="s">
        <v>677</v>
      </c>
      <c r="AQ29" s="191" t="s">
        <v>184</v>
      </c>
      <c r="AR29" s="191" t="s">
        <v>643</v>
      </c>
      <c r="AS29" s="191" t="s">
        <v>184</v>
      </c>
      <c r="AT29" s="191"/>
      <c r="AU29" s="185"/>
    </row>
    <row r="30" s="12" customFormat="1" ht="199.8" spans="1:47">
      <c r="A30" s="568"/>
      <c r="B30" s="569"/>
      <c r="C30" s="193">
        <v>2024</v>
      </c>
      <c r="D30" s="193" t="s">
        <v>255</v>
      </c>
      <c r="E30" s="193" t="s">
        <v>178</v>
      </c>
      <c r="F30" s="193" t="s">
        <v>224</v>
      </c>
      <c r="G30" s="193" t="s">
        <v>242</v>
      </c>
      <c r="H30" s="193" t="s">
        <v>256</v>
      </c>
      <c r="I30" s="193"/>
      <c r="J30" s="193" t="s">
        <v>678</v>
      </c>
      <c r="K30" s="191"/>
      <c r="L30" s="191"/>
      <c r="M30" s="191"/>
      <c r="N30" s="191"/>
      <c r="O30" s="191"/>
      <c r="P30" s="191"/>
      <c r="Q30" s="191"/>
      <c r="R30" s="191"/>
      <c r="S30" s="191">
        <v>232</v>
      </c>
      <c r="T30" s="191">
        <v>972</v>
      </c>
      <c r="U30" s="191">
        <v>82</v>
      </c>
      <c r="V30" s="191">
        <v>361</v>
      </c>
      <c r="W30" s="193" t="s">
        <v>227</v>
      </c>
      <c r="X30" s="193" t="s">
        <v>656</v>
      </c>
      <c r="Y30" s="193" t="s">
        <v>207</v>
      </c>
      <c r="Z30" s="193"/>
      <c r="AA30" s="193"/>
      <c r="AB30" s="191">
        <v>250</v>
      </c>
      <c r="AC30" s="191"/>
      <c r="AD30" s="191"/>
      <c r="AE30" s="191"/>
      <c r="AF30" s="191"/>
      <c r="AG30" s="191"/>
      <c r="AH30" s="191"/>
      <c r="AI30" s="191"/>
      <c r="AJ30" s="191"/>
      <c r="AK30" s="191"/>
      <c r="AL30" s="191"/>
      <c r="AM30" s="191"/>
      <c r="AN30" s="191"/>
      <c r="AO30" s="583" t="s">
        <v>679</v>
      </c>
      <c r="AP30" s="583" t="s">
        <v>679</v>
      </c>
      <c r="AQ30" s="191" t="s">
        <v>639</v>
      </c>
      <c r="AR30" s="191" t="s">
        <v>643</v>
      </c>
      <c r="AS30" s="191" t="s">
        <v>184</v>
      </c>
      <c r="AT30" s="191"/>
      <c r="AU30" s="185"/>
    </row>
    <row r="31" s="12" customFormat="1" ht="66.6" spans="1:47">
      <c r="A31" s="568"/>
      <c r="B31" s="569"/>
      <c r="C31" s="193">
        <v>2024</v>
      </c>
      <c r="D31" s="193" t="s">
        <v>257</v>
      </c>
      <c r="E31" s="193" t="s">
        <v>178</v>
      </c>
      <c r="F31" s="193" t="s">
        <v>224</v>
      </c>
      <c r="G31" s="193" t="s">
        <v>225</v>
      </c>
      <c r="H31" s="193" t="s">
        <v>258</v>
      </c>
      <c r="I31" s="193"/>
      <c r="J31" s="191" t="s">
        <v>680</v>
      </c>
      <c r="K31" s="191"/>
      <c r="L31" s="191"/>
      <c r="M31" s="191"/>
      <c r="N31" s="191"/>
      <c r="O31" s="191"/>
      <c r="P31" s="191"/>
      <c r="Q31" s="191"/>
      <c r="R31" s="191"/>
      <c r="S31" s="191">
        <v>694</v>
      </c>
      <c r="T31" s="191">
        <v>2838</v>
      </c>
      <c r="U31" s="191">
        <v>200</v>
      </c>
      <c r="V31" s="191">
        <v>872</v>
      </c>
      <c r="W31" s="193" t="s">
        <v>227</v>
      </c>
      <c r="X31" s="193" t="s">
        <v>656</v>
      </c>
      <c r="Y31" s="193" t="s">
        <v>207</v>
      </c>
      <c r="Z31" s="193"/>
      <c r="AA31" s="193"/>
      <c r="AB31" s="191">
        <v>50</v>
      </c>
      <c r="AC31" s="191"/>
      <c r="AD31" s="191"/>
      <c r="AE31" s="191"/>
      <c r="AF31" s="191"/>
      <c r="AG31" s="191"/>
      <c r="AH31" s="191"/>
      <c r="AI31" s="191"/>
      <c r="AJ31" s="191"/>
      <c r="AK31" s="191"/>
      <c r="AL31" s="191"/>
      <c r="AM31" s="191"/>
      <c r="AN31" s="191"/>
      <c r="AO31" s="583" t="s">
        <v>681</v>
      </c>
      <c r="AP31" s="583" t="s">
        <v>681</v>
      </c>
      <c r="AQ31" s="191" t="s">
        <v>184</v>
      </c>
      <c r="AR31" s="191" t="s">
        <v>643</v>
      </c>
      <c r="AS31" s="191" t="s">
        <v>639</v>
      </c>
      <c r="AT31" s="191"/>
      <c r="AU31" s="185"/>
    </row>
    <row r="32" s="12" customFormat="1" ht="177.6" spans="1:47">
      <c r="A32" s="568"/>
      <c r="B32" s="569"/>
      <c r="C32" s="193">
        <v>2024</v>
      </c>
      <c r="D32" s="193" t="s">
        <v>259</v>
      </c>
      <c r="E32" s="193" t="s">
        <v>178</v>
      </c>
      <c r="F32" s="193" t="s">
        <v>224</v>
      </c>
      <c r="G32" s="193" t="s">
        <v>225</v>
      </c>
      <c r="H32" s="193" t="s">
        <v>260</v>
      </c>
      <c r="I32" s="193"/>
      <c r="J32" s="191" t="s">
        <v>682</v>
      </c>
      <c r="K32" s="191"/>
      <c r="L32" s="191"/>
      <c r="M32" s="191"/>
      <c r="N32" s="191"/>
      <c r="O32" s="191"/>
      <c r="P32" s="191"/>
      <c r="Q32" s="191"/>
      <c r="R32" s="191"/>
      <c r="S32" s="191">
        <v>289</v>
      </c>
      <c r="T32" s="191">
        <v>1120</v>
      </c>
      <c r="U32" s="191">
        <v>66</v>
      </c>
      <c r="V32" s="191">
        <v>275</v>
      </c>
      <c r="W32" s="193" t="s">
        <v>227</v>
      </c>
      <c r="X32" s="193" t="s">
        <v>656</v>
      </c>
      <c r="Y32" s="193" t="s">
        <v>183</v>
      </c>
      <c r="Z32" s="193"/>
      <c r="AA32" s="193"/>
      <c r="AB32" s="191">
        <v>450</v>
      </c>
      <c r="AC32" s="191"/>
      <c r="AD32" s="191"/>
      <c r="AE32" s="191"/>
      <c r="AF32" s="191"/>
      <c r="AG32" s="191"/>
      <c r="AH32" s="191"/>
      <c r="AI32" s="191"/>
      <c r="AJ32" s="191"/>
      <c r="AK32" s="191"/>
      <c r="AL32" s="191"/>
      <c r="AM32" s="191"/>
      <c r="AN32" s="191"/>
      <c r="AO32" s="228" t="s">
        <v>683</v>
      </c>
      <c r="AP32" s="228" t="s">
        <v>683</v>
      </c>
      <c r="AQ32" s="191" t="s">
        <v>184</v>
      </c>
      <c r="AR32" s="191" t="s">
        <v>645</v>
      </c>
      <c r="AS32" s="191" t="s">
        <v>184</v>
      </c>
      <c r="AT32" s="191"/>
      <c r="AU32" s="185"/>
    </row>
    <row r="33" s="12" customFormat="1" ht="177.6" spans="1:47">
      <c r="A33" s="568"/>
      <c r="B33" s="569"/>
      <c r="C33" s="193">
        <v>2024</v>
      </c>
      <c r="D33" s="193" t="s">
        <v>261</v>
      </c>
      <c r="E33" s="193" t="s">
        <v>178</v>
      </c>
      <c r="F33" s="193" t="s">
        <v>224</v>
      </c>
      <c r="G33" s="193" t="s">
        <v>239</v>
      </c>
      <c r="H33" s="567" t="s">
        <v>262</v>
      </c>
      <c r="I33" s="193"/>
      <c r="J33" s="191" t="s">
        <v>684</v>
      </c>
      <c r="K33" s="191"/>
      <c r="L33" s="191"/>
      <c r="M33" s="191"/>
      <c r="N33" s="191"/>
      <c r="O33" s="191"/>
      <c r="P33" s="191"/>
      <c r="Q33" s="191"/>
      <c r="R33" s="191"/>
      <c r="S33" s="191">
        <v>232</v>
      </c>
      <c r="T33" s="191">
        <v>972</v>
      </c>
      <c r="U33" s="191">
        <v>82</v>
      </c>
      <c r="V33" s="191">
        <v>361</v>
      </c>
      <c r="W33" s="193" t="s">
        <v>227</v>
      </c>
      <c r="X33" s="193" t="s">
        <v>656</v>
      </c>
      <c r="Y33" s="193" t="s">
        <v>183</v>
      </c>
      <c r="Z33" s="193"/>
      <c r="AA33" s="193"/>
      <c r="AB33" s="579">
        <v>650</v>
      </c>
      <c r="AC33" s="191"/>
      <c r="AD33" s="191"/>
      <c r="AE33" s="191"/>
      <c r="AF33" s="191"/>
      <c r="AG33" s="191"/>
      <c r="AH33" s="191"/>
      <c r="AI33" s="191"/>
      <c r="AJ33" s="191"/>
      <c r="AK33" s="191"/>
      <c r="AL33" s="191"/>
      <c r="AM33" s="191"/>
      <c r="AN33" s="191"/>
      <c r="AO33" s="228" t="s">
        <v>685</v>
      </c>
      <c r="AP33" s="228" t="s">
        <v>685</v>
      </c>
      <c r="AQ33" s="191" t="s">
        <v>639</v>
      </c>
      <c r="AR33" s="191" t="s">
        <v>645</v>
      </c>
      <c r="AS33" s="191" t="s">
        <v>184</v>
      </c>
      <c r="AT33" s="191"/>
      <c r="AU33" s="185" t="s">
        <v>686</v>
      </c>
    </row>
    <row r="34" s="12" customFormat="1" ht="355.2" spans="1:47">
      <c r="A34" s="568"/>
      <c r="B34" s="569"/>
      <c r="C34" s="193">
        <v>2024</v>
      </c>
      <c r="D34" s="193" t="s">
        <v>263</v>
      </c>
      <c r="E34" s="193" t="s">
        <v>178</v>
      </c>
      <c r="F34" s="193" t="s">
        <v>264</v>
      </c>
      <c r="G34" s="193" t="s">
        <v>265</v>
      </c>
      <c r="H34" s="193" t="s">
        <v>266</v>
      </c>
      <c r="I34" s="193"/>
      <c r="J34" s="191" t="s">
        <v>687</v>
      </c>
      <c r="K34" s="191"/>
      <c r="L34" s="191"/>
      <c r="M34" s="191"/>
      <c r="N34" s="191"/>
      <c r="O34" s="191"/>
      <c r="P34" s="191"/>
      <c r="Q34" s="191"/>
      <c r="R34" s="191"/>
      <c r="S34" s="191">
        <v>694</v>
      </c>
      <c r="T34" s="191">
        <v>2838</v>
      </c>
      <c r="U34" s="191">
        <v>200</v>
      </c>
      <c r="V34" s="191">
        <v>872</v>
      </c>
      <c r="W34" s="193" t="s">
        <v>227</v>
      </c>
      <c r="X34" s="193" t="s">
        <v>656</v>
      </c>
      <c r="Y34" s="193" t="s">
        <v>207</v>
      </c>
      <c r="Z34" s="193"/>
      <c r="AA34" s="193"/>
      <c r="AB34" s="191">
        <v>500</v>
      </c>
      <c r="AC34" s="191"/>
      <c r="AD34" s="191"/>
      <c r="AE34" s="191"/>
      <c r="AF34" s="191"/>
      <c r="AG34" s="191"/>
      <c r="AH34" s="191"/>
      <c r="AI34" s="191"/>
      <c r="AJ34" s="191"/>
      <c r="AK34" s="191"/>
      <c r="AL34" s="191"/>
      <c r="AM34" s="191"/>
      <c r="AN34" s="191"/>
      <c r="AO34" s="583" t="s">
        <v>688</v>
      </c>
      <c r="AP34" s="583" t="s">
        <v>688</v>
      </c>
      <c r="AQ34" s="191" t="s">
        <v>184</v>
      </c>
      <c r="AR34" s="191" t="s">
        <v>201</v>
      </c>
      <c r="AS34" s="191" t="s">
        <v>639</v>
      </c>
      <c r="AT34" s="191"/>
      <c r="AU34" s="185"/>
    </row>
    <row r="35" s="12" customFormat="1" ht="177.6" spans="1:47">
      <c r="A35" s="568"/>
      <c r="B35" s="569"/>
      <c r="C35" s="193">
        <v>2024</v>
      </c>
      <c r="D35" s="193" t="s">
        <v>267</v>
      </c>
      <c r="E35" s="193" t="s">
        <v>178</v>
      </c>
      <c r="F35" s="193" t="s">
        <v>264</v>
      </c>
      <c r="G35" s="193" t="s">
        <v>268</v>
      </c>
      <c r="H35" s="193" t="s">
        <v>269</v>
      </c>
      <c r="I35" s="193"/>
      <c r="J35" s="191" t="s">
        <v>689</v>
      </c>
      <c r="K35" s="191"/>
      <c r="L35" s="191"/>
      <c r="M35" s="191"/>
      <c r="N35" s="191"/>
      <c r="O35" s="191"/>
      <c r="P35" s="191"/>
      <c r="Q35" s="191"/>
      <c r="R35" s="191"/>
      <c r="S35" s="191">
        <v>694</v>
      </c>
      <c r="T35" s="191">
        <v>2838</v>
      </c>
      <c r="U35" s="191">
        <v>200</v>
      </c>
      <c r="V35" s="191">
        <v>872</v>
      </c>
      <c r="W35" s="193" t="s">
        <v>227</v>
      </c>
      <c r="X35" s="193" t="s">
        <v>656</v>
      </c>
      <c r="Y35" s="193" t="s">
        <v>215</v>
      </c>
      <c r="Z35" s="193"/>
      <c r="AA35" s="193"/>
      <c r="AB35" s="191">
        <v>1950</v>
      </c>
      <c r="AC35" s="191"/>
      <c r="AD35" s="191"/>
      <c r="AE35" s="191"/>
      <c r="AF35" s="191"/>
      <c r="AG35" s="191"/>
      <c r="AH35" s="191"/>
      <c r="AI35" s="191"/>
      <c r="AJ35" s="191"/>
      <c r="AK35" s="191"/>
      <c r="AL35" s="191"/>
      <c r="AM35" s="191"/>
      <c r="AN35" s="191"/>
      <c r="AO35" s="583" t="s">
        <v>690</v>
      </c>
      <c r="AP35" s="583" t="s">
        <v>690</v>
      </c>
      <c r="AQ35" s="191" t="s">
        <v>639</v>
      </c>
      <c r="AR35" s="191" t="s">
        <v>643</v>
      </c>
      <c r="AS35" s="191" t="s">
        <v>639</v>
      </c>
      <c r="AT35" s="191"/>
      <c r="AU35" s="185"/>
    </row>
    <row r="36" s="12" customFormat="1" ht="177.6" spans="1:47">
      <c r="A36" s="568"/>
      <c r="B36" s="569"/>
      <c r="C36" s="193">
        <v>2024</v>
      </c>
      <c r="D36" s="193" t="s">
        <v>270</v>
      </c>
      <c r="E36" s="193" t="s">
        <v>178</v>
      </c>
      <c r="F36" s="193" t="s">
        <v>264</v>
      </c>
      <c r="G36" s="193" t="s">
        <v>271</v>
      </c>
      <c r="H36" s="193" t="s">
        <v>272</v>
      </c>
      <c r="I36" s="193"/>
      <c r="J36" s="191" t="s">
        <v>691</v>
      </c>
      <c r="K36" s="191"/>
      <c r="L36" s="191"/>
      <c r="M36" s="191"/>
      <c r="N36" s="191"/>
      <c r="O36" s="191"/>
      <c r="P36" s="191"/>
      <c r="Q36" s="191"/>
      <c r="R36" s="191"/>
      <c r="S36" s="191">
        <v>694</v>
      </c>
      <c r="T36" s="191">
        <v>2838</v>
      </c>
      <c r="U36" s="191">
        <v>200</v>
      </c>
      <c r="V36" s="191">
        <v>872</v>
      </c>
      <c r="W36" s="193" t="s">
        <v>227</v>
      </c>
      <c r="X36" s="193" t="s">
        <v>656</v>
      </c>
      <c r="Y36" s="193" t="s">
        <v>183</v>
      </c>
      <c r="Z36" s="193"/>
      <c r="AA36" s="193"/>
      <c r="AB36" s="191">
        <v>200</v>
      </c>
      <c r="AC36" s="191"/>
      <c r="AD36" s="191"/>
      <c r="AE36" s="191"/>
      <c r="AF36" s="191"/>
      <c r="AG36" s="191"/>
      <c r="AH36" s="191"/>
      <c r="AI36" s="191"/>
      <c r="AJ36" s="191"/>
      <c r="AK36" s="191"/>
      <c r="AL36" s="191"/>
      <c r="AM36" s="191"/>
      <c r="AN36" s="191"/>
      <c r="AO36" s="583" t="s">
        <v>692</v>
      </c>
      <c r="AP36" s="583" t="s">
        <v>692</v>
      </c>
      <c r="AQ36" s="191" t="s">
        <v>184</v>
      </c>
      <c r="AR36" s="191" t="s">
        <v>643</v>
      </c>
      <c r="AS36" s="191" t="s">
        <v>639</v>
      </c>
      <c r="AT36" s="191"/>
      <c r="AU36" s="185"/>
    </row>
    <row r="37" s="12" customFormat="1" ht="177.6" spans="1:47">
      <c r="A37" s="568"/>
      <c r="B37" s="569"/>
      <c r="C37" s="193">
        <v>2024</v>
      </c>
      <c r="D37" s="193" t="s">
        <v>273</v>
      </c>
      <c r="E37" s="193" t="s">
        <v>178</v>
      </c>
      <c r="F37" s="193" t="s">
        <v>264</v>
      </c>
      <c r="G37" s="193" t="s">
        <v>274</v>
      </c>
      <c r="H37" s="193" t="s">
        <v>272</v>
      </c>
      <c r="I37" s="193"/>
      <c r="J37" s="191" t="s">
        <v>691</v>
      </c>
      <c r="K37" s="191"/>
      <c r="L37" s="191"/>
      <c r="M37" s="191"/>
      <c r="N37" s="191"/>
      <c r="O37" s="191"/>
      <c r="P37" s="191"/>
      <c r="Q37" s="191"/>
      <c r="R37" s="191"/>
      <c r="S37" s="191">
        <v>694</v>
      </c>
      <c r="T37" s="191">
        <v>2838</v>
      </c>
      <c r="U37" s="191">
        <v>200</v>
      </c>
      <c r="V37" s="191">
        <v>872</v>
      </c>
      <c r="W37" s="193" t="s">
        <v>227</v>
      </c>
      <c r="X37" s="193" t="s">
        <v>656</v>
      </c>
      <c r="Y37" s="193" t="s">
        <v>183</v>
      </c>
      <c r="Z37" s="193"/>
      <c r="AA37" s="193"/>
      <c r="AB37" s="191">
        <v>200</v>
      </c>
      <c r="AC37" s="191"/>
      <c r="AD37" s="191"/>
      <c r="AE37" s="191"/>
      <c r="AF37" s="191"/>
      <c r="AG37" s="191"/>
      <c r="AH37" s="191"/>
      <c r="AI37" s="191"/>
      <c r="AJ37" s="191"/>
      <c r="AK37" s="191"/>
      <c r="AL37" s="191"/>
      <c r="AM37" s="191"/>
      <c r="AN37" s="191"/>
      <c r="AO37" s="583" t="s">
        <v>692</v>
      </c>
      <c r="AP37" s="583" t="s">
        <v>692</v>
      </c>
      <c r="AQ37" s="191" t="s">
        <v>639</v>
      </c>
      <c r="AR37" s="191" t="s">
        <v>643</v>
      </c>
      <c r="AS37" s="191" t="s">
        <v>639</v>
      </c>
      <c r="AT37" s="191"/>
      <c r="AU37" s="185"/>
    </row>
    <row r="38" s="12" customFormat="1" ht="111" spans="1:47">
      <c r="A38" s="568"/>
      <c r="B38" s="569"/>
      <c r="C38" s="193">
        <v>2024</v>
      </c>
      <c r="D38" s="193" t="s">
        <v>275</v>
      </c>
      <c r="E38" s="193" t="s">
        <v>178</v>
      </c>
      <c r="F38" s="193" t="s">
        <v>264</v>
      </c>
      <c r="G38" s="193" t="s">
        <v>276</v>
      </c>
      <c r="H38" s="193" t="s">
        <v>277</v>
      </c>
      <c r="I38" s="193"/>
      <c r="J38" s="191"/>
      <c r="K38" s="191"/>
      <c r="L38" s="191"/>
      <c r="M38" s="191"/>
      <c r="N38" s="191"/>
      <c r="O38" s="191"/>
      <c r="P38" s="191"/>
      <c r="Q38" s="191"/>
      <c r="R38" s="191"/>
      <c r="S38" s="191">
        <v>694</v>
      </c>
      <c r="T38" s="191">
        <v>2838</v>
      </c>
      <c r="U38" s="191">
        <v>200</v>
      </c>
      <c r="V38" s="191">
        <v>872</v>
      </c>
      <c r="W38" s="193" t="s">
        <v>227</v>
      </c>
      <c r="X38" s="193" t="s">
        <v>656</v>
      </c>
      <c r="Y38" s="193" t="s">
        <v>278</v>
      </c>
      <c r="Z38" s="193"/>
      <c r="AA38" s="193"/>
      <c r="AB38" s="191">
        <v>70</v>
      </c>
      <c r="AC38" s="191"/>
      <c r="AD38" s="191"/>
      <c r="AE38" s="191"/>
      <c r="AF38" s="191"/>
      <c r="AG38" s="191"/>
      <c r="AH38" s="191"/>
      <c r="AI38" s="191"/>
      <c r="AJ38" s="191"/>
      <c r="AK38" s="191"/>
      <c r="AL38" s="191"/>
      <c r="AM38" s="191"/>
      <c r="AN38" s="191"/>
      <c r="AO38" s="583" t="s">
        <v>693</v>
      </c>
      <c r="AP38" s="583" t="s">
        <v>693</v>
      </c>
      <c r="AQ38" s="191"/>
      <c r="AR38" s="191" t="s">
        <v>643</v>
      </c>
      <c r="AS38" s="191"/>
      <c r="AT38" s="191"/>
      <c r="AU38" s="185"/>
    </row>
    <row r="39" s="12" customFormat="1" ht="133.2" spans="1:47">
      <c r="A39" s="568"/>
      <c r="B39" s="569"/>
      <c r="C39" s="193">
        <v>2024</v>
      </c>
      <c r="D39" s="193" t="s">
        <v>279</v>
      </c>
      <c r="E39" s="193" t="s">
        <v>178</v>
      </c>
      <c r="F39" s="193" t="s">
        <v>224</v>
      </c>
      <c r="G39" s="193" t="s">
        <v>280</v>
      </c>
      <c r="H39" s="193" t="s">
        <v>281</v>
      </c>
      <c r="I39" s="193"/>
      <c r="J39" s="191"/>
      <c r="K39" s="191"/>
      <c r="L39" s="191"/>
      <c r="M39" s="191"/>
      <c r="N39" s="191"/>
      <c r="O39" s="191"/>
      <c r="P39" s="191"/>
      <c r="Q39" s="191"/>
      <c r="R39" s="191"/>
      <c r="S39" s="191">
        <v>694</v>
      </c>
      <c r="T39" s="191">
        <v>2838</v>
      </c>
      <c r="U39" s="191">
        <v>200</v>
      </c>
      <c r="V39" s="191">
        <v>872</v>
      </c>
      <c r="W39" s="193" t="s">
        <v>227</v>
      </c>
      <c r="X39" s="193" t="s">
        <v>656</v>
      </c>
      <c r="Y39" s="193" t="s">
        <v>183</v>
      </c>
      <c r="Z39" s="193"/>
      <c r="AA39" s="193"/>
      <c r="AB39" s="191">
        <v>250</v>
      </c>
      <c r="AC39" s="191"/>
      <c r="AD39" s="191"/>
      <c r="AE39" s="191"/>
      <c r="AF39" s="191"/>
      <c r="AG39" s="191"/>
      <c r="AH39" s="191"/>
      <c r="AI39" s="191"/>
      <c r="AJ39" s="191"/>
      <c r="AK39" s="191"/>
      <c r="AL39" s="191"/>
      <c r="AM39" s="191"/>
      <c r="AN39" s="191"/>
      <c r="AO39" s="583" t="s">
        <v>694</v>
      </c>
      <c r="AP39" s="583" t="s">
        <v>694</v>
      </c>
      <c r="AQ39" s="191" t="s">
        <v>184</v>
      </c>
      <c r="AR39" s="191" t="s">
        <v>643</v>
      </c>
      <c r="AS39" s="191"/>
      <c r="AT39" s="191"/>
      <c r="AU39" s="185"/>
    </row>
    <row r="40" s="12" customFormat="1" ht="155.4" spans="1:47">
      <c r="A40" s="568"/>
      <c r="B40" s="569"/>
      <c r="C40" s="193">
        <v>2024</v>
      </c>
      <c r="D40" s="567" t="s">
        <v>282</v>
      </c>
      <c r="E40" s="193" t="s">
        <v>178</v>
      </c>
      <c r="F40" s="193" t="s">
        <v>224</v>
      </c>
      <c r="G40" s="193" t="s">
        <v>252</v>
      </c>
      <c r="H40" s="193" t="s">
        <v>283</v>
      </c>
      <c r="I40" s="193"/>
      <c r="J40" s="191"/>
      <c r="K40" s="191"/>
      <c r="L40" s="191"/>
      <c r="M40" s="191"/>
      <c r="N40" s="191"/>
      <c r="O40" s="191"/>
      <c r="P40" s="191"/>
      <c r="Q40" s="191"/>
      <c r="R40" s="191"/>
      <c r="S40" s="191">
        <v>462</v>
      </c>
      <c r="T40" s="191">
        <v>1868</v>
      </c>
      <c r="U40" s="191">
        <v>118</v>
      </c>
      <c r="V40" s="191">
        <v>511</v>
      </c>
      <c r="W40" s="193" t="s">
        <v>227</v>
      </c>
      <c r="X40" s="193" t="s">
        <v>656</v>
      </c>
      <c r="Y40" s="193" t="s">
        <v>284</v>
      </c>
      <c r="Z40" s="193"/>
      <c r="AA40" s="193"/>
      <c r="AB40" s="191">
        <v>900</v>
      </c>
      <c r="AC40" s="191"/>
      <c r="AD40" s="191"/>
      <c r="AE40" s="191"/>
      <c r="AF40" s="191"/>
      <c r="AG40" s="191"/>
      <c r="AH40" s="191"/>
      <c r="AI40" s="191"/>
      <c r="AJ40" s="191"/>
      <c r="AK40" s="191"/>
      <c r="AL40" s="191"/>
      <c r="AM40" s="191"/>
      <c r="AN40" s="191"/>
      <c r="AO40" s="583" t="s">
        <v>695</v>
      </c>
      <c r="AP40" s="583" t="s">
        <v>695</v>
      </c>
      <c r="AQ40" s="191" t="s">
        <v>184</v>
      </c>
      <c r="AR40" s="191" t="s">
        <v>201</v>
      </c>
      <c r="AS40" s="191" t="s">
        <v>639</v>
      </c>
      <c r="AT40" s="191"/>
      <c r="AU40" s="185"/>
    </row>
    <row r="41" s="12" customFormat="1" ht="111" spans="1:47">
      <c r="A41" s="568"/>
      <c r="B41" s="569"/>
      <c r="C41" s="193">
        <v>2024</v>
      </c>
      <c r="D41" s="193" t="s">
        <v>285</v>
      </c>
      <c r="E41" s="193" t="s">
        <v>178</v>
      </c>
      <c r="F41" s="193" t="s">
        <v>224</v>
      </c>
      <c r="G41" s="193" t="s">
        <v>252</v>
      </c>
      <c r="H41" s="193" t="s">
        <v>286</v>
      </c>
      <c r="I41" s="193"/>
      <c r="J41" s="191"/>
      <c r="K41" s="191"/>
      <c r="L41" s="191"/>
      <c r="M41" s="191"/>
      <c r="N41" s="191"/>
      <c r="O41" s="191"/>
      <c r="P41" s="191"/>
      <c r="Q41" s="191"/>
      <c r="R41" s="191"/>
      <c r="S41" s="191">
        <v>462</v>
      </c>
      <c r="T41" s="191">
        <v>1868</v>
      </c>
      <c r="U41" s="191">
        <v>118</v>
      </c>
      <c r="V41" s="191">
        <v>511</v>
      </c>
      <c r="W41" s="193" t="s">
        <v>227</v>
      </c>
      <c r="X41" s="193" t="s">
        <v>656</v>
      </c>
      <c r="Y41" s="193" t="s">
        <v>254</v>
      </c>
      <c r="Z41" s="193"/>
      <c r="AA41" s="193"/>
      <c r="AB41" s="191">
        <v>80</v>
      </c>
      <c r="AC41" s="191"/>
      <c r="AD41" s="191"/>
      <c r="AE41" s="191"/>
      <c r="AF41" s="191"/>
      <c r="AG41" s="191"/>
      <c r="AH41" s="191"/>
      <c r="AI41" s="191"/>
      <c r="AJ41" s="191"/>
      <c r="AK41" s="191"/>
      <c r="AL41" s="191"/>
      <c r="AM41" s="191"/>
      <c r="AN41" s="191"/>
      <c r="AO41" s="583" t="s">
        <v>695</v>
      </c>
      <c r="AP41" s="583" t="s">
        <v>695</v>
      </c>
      <c r="AQ41" s="191" t="s">
        <v>184</v>
      </c>
      <c r="AR41" s="191" t="s">
        <v>201</v>
      </c>
      <c r="AS41" s="191" t="s">
        <v>639</v>
      </c>
      <c r="AT41" s="191"/>
      <c r="AU41" s="185"/>
    </row>
    <row r="42" s="12" customFormat="1" ht="133.2" spans="1:47">
      <c r="A42" s="568"/>
      <c r="B42" s="569"/>
      <c r="C42" s="193">
        <v>2024</v>
      </c>
      <c r="D42" s="193" t="s">
        <v>287</v>
      </c>
      <c r="E42" s="193" t="s">
        <v>178</v>
      </c>
      <c r="F42" s="193" t="s">
        <v>224</v>
      </c>
      <c r="G42" s="193" t="s">
        <v>252</v>
      </c>
      <c r="H42" s="193" t="s">
        <v>288</v>
      </c>
      <c r="I42" s="193"/>
      <c r="J42" s="191"/>
      <c r="K42" s="191"/>
      <c r="L42" s="191"/>
      <c r="M42" s="191"/>
      <c r="N42" s="191"/>
      <c r="O42" s="191"/>
      <c r="P42" s="191"/>
      <c r="Q42" s="191"/>
      <c r="R42" s="191"/>
      <c r="S42" s="191">
        <v>462</v>
      </c>
      <c r="T42" s="191">
        <v>1868</v>
      </c>
      <c r="U42" s="191">
        <v>118</v>
      </c>
      <c r="V42" s="191">
        <v>511</v>
      </c>
      <c r="W42" s="193" t="s">
        <v>227</v>
      </c>
      <c r="X42" s="193" t="s">
        <v>656</v>
      </c>
      <c r="Y42" s="193" t="s">
        <v>278</v>
      </c>
      <c r="Z42" s="193"/>
      <c r="AA42" s="193"/>
      <c r="AB42" s="191">
        <v>150</v>
      </c>
      <c r="AC42" s="191"/>
      <c r="AD42" s="191"/>
      <c r="AE42" s="191"/>
      <c r="AF42" s="191"/>
      <c r="AG42" s="191"/>
      <c r="AH42" s="191"/>
      <c r="AI42" s="191"/>
      <c r="AJ42" s="191"/>
      <c r="AK42" s="191"/>
      <c r="AL42" s="191"/>
      <c r="AM42" s="191"/>
      <c r="AN42" s="191"/>
      <c r="AO42" s="583" t="s">
        <v>696</v>
      </c>
      <c r="AP42" s="583" t="s">
        <v>696</v>
      </c>
      <c r="AQ42" s="191"/>
      <c r="AR42" s="191" t="s">
        <v>643</v>
      </c>
      <c r="AS42" s="191"/>
      <c r="AT42" s="191"/>
      <c r="AU42" s="185"/>
    </row>
    <row r="43" s="12" customFormat="1" ht="155.4" spans="1:47">
      <c r="A43" s="568"/>
      <c r="B43" s="569"/>
      <c r="C43" s="193">
        <v>2024</v>
      </c>
      <c r="D43" s="193" t="s">
        <v>289</v>
      </c>
      <c r="E43" s="193" t="s">
        <v>178</v>
      </c>
      <c r="F43" s="193" t="s">
        <v>224</v>
      </c>
      <c r="G43" s="193" t="s">
        <v>252</v>
      </c>
      <c r="H43" s="193" t="s">
        <v>290</v>
      </c>
      <c r="I43" s="193"/>
      <c r="J43" s="191"/>
      <c r="K43" s="191"/>
      <c r="L43" s="191"/>
      <c r="M43" s="191"/>
      <c r="N43" s="191"/>
      <c r="O43" s="191"/>
      <c r="P43" s="191"/>
      <c r="Q43" s="191"/>
      <c r="R43" s="191"/>
      <c r="S43" s="191">
        <v>462</v>
      </c>
      <c r="T43" s="191">
        <v>1868</v>
      </c>
      <c r="U43" s="191">
        <v>118</v>
      </c>
      <c r="V43" s="191">
        <v>511</v>
      </c>
      <c r="W43" s="193" t="s">
        <v>227</v>
      </c>
      <c r="X43" s="193" t="s">
        <v>656</v>
      </c>
      <c r="Y43" s="193" t="s">
        <v>250</v>
      </c>
      <c r="Z43" s="193"/>
      <c r="AA43" s="193"/>
      <c r="AB43" s="191">
        <v>200</v>
      </c>
      <c r="AC43" s="191"/>
      <c r="AD43" s="191"/>
      <c r="AE43" s="191"/>
      <c r="AF43" s="191"/>
      <c r="AG43" s="191"/>
      <c r="AH43" s="191"/>
      <c r="AI43" s="191"/>
      <c r="AJ43" s="191"/>
      <c r="AK43" s="191"/>
      <c r="AL43" s="191"/>
      <c r="AM43" s="191"/>
      <c r="AN43" s="191"/>
      <c r="AO43" s="563" t="s">
        <v>697</v>
      </c>
      <c r="AP43" s="563" t="s">
        <v>697</v>
      </c>
      <c r="AQ43" s="191"/>
      <c r="AR43" s="191" t="s">
        <v>643</v>
      </c>
      <c r="AS43" s="191"/>
      <c r="AT43" s="191"/>
      <c r="AU43" s="185"/>
    </row>
    <row r="44" s="12" customFormat="1" ht="133.2" spans="1:47">
      <c r="A44" s="568"/>
      <c r="B44" s="569"/>
      <c r="C44" s="193">
        <v>2024</v>
      </c>
      <c r="D44" s="193" t="s">
        <v>291</v>
      </c>
      <c r="E44" s="193" t="s">
        <v>178</v>
      </c>
      <c r="F44" s="193" t="s">
        <v>224</v>
      </c>
      <c r="G44" s="193" t="s">
        <v>292</v>
      </c>
      <c r="H44" s="193" t="s">
        <v>293</v>
      </c>
      <c r="I44" s="193"/>
      <c r="J44" s="191"/>
      <c r="K44" s="191"/>
      <c r="L44" s="191"/>
      <c r="M44" s="191"/>
      <c r="N44" s="191"/>
      <c r="O44" s="191"/>
      <c r="P44" s="191"/>
      <c r="Q44" s="191"/>
      <c r="R44" s="191"/>
      <c r="S44" s="191">
        <v>462</v>
      </c>
      <c r="T44" s="191">
        <v>1868</v>
      </c>
      <c r="U44" s="191">
        <v>118</v>
      </c>
      <c r="V44" s="191">
        <v>511</v>
      </c>
      <c r="W44" s="193" t="s">
        <v>227</v>
      </c>
      <c r="X44" s="193" t="s">
        <v>656</v>
      </c>
      <c r="Y44" s="193" t="s">
        <v>250</v>
      </c>
      <c r="Z44" s="193"/>
      <c r="AA44" s="193"/>
      <c r="AB44" s="191">
        <v>100</v>
      </c>
      <c r="AC44" s="191"/>
      <c r="AD44" s="191"/>
      <c r="AE44" s="191"/>
      <c r="AF44" s="191"/>
      <c r="AG44" s="191"/>
      <c r="AH44" s="191"/>
      <c r="AI44" s="191"/>
      <c r="AJ44" s="191"/>
      <c r="AK44" s="191"/>
      <c r="AL44" s="191"/>
      <c r="AM44" s="191"/>
      <c r="AN44" s="191"/>
      <c r="AO44" s="583" t="s">
        <v>698</v>
      </c>
      <c r="AP44" s="583" t="s">
        <v>698</v>
      </c>
      <c r="AQ44" s="191"/>
      <c r="AR44" s="191" t="s">
        <v>643</v>
      </c>
      <c r="AS44" s="191"/>
      <c r="AT44" s="191"/>
      <c r="AU44" s="185"/>
    </row>
    <row r="45" s="12" customFormat="1" ht="133.2" spans="1:47">
      <c r="A45" s="568"/>
      <c r="B45" s="569"/>
      <c r="C45" s="193">
        <v>2024</v>
      </c>
      <c r="D45" s="193" t="s">
        <v>294</v>
      </c>
      <c r="E45" s="193" t="s">
        <v>178</v>
      </c>
      <c r="F45" s="193" t="s">
        <v>224</v>
      </c>
      <c r="G45" s="193" t="s">
        <v>252</v>
      </c>
      <c r="H45" s="193" t="s">
        <v>295</v>
      </c>
      <c r="I45" s="193"/>
      <c r="J45" s="191"/>
      <c r="K45" s="191"/>
      <c r="L45" s="191"/>
      <c r="M45" s="191"/>
      <c r="N45" s="191"/>
      <c r="O45" s="191"/>
      <c r="P45" s="191"/>
      <c r="Q45" s="191"/>
      <c r="R45" s="191"/>
      <c r="S45" s="191">
        <v>694</v>
      </c>
      <c r="T45" s="191">
        <v>2838</v>
      </c>
      <c r="U45" s="191">
        <v>200</v>
      </c>
      <c r="V45" s="191">
        <v>872</v>
      </c>
      <c r="W45" s="193" t="s">
        <v>227</v>
      </c>
      <c r="X45" s="193" t="s">
        <v>656</v>
      </c>
      <c r="Y45" s="193"/>
      <c r="Z45" s="193"/>
      <c r="AA45" s="193"/>
      <c r="AB45" s="191">
        <v>300</v>
      </c>
      <c r="AC45" s="191"/>
      <c r="AD45" s="191"/>
      <c r="AE45" s="191"/>
      <c r="AF45" s="191"/>
      <c r="AG45" s="191"/>
      <c r="AH45" s="191"/>
      <c r="AI45" s="191"/>
      <c r="AJ45" s="191"/>
      <c r="AK45" s="191"/>
      <c r="AL45" s="191"/>
      <c r="AM45" s="191"/>
      <c r="AN45" s="191"/>
      <c r="AO45" s="583" t="s">
        <v>699</v>
      </c>
      <c r="AP45" s="583" t="s">
        <v>699</v>
      </c>
      <c r="AQ45" s="191" t="s">
        <v>231</v>
      </c>
      <c r="AR45" s="191" t="s">
        <v>643</v>
      </c>
      <c r="AS45" s="191"/>
      <c r="AT45" s="191"/>
      <c r="AU45" s="185"/>
    </row>
    <row r="46" s="12" customFormat="1" ht="133.2" spans="1:47">
      <c r="A46" s="568"/>
      <c r="B46" s="569"/>
      <c r="C46" s="193">
        <v>2024</v>
      </c>
      <c r="D46" s="193" t="s">
        <v>296</v>
      </c>
      <c r="E46" s="193" t="s">
        <v>178</v>
      </c>
      <c r="F46" s="193" t="s">
        <v>224</v>
      </c>
      <c r="G46" s="193" t="s">
        <v>245</v>
      </c>
      <c r="H46" s="193" t="s">
        <v>297</v>
      </c>
      <c r="I46" s="193"/>
      <c r="J46" s="191" t="s">
        <v>700</v>
      </c>
      <c r="K46" s="191"/>
      <c r="L46" s="191"/>
      <c r="M46" s="191"/>
      <c r="N46" s="191"/>
      <c r="O46" s="191"/>
      <c r="P46" s="191"/>
      <c r="Q46" s="191"/>
      <c r="R46" s="191"/>
      <c r="S46" s="191">
        <v>173</v>
      </c>
      <c r="T46" s="191">
        <v>746</v>
      </c>
      <c r="U46" s="191">
        <v>52</v>
      </c>
      <c r="V46" s="191">
        <v>236</v>
      </c>
      <c r="W46" s="193" t="s">
        <v>227</v>
      </c>
      <c r="X46" s="193" t="s">
        <v>656</v>
      </c>
      <c r="Y46" s="193"/>
      <c r="Z46" s="193"/>
      <c r="AA46" s="193"/>
      <c r="AB46" s="191">
        <v>100</v>
      </c>
      <c r="AC46" s="191"/>
      <c r="AD46" s="191"/>
      <c r="AE46" s="191"/>
      <c r="AF46" s="191"/>
      <c r="AG46" s="191"/>
      <c r="AH46" s="191"/>
      <c r="AI46" s="191"/>
      <c r="AJ46" s="191"/>
      <c r="AK46" s="191"/>
      <c r="AL46" s="191"/>
      <c r="AM46" s="191"/>
      <c r="AN46" s="191"/>
      <c r="AO46" s="583" t="s">
        <v>701</v>
      </c>
      <c r="AP46" s="583" t="s">
        <v>701</v>
      </c>
      <c r="AQ46" s="191"/>
      <c r="AR46" s="191" t="s">
        <v>643</v>
      </c>
      <c r="AS46" s="191"/>
      <c r="AT46" s="191"/>
      <c r="AU46" s="185"/>
    </row>
    <row r="47" s="12" customFormat="1" ht="155.4" spans="1:47">
      <c r="A47" s="568"/>
      <c r="B47" s="569"/>
      <c r="C47" s="193">
        <v>2024</v>
      </c>
      <c r="D47" s="193" t="s">
        <v>298</v>
      </c>
      <c r="E47" s="193" t="s">
        <v>178</v>
      </c>
      <c r="F47" s="193" t="s">
        <v>224</v>
      </c>
      <c r="G47" s="193" t="s">
        <v>299</v>
      </c>
      <c r="H47" s="193" t="s">
        <v>300</v>
      </c>
      <c r="I47" s="193"/>
      <c r="J47" s="191" t="s">
        <v>702</v>
      </c>
      <c r="K47" s="191"/>
      <c r="L47" s="191"/>
      <c r="M47" s="191"/>
      <c r="N47" s="191"/>
      <c r="O47" s="191"/>
      <c r="P47" s="191"/>
      <c r="Q47" s="191"/>
      <c r="R47" s="191"/>
      <c r="S47" s="191">
        <v>405</v>
      </c>
      <c r="T47" s="191">
        <v>1718</v>
      </c>
      <c r="U47" s="191">
        <v>134</v>
      </c>
      <c r="V47" s="191">
        <v>597</v>
      </c>
      <c r="W47" s="193" t="s">
        <v>227</v>
      </c>
      <c r="X47" s="193" t="s">
        <v>656</v>
      </c>
      <c r="Y47" s="193"/>
      <c r="Z47" s="193"/>
      <c r="AA47" s="193"/>
      <c r="AB47" s="191">
        <v>120</v>
      </c>
      <c r="AC47" s="191"/>
      <c r="AD47" s="191"/>
      <c r="AE47" s="191"/>
      <c r="AF47" s="191"/>
      <c r="AG47" s="191"/>
      <c r="AH47" s="191"/>
      <c r="AI47" s="191"/>
      <c r="AJ47" s="191"/>
      <c r="AK47" s="191"/>
      <c r="AL47" s="191"/>
      <c r="AM47" s="191"/>
      <c r="AN47" s="191"/>
      <c r="AO47" s="583" t="s">
        <v>703</v>
      </c>
      <c r="AP47" s="583" t="s">
        <v>703</v>
      </c>
      <c r="AQ47" s="191"/>
      <c r="AR47" s="191" t="s">
        <v>643</v>
      </c>
      <c r="AS47" s="191"/>
      <c r="AT47" s="191"/>
      <c r="AU47" s="185"/>
    </row>
    <row r="48" s="453" customFormat="1" ht="155.4" spans="1:47">
      <c r="A48" s="570" t="s">
        <v>665</v>
      </c>
      <c r="B48" s="569"/>
      <c r="C48" s="193" t="s">
        <v>303</v>
      </c>
      <c r="D48" s="571" t="s">
        <v>301</v>
      </c>
      <c r="E48" s="193" t="s">
        <v>302</v>
      </c>
      <c r="F48" s="193" t="s">
        <v>303</v>
      </c>
      <c r="G48" s="193" t="s">
        <v>209</v>
      </c>
      <c r="H48" s="228" t="s">
        <v>304</v>
      </c>
      <c r="I48" s="193">
        <v>1</v>
      </c>
      <c r="J48" s="193" t="s">
        <v>704</v>
      </c>
      <c r="K48" s="193"/>
      <c r="L48" s="193"/>
      <c r="M48" s="193"/>
      <c r="N48" s="193"/>
      <c r="O48" s="193"/>
      <c r="P48" s="193"/>
      <c r="Q48" s="193"/>
      <c r="R48" s="193"/>
      <c r="S48" s="193">
        <v>1863</v>
      </c>
      <c r="T48" s="193">
        <v>7896</v>
      </c>
      <c r="U48" s="193">
        <v>1225</v>
      </c>
      <c r="V48" s="193">
        <v>5396</v>
      </c>
      <c r="W48" s="193" t="s">
        <v>305</v>
      </c>
      <c r="X48" s="193" t="s">
        <v>705</v>
      </c>
      <c r="Y48" s="193" t="s">
        <v>183</v>
      </c>
      <c r="Z48" s="193" t="s">
        <v>706</v>
      </c>
      <c r="AA48" s="193"/>
      <c r="AB48" s="193">
        <v>400</v>
      </c>
      <c r="AC48" s="193"/>
      <c r="AD48" s="193"/>
      <c r="AE48" s="193"/>
      <c r="AF48" s="193"/>
      <c r="AG48" s="193"/>
      <c r="AH48" s="193"/>
      <c r="AI48" s="193"/>
      <c r="AJ48" s="193"/>
      <c r="AK48" s="193"/>
      <c r="AL48" s="193"/>
      <c r="AM48" s="193"/>
      <c r="AN48" s="193"/>
      <c r="AO48" s="193" t="s">
        <v>707</v>
      </c>
      <c r="AP48" s="193" t="s">
        <v>707</v>
      </c>
      <c r="AQ48" s="191"/>
      <c r="AR48" s="191" t="s">
        <v>643</v>
      </c>
      <c r="AS48" s="191"/>
      <c r="AT48" s="191"/>
      <c r="AU48" s="185"/>
    </row>
    <row r="49" s="453" customFormat="1" ht="133.2" spans="1:47">
      <c r="A49" s="570" t="s">
        <v>668</v>
      </c>
      <c r="B49" s="569"/>
      <c r="C49" s="193" t="s">
        <v>303</v>
      </c>
      <c r="D49" s="571" t="s">
        <v>306</v>
      </c>
      <c r="E49" s="193" t="s">
        <v>178</v>
      </c>
      <c r="F49" s="193" t="s">
        <v>303</v>
      </c>
      <c r="G49" s="193" t="s">
        <v>209</v>
      </c>
      <c r="H49" s="572" t="s">
        <v>307</v>
      </c>
      <c r="I49" s="193">
        <v>1</v>
      </c>
      <c r="J49" s="193" t="s">
        <v>708</v>
      </c>
      <c r="K49" s="193"/>
      <c r="L49" s="193"/>
      <c r="M49" s="193"/>
      <c r="N49" s="193"/>
      <c r="O49" s="193"/>
      <c r="P49" s="193"/>
      <c r="Q49" s="193"/>
      <c r="R49" s="193"/>
      <c r="S49" s="193">
        <v>1863</v>
      </c>
      <c r="T49" s="193">
        <v>7896</v>
      </c>
      <c r="U49" s="193">
        <v>1225</v>
      </c>
      <c r="V49" s="193">
        <v>5396</v>
      </c>
      <c r="W49" s="193" t="s">
        <v>305</v>
      </c>
      <c r="X49" s="193" t="s">
        <v>705</v>
      </c>
      <c r="Y49" s="193" t="s">
        <v>183</v>
      </c>
      <c r="Z49" s="193" t="s">
        <v>706</v>
      </c>
      <c r="AA49" s="193"/>
      <c r="AB49" s="193">
        <v>400</v>
      </c>
      <c r="AC49" s="193"/>
      <c r="AD49" s="193"/>
      <c r="AE49" s="193"/>
      <c r="AF49" s="193"/>
      <c r="AG49" s="193"/>
      <c r="AH49" s="193"/>
      <c r="AI49" s="193"/>
      <c r="AJ49" s="193"/>
      <c r="AK49" s="193"/>
      <c r="AL49" s="193"/>
      <c r="AM49" s="193"/>
      <c r="AN49" s="193"/>
      <c r="AO49" s="193" t="s">
        <v>709</v>
      </c>
      <c r="AP49" s="193" t="s">
        <v>710</v>
      </c>
      <c r="AQ49" s="191" t="s">
        <v>639</v>
      </c>
      <c r="AR49" s="191" t="s">
        <v>643</v>
      </c>
      <c r="AS49" s="191" t="s">
        <v>184</v>
      </c>
      <c r="AT49" s="191"/>
      <c r="AU49" s="185"/>
    </row>
    <row r="50" s="453" customFormat="1" ht="111" spans="1:47">
      <c r="A50" s="573">
        <v>3</v>
      </c>
      <c r="B50" s="569"/>
      <c r="C50" s="193" t="s">
        <v>303</v>
      </c>
      <c r="D50" s="571" t="s">
        <v>308</v>
      </c>
      <c r="E50" s="193" t="s">
        <v>178</v>
      </c>
      <c r="F50" s="193" t="s">
        <v>303</v>
      </c>
      <c r="G50" s="193" t="s">
        <v>309</v>
      </c>
      <c r="H50" s="193" t="s">
        <v>310</v>
      </c>
      <c r="I50" s="193">
        <v>1</v>
      </c>
      <c r="J50" s="193" t="s">
        <v>711</v>
      </c>
      <c r="K50" s="193"/>
      <c r="L50" s="193"/>
      <c r="M50" s="193"/>
      <c r="N50" s="193"/>
      <c r="O50" s="193"/>
      <c r="P50" s="193"/>
      <c r="Q50" s="193"/>
      <c r="R50" s="193"/>
      <c r="S50" s="193">
        <v>570</v>
      </c>
      <c r="T50" s="193">
        <v>2427</v>
      </c>
      <c r="U50" s="193">
        <v>400</v>
      </c>
      <c r="V50" s="193">
        <v>1767</v>
      </c>
      <c r="W50" s="193" t="s">
        <v>305</v>
      </c>
      <c r="X50" s="193" t="s">
        <v>705</v>
      </c>
      <c r="Y50" s="193" t="s">
        <v>250</v>
      </c>
      <c r="Z50" s="193" t="s">
        <v>712</v>
      </c>
      <c r="AA50" s="193"/>
      <c r="AB50" s="193">
        <v>100</v>
      </c>
      <c r="AC50" s="193"/>
      <c r="AD50" s="193"/>
      <c r="AE50" s="193"/>
      <c r="AF50" s="193"/>
      <c r="AG50" s="193"/>
      <c r="AH50" s="193"/>
      <c r="AI50" s="193"/>
      <c r="AJ50" s="193"/>
      <c r="AK50" s="193"/>
      <c r="AL50" s="193"/>
      <c r="AM50" s="193"/>
      <c r="AN50" s="193"/>
      <c r="AO50" s="193" t="s">
        <v>713</v>
      </c>
      <c r="AP50" s="193" t="s">
        <v>713</v>
      </c>
      <c r="AQ50" s="191"/>
      <c r="AR50" s="191" t="s">
        <v>643</v>
      </c>
      <c r="AS50" s="191"/>
      <c r="AT50" s="191"/>
      <c r="AU50" s="185"/>
    </row>
    <row r="51" s="453" customFormat="1" ht="88.8" spans="1:47">
      <c r="A51" s="570" t="s">
        <v>714</v>
      </c>
      <c r="B51" s="571"/>
      <c r="C51" s="573" t="s">
        <v>303</v>
      </c>
      <c r="D51" s="571" t="s">
        <v>311</v>
      </c>
      <c r="E51" s="193" t="s">
        <v>302</v>
      </c>
      <c r="F51" s="193" t="s">
        <v>303</v>
      </c>
      <c r="G51" s="193" t="s">
        <v>312</v>
      </c>
      <c r="H51" s="193" t="s">
        <v>313</v>
      </c>
      <c r="I51" s="193">
        <v>1</v>
      </c>
      <c r="J51" s="193" t="s">
        <v>682</v>
      </c>
      <c r="K51" s="193"/>
      <c r="L51" s="193"/>
      <c r="M51" s="193"/>
      <c r="N51" s="193"/>
      <c r="O51" s="193"/>
      <c r="P51" s="193"/>
      <c r="Q51" s="193"/>
      <c r="R51" s="193"/>
      <c r="S51" s="193">
        <v>1863</v>
      </c>
      <c r="T51" s="193">
        <v>7896</v>
      </c>
      <c r="U51" s="193">
        <v>1225</v>
      </c>
      <c r="V51" s="193">
        <v>5396</v>
      </c>
      <c r="W51" s="193" t="s">
        <v>305</v>
      </c>
      <c r="X51" s="193" t="s">
        <v>705</v>
      </c>
      <c r="Y51" s="193" t="s">
        <v>207</v>
      </c>
      <c r="Z51" s="193" t="s">
        <v>715</v>
      </c>
      <c r="AA51" s="193"/>
      <c r="AB51" s="193">
        <v>2000</v>
      </c>
      <c r="AC51" s="193"/>
      <c r="AD51" s="193"/>
      <c r="AE51" s="193"/>
      <c r="AF51" s="193"/>
      <c r="AG51" s="193"/>
      <c r="AH51" s="193"/>
      <c r="AI51" s="193"/>
      <c r="AJ51" s="193"/>
      <c r="AK51" s="193"/>
      <c r="AL51" s="193"/>
      <c r="AM51" s="193"/>
      <c r="AN51" s="193"/>
      <c r="AO51" s="193" t="s">
        <v>716</v>
      </c>
      <c r="AP51" s="193" t="s">
        <v>716</v>
      </c>
      <c r="AQ51" s="191"/>
      <c r="AR51" s="191" t="s">
        <v>201</v>
      </c>
      <c r="AS51" s="191"/>
      <c r="AT51" s="191"/>
      <c r="AU51" s="185"/>
    </row>
    <row r="52" s="453" customFormat="1" ht="88.8" spans="1:47">
      <c r="A52" s="573">
        <v>5</v>
      </c>
      <c r="B52" s="569"/>
      <c r="C52" s="193" t="s">
        <v>303</v>
      </c>
      <c r="D52" s="571" t="s">
        <v>314</v>
      </c>
      <c r="E52" s="573" t="s">
        <v>178</v>
      </c>
      <c r="F52" s="573" t="s">
        <v>303</v>
      </c>
      <c r="G52" s="573" t="s">
        <v>315</v>
      </c>
      <c r="H52" s="193" t="s">
        <v>316</v>
      </c>
      <c r="I52" s="193">
        <v>1</v>
      </c>
      <c r="J52" s="193" t="s">
        <v>717</v>
      </c>
      <c r="K52" s="193"/>
      <c r="L52" s="193"/>
      <c r="M52" s="193"/>
      <c r="N52" s="193"/>
      <c r="O52" s="193"/>
      <c r="P52" s="193"/>
      <c r="Q52" s="193"/>
      <c r="R52" s="193"/>
      <c r="S52" s="193">
        <v>1863</v>
      </c>
      <c r="T52" s="193">
        <v>7896</v>
      </c>
      <c r="U52" s="193">
        <v>1225</v>
      </c>
      <c r="V52" s="193">
        <v>5396</v>
      </c>
      <c r="W52" s="193" t="s">
        <v>305</v>
      </c>
      <c r="X52" s="193" t="s">
        <v>705</v>
      </c>
      <c r="Y52" s="573" t="s">
        <v>215</v>
      </c>
      <c r="Z52" s="573" t="s">
        <v>718</v>
      </c>
      <c r="AA52" s="193"/>
      <c r="AB52" s="193">
        <v>150</v>
      </c>
      <c r="AC52" s="193"/>
      <c r="AD52" s="193"/>
      <c r="AE52" s="193"/>
      <c r="AF52" s="193"/>
      <c r="AG52" s="193"/>
      <c r="AH52" s="193"/>
      <c r="AI52" s="193"/>
      <c r="AJ52" s="193"/>
      <c r="AK52" s="193"/>
      <c r="AL52" s="193"/>
      <c r="AM52" s="193"/>
      <c r="AN52" s="193"/>
      <c r="AO52" s="193" t="s">
        <v>719</v>
      </c>
      <c r="AP52" s="193" t="s">
        <v>719</v>
      </c>
      <c r="AQ52" s="191"/>
      <c r="AR52" s="191" t="s">
        <v>643</v>
      </c>
      <c r="AS52" s="191"/>
      <c r="AT52" s="191"/>
      <c r="AU52" s="185"/>
    </row>
    <row r="53" s="453" customFormat="1" ht="155.4" spans="1:47">
      <c r="A53" s="573">
        <v>6</v>
      </c>
      <c r="B53" s="571"/>
      <c r="C53" s="193" t="s">
        <v>303</v>
      </c>
      <c r="D53" s="571" t="s">
        <v>317</v>
      </c>
      <c r="E53" s="573" t="s">
        <v>302</v>
      </c>
      <c r="F53" s="573" t="s">
        <v>303</v>
      </c>
      <c r="G53" s="573" t="s">
        <v>309</v>
      </c>
      <c r="H53" s="571" t="s">
        <v>318</v>
      </c>
      <c r="I53" s="573">
        <v>1</v>
      </c>
      <c r="J53" s="573" t="s">
        <v>720</v>
      </c>
      <c r="K53" s="571"/>
      <c r="L53" s="571"/>
      <c r="M53" s="571"/>
      <c r="N53" s="571"/>
      <c r="O53" s="571"/>
      <c r="P53" s="571"/>
      <c r="Q53" s="571"/>
      <c r="R53" s="571"/>
      <c r="S53" s="193">
        <v>1863</v>
      </c>
      <c r="T53" s="193">
        <v>7896</v>
      </c>
      <c r="U53" s="193">
        <v>1225</v>
      </c>
      <c r="V53" s="193">
        <v>5396</v>
      </c>
      <c r="W53" s="573" t="s">
        <v>215</v>
      </c>
      <c r="X53" s="573" t="s">
        <v>718</v>
      </c>
      <c r="Y53" s="573" t="s">
        <v>215</v>
      </c>
      <c r="Z53" s="573" t="s">
        <v>718</v>
      </c>
      <c r="AA53" s="571"/>
      <c r="AB53" s="573">
        <v>2000</v>
      </c>
      <c r="AC53" s="571"/>
      <c r="AD53" s="571"/>
      <c r="AE53" s="571"/>
      <c r="AF53" s="571"/>
      <c r="AG53" s="571"/>
      <c r="AH53" s="571"/>
      <c r="AI53" s="571"/>
      <c r="AJ53" s="571"/>
      <c r="AK53" s="571"/>
      <c r="AL53" s="571"/>
      <c r="AM53" s="571"/>
      <c r="AN53" s="571"/>
      <c r="AO53" s="571" t="s">
        <v>721</v>
      </c>
      <c r="AP53" s="571" t="s">
        <v>721</v>
      </c>
      <c r="AQ53" s="191"/>
      <c r="AR53" s="191" t="s">
        <v>643</v>
      </c>
      <c r="AS53" s="191"/>
      <c r="AT53" s="191"/>
      <c r="AU53" s="185"/>
    </row>
    <row r="54" s="453" customFormat="1" ht="111" spans="1:47">
      <c r="A54" s="573">
        <v>7</v>
      </c>
      <c r="B54" s="571"/>
      <c r="C54" s="193" t="s">
        <v>303</v>
      </c>
      <c r="D54" s="571" t="s">
        <v>319</v>
      </c>
      <c r="E54" s="573" t="s">
        <v>178</v>
      </c>
      <c r="F54" s="573" t="s">
        <v>303</v>
      </c>
      <c r="G54" s="573" t="s">
        <v>315</v>
      </c>
      <c r="H54" s="571" t="s">
        <v>320</v>
      </c>
      <c r="I54" s="573">
        <v>1</v>
      </c>
      <c r="J54" s="573" t="s">
        <v>722</v>
      </c>
      <c r="K54" s="571"/>
      <c r="L54" s="571"/>
      <c r="M54" s="571"/>
      <c r="N54" s="571"/>
      <c r="O54" s="571"/>
      <c r="P54" s="571"/>
      <c r="Q54" s="571"/>
      <c r="R54" s="571"/>
      <c r="S54" s="573">
        <v>103</v>
      </c>
      <c r="T54" s="573">
        <v>400</v>
      </c>
      <c r="U54" s="573">
        <v>84</v>
      </c>
      <c r="V54" s="573">
        <v>300</v>
      </c>
      <c r="W54" s="193" t="s">
        <v>305</v>
      </c>
      <c r="X54" s="193" t="s">
        <v>705</v>
      </c>
      <c r="Y54" s="573" t="s">
        <v>183</v>
      </c>
      <c r="Z54" s="193" t="s">
        <v>706</v>
      </c>
      <c r="AA54" s="571"/>
      <c r="AB54" s="573">
        <v>800</v>
      </c>
      <c r="AC54" s="571"/>
      <c r="AD54" s="571"/>
      <c r="AE54" s="571"/>
      <c r="AF54" s="571"/>
      <c r="AG54" s="571"/>
      <c r="AH54" s="571"/>
      <c r="AI54" s="571"/>
      <c r="AJ54" s="571"/>
      <c r="AK54" s="571"/>
      <c r="AL54" s="571"/>
      <c r="AM54" s="571"/>
      <c r="AN54" s="571"/>
      <c r="AO54" s="571" t="s">
        <v>723</v>
      </c>
      <c r="AP54" s="571" t="s">
        <v>723</v>
      </c>
      <c r="AQ54" s="191"/>
      <c r="AR54" s="191" t="s">
        <v>643</v>
      </c>
      <c r="AS54" s="191"/>
      <c r="AT54" s="191"/>
      <c r="AU54" s="185"/>
    </row>
    <row r="55" s="453" customFormat="1" ht="111" spans="1:47">
      <c r="A55" s="573">
        <v>8</v>
      </c>
      <c r="B55" s="571"/>
      <c r="C55" s="193" t="s">
        <v>303</v>
      </c>
      <c r="D55" s="571" t="s">
        <v>321</v>
      </c>
      <c r="E55" s="573" t="s">
        <v>178</v>
      </c>
      <c r="F55" s="573" t="s">
        <v>303</v>
      </c>
      <c r="G55" s="573" t="s">
        <v>309</v>
      </c>
      <c r="H55" s="571" t="s">
        <v>322</v>
      </c>
      <c r="I55" s="573">
        <v>1</v>
      </c>
      <c r="J55" s="573" t="s">
        <v>724</v>
      </c>
      <c r="K55" s="571"/>
      <c r="L55" s="571"/>
      <c r="M55" s="571"/>
      <c r="N55" s="571"/>
      <c r="O55" s="571"/>
      <c r="P55" s="571"/>
      <c r="Q55" s="571"/>
      <c r="R55" s="571"/>
      <c r="S55" s="573">
        <v>80</v>
      </c>
      <c r="T55" s="573">
        <v>200</v>
      </c>
      <c r="U55" s="573">
        <v>60</v>
      </c>
      <c r="V55" s="573">
        <v>160</v>
      </c>
      <c r="W55" s="193" t="s">
        <v>305</v>
      </c>
      <c r="X55" s="193" t="s">
        <v>705</v>
      </c>
      <c r="Y55" s="573" t="s">
        <v>183</v>
      </c>
      <c r="Z55" s="193" t="s">
        <v>706</v>
      </c>
      <c r="AA55" s="571"/>
      <c r="AB55" s="573">
        <v>1000</v>
      </c>
      <c r="AC55" s="571"/>
      <c r="AD55" s="571"/>
      <c r="AE55" s="571"/>
      <c r="AF55" s="571"/>
      <c r="AG55" s="571"/>
      <c r="AH55" s="571"/>
      <c r="AI55" s="571"/>
      <c r="AJ55" s="571"/>
      <c r="AK55" s="571"/>
      <c r="AL55" s="571"/>
      <c r="AM55" s="571"/>
      <c r="AN55" s="571"/>
      <c r="AO55" s="571" t="s">
        <v>723</v>
      </c>
      <c r="AP55" s="571" t="s">
        <v>723</v>
      </c>
      <c r="AQ55" s="191"/>
      <c r="AR55" s="191" t="s">
        <v>643</v>
      </c>
      <c r="AS55" s="191"/>
      <c r="AT55" s="191"/>
      <c r="AU55" s="185"/>
    </row>
    <row r="56" s="453" customFormat="1" ht="88.8" spans="1:47">
      <c r="A56" s="573">
        <v>9</v>
      </c>
      <c r="B56" s="569"/>
      <c r="C56" s="193" t="s">
        <v>303</v>
      </c>
      <c r="D56" s="571" t="s">
        <v>323</v>
      </c>
      <c r="E56" s="573" t="s">
        <v>178</v>
      </c>
      <c r="F56" s="573" t="s">
        <v>303</v>
      </c>
      <c r="G56" s="573" t="s">
        <v>312</v>
      </c>
      <c r="H56" s="193" t="s">
        <v>324</v>
      </c>
      <c r="I56" s="193">
        <v>1</v>
      </c>
      <c r="J56" s="193" t="s">
        <v>725</v>
      </c>
      <c r="K56" s="193"/>
      <c r="L56" s="193"/>
      <c r="M56" s="193"/>
      <c r="N56" s="193"/>
      <c r="O56" s="193"/>
      <c r="P56" s="193"/>
      <c r="Q56" s="193"/>
      <c r="R56" s="193"/>
      <c r="S56" s="193">
        <v>680</v>
      </c>
      <c r="T56" s="193">
        <v>2853</v>
      </c>
      <c r="U56" s="193">
        <v>325</v>
      </c>
      <c r="V56" s="193">
        <v>1461</v>
      </c>
      <c r="W56" s="193" t="s">
        <v>305</v>
      </c>
      <c r="X56" s="193" t="s">
        <v>705</v>
      </c>
      <c r="Y56" s="573" t="s">
        <v>215</v>
      </c>
      <c r="Z56" s="573" t="s">
        <v>718</v>
      </c>
      <c r="AA56" s="193"/>
      <c r="AB56" s="193">
        <v>150</v>
      </c>
      <c r="AC56" s="193"/>
      <c r="AD56" s="193"/>
      <c r="AE56" s="193"/>
      <c r="AF56" s="193"/>
      <c r="AG56" s="193"/>
      <c r="AH56" s="193"/>
      <c r="AI56" s="193"/>
      <c r="AJ56" s="193"/>
      <c r="AK56" s="193"/>
      <c r="AL56" s="193"/>
      <c r="AM56" s="193"/>
      <c r="AN56" s="193"/>
      <c r="AO56" s="571" t="s">
        <v>726</v>
      </c>
      <c r="AP56" s="571" t="s">
        <v>726</v>
      </c>
      <c r="AQ56" s="191"/>
      <c r="AR56" s="191" t="s">
        <v>643</v>
      </c>
      <c r="AS56" s="191"/>
      <c r="AT56" s="191"/>
      <c r="AU56" s="185"/>
    </row>
    <row r="57" s="453" customFormat="1" ht="88.8" spans="1:47">
      <c r="A57" s="573">
        <v>10</v>
      </c>
      <c r="B57" s="569"/>
      <c r="C57" s="193" t="s">
        <v>303</v>
      </c>
      <c r="D57" s="571" t="s">
        <v>325</v>
      </c>
      <c r="E57" s="573" t="s">
        <v>178</v>
      </c>
      <c r="F57" s="573" t="s">
        <v>303</v>
      </c>
      <c r="G57" s="573" t="s">
        <v>312</v>
      </c>
      <c r="H57" s="193" t="s">
        <v>326</v>
      </c>
      <c r="I57" s="193">
        <v>1</v>
      </c>
      <c r="J57" s="193" t="s">
        <v>691</v>
      </c>
      <c r="K57" s="193"/>
      <c r="L57" s="193"/>
      <c r="M57" s="193"/>
      <c r="N57" s="193"/>
      <c r="O57" s="193"/>
      <c r="P57" s="193"/>
      <c r="Q57" s="193"/>
      <c r="R57" s="193"/>
      <c r="S57" s="193">
        <v>100</v>
      </c>
      <c r="T57" s="193">
        <v>500</v>
      </c>
      <c r="U57" s="193">
        <v>63</v>
      </c>
      <c r="V57" s="193">
        <v>354</v>
      </c>
      <c r="W57" s="193" t="s">
        <v>305</v>
      </c>
      <c r="X57" s="193" t="s">
        <v>705</v>
      </c>
      <c r="Y57" s="573" t="s">
        <v>183</v>
      </c>
      <c r="Z57" s="193" t="s">
        <v>706</v>
      </c>
      <c r="AA57" s="193"/>
      <c r="AB57" s="193">
        <v>600</v>
      </c>
      <c r="AC57" s="193"/>
      <c r="AD57" s="193"/>
      <c r="AE57" s="193"/>
      <c r="AF57" s="193"/>
      <c r="AG57" s="193"/>
      <c r="AH57" s="193"/>
      <c r="AI57" s="193"/>
      <c r="AJ57" s="193"/>
      <c r="AK57" s="193"/>
      <c r="AL57" s="193"/>
      <c r="AM57" s="193"/>
      <c r="AN57" s="193"/>
      <c r="AO57" s="571" t="s">
        <v>723</v>
      </c>
      <c r="AP57" s="571" t="s">
        <v>723</v>
      </c>
      <c r="AQ57" s="191"/>
      <c r="AR57" s="191" t="s">
        <v>643</v>
      </c>
      <c r="AS57" s="191"/>
      <c r="AT57" s="191"/>
      <c r="AU57" s="185"/>
    </row>
    <row r="58" s="453" customFormat="1" ht="266.4" spans="1:47">
      <c r="A58" s="573">
        <v>11</v>
      </c>
      <c r="B58" s="569"/>
      <c r="C58" s="193" t="s">
        <v>303</v>
      </c>
      <c r="D58" s="571" t="s">
        <v>327</v>
      </c>
      <c r="E58" s="193" t="s">
        <v>178</v>
      </c>
      <c r="F58" s="193" t="s">
        <v>303</v>
      </c>
      <c r="G58" s="193" t="s">
        <v>328</v>
      </c>
      <c r="H58" s="228" t="s">
        <v>329</v>
      </c>
      <c r="I58" s="193">
        <v>1</v>
      </c>
      <c r="J58" s="193" t="s">
        <v>727</v>
      </c>
      <c r="K58" s="193"/>
      <c r="L58" s="193"/>
      <c r="M58" s="193"/>
      <c r="N58" s="193"/>
      <c r="O58" s="193"/>
      <c r="P58" s="193"/>
      <c r="Q58" s="193"/>
      <c r="R58" s="193"/>
      <c r="S58" s="193">
        <v>300</v>
      </c>
      <c r="T58" s="193">
        <v>1200</v>
      </c>
      <c r="U58" s="193">
        <v>266</v>
      </c>
      <c r="V58" s="193">
        <v>1064</v>
      </c>
      <c r="W58" s="193" t="s">
        <v>305</v>
      </c>
      <c r="X58" s="193" t="s">
        <v>705</v>
      </c>
      <c r="Y58" s="193" t="s">
        <v>207</v>
      </c>
      <c r="Z58" s="193" t="s">
        <v>715</v>
      </c>
      <c r="AA58" s="193"/>
      <c r="AB58" s="193">
        <v>1000</v>
      </c>
      <c r="AC58" s="193"/>
      <c r="AD58" s="193"/>
      <c r="AE58" s="193"/>
      <c r="AF58" s="193"/>
      <c r="AG58" s="193"/>
      <c r="AH58" s="193"/>
      <c r="AI58" s="193"/>
      <c r="AJ58" s="193"/>
      <c r="AK58" s="193"/>
      <c r="AL58" s="193"/>
      <c r="AM58" s="193"/>
      <c r="AN58" s="193"/>
      <c r="AO58" s="193" t="s">
        <v>728</v>
      </c>
      <c r="AP58" s="193" t="s">
        <v>728</v>
      </c>
      <c r="AQ58" s="191" t="s">
        <v>639</v>
      </c>
      <c r="AR58" s="191" t="s">
        <v>201</v>
      </c>
      <c r="AS58" s="191" t="s">
        <v>639</v>
      </c>
      <c r="AT58" s="191"/>
      <c r="AU58" s="185"/>
    </row>
    <row r="59" s="453" customFormat="1" ht="111" spans="1:47">
      <c r="A59" s="573">
        <v>12</v>
      </c>
      <c r="B59" s="571"/>
      <c r="C59" s="193" t="s">
        <v>303</v>
      </c>
      <c r="D59" s="571" t="s">
        <v>330</v>
      </c>
      <c r="E59" s="193" t="s">
        <v>178</v>
      </c>
      <c r="F59" s="193" t="s">
        <v>303</v>
      </c>
      <c r="G59" s="193" t="s">
        <v>209</v>
      </c>
      <c r="H59" s="193" t="s">
        <v>331</v>
      </c>
      <c r="I59" s="193">
        <v>1</v>
      </c>
      <c r="J59" s="193" t="s">
        <v>729</v>
      </c>
      <c r="K59" s="193"/>
      <c r="L59" s="193"/>
      <c r="M59" s="193"/>
      <c r="N59" s="193"/>
      <c r="O59" s="193"/>
      <c r="P59" s="193"/>
      <c r="Q59" s="193"/>
      <c r="R59" s="193"/>
      <c r="S59" s="193">
        <v>1863</v>
      </c>
      <c r="T59" s="193">
        <v>7896</v>
      </c>
      <c r="U59" s="193">
        <v>1225</v>
      </c>
      <c r="V59" s="193">
        <v>5396</v>
      </c>
      <c r="W59" s="193" t="s">
        <v>305</v>
      </c>
      <c r="X59" s="193" t="s">
        <v>705</v>
      </c>
      <c r="Y59" s="193"/>
      <c r="Z59" s="193"/>
      <c r="AA59" s="193"/>
      <c r="AB59" s="193">
        <v>4000</v>
      </c>
      <c r="AC59" s="193"/>
      <c r="AD59" s="193"/>
      <c r="AE59" s="193"/>
      <c r="AF59" s="193"/>
      <c r="AG59" s="193"/>
      <c r="AH59" s="193"/>
      <c r="AI59" s="193"/>
      <c r="AJ59" s="193"/>
      <c r="AK59" s="193"/>
      <c r="AL59" s="193"/>
      <c r="AM59" s="193"/>
      <c r="AN59" s="193"/>
      <c r="AO59" s="193" t="s">
        <v>730</v>
      </c>
      <c r="AP59" s="193" t="s">
        <v>730</v>
      </c>
      <c r="AQ59" s="191"/>
      <c r="AR59" s="191" t="s">
        <v>643</v>
      </c>
      <c r="AS59" s="191"/>
      <c r="AT59" s="191"/>
      <c r="AU59" s="185"/>
    </row>
    <row r="60" s="453" customFormat="1" ht="88.8" spans="1:47">
      <c r="A60" s="573">
        <v>13</v>
      </c>
      <c r="B60" s="571"/>
      <c r="C60" s="193" t="s">
        <v>303</v>
      </c>
      <c r="D60" s="571" t="s">
        <v>332</v>
      </c>
      <c r="E60" s="193" t="s">
        <v>178</v>
      </c>
      <c r="F60" s="193" t="s">
        <v>303</v>
      </c>
      <c r="G60" s="193" t="s">
        <v>309</v>
      </c>
      <c r="H60" s="228" t="s">
        <v>333</v>
      </c>
      <c r="I60" s="193">
        <v>1</v>
      </c>
      <c r="J60" s="193" t="s">
        <v>731</v>
      </c>
      <c r="K60" s="193"/>
      <c r="L60" s="193"/>
      <c r="M60" s="193"/>
      <c r="N60" s="193"/>
      <c r="O60" s="193"/>
      <c r="P60" s="193"/>
      <c r="Q60" s="193"/>
      <c r="R60" s="193"/>
      <c r="S60" s="193">
        <v>52</v>
      </c>
      <c r="T60" s="193">
        <v>100</v>
      </c>
      <c r="U60" s="193">
        <v>52</v>
      </c>
      <c r="V60" s="193">
        <v>100</v>
      </c>
      <c r="W60" s="193" t="s">
        <v>305</v>
      </c>
      <c r="X60" s="193" t="s">
        <v>705</v>
      </c>
      <c r="Y60" s="193" t="s">
        <v>183</v>
      </c>
      <c r="Z60" s="193" t="s">
        <v>706</v>
      </c>
      <c r="AA60" s="193"/>
      <c r="AB60" s="193">
        <v>30</v>
      </c>
      <c r="AC60" s="193"/>
      <c r="AD60" s="193"/>
      <c r="AE60" s="193"/>
      <c r="AF60" s="193"/>
      <c r="AG60" s="193"/>
      <c r="AH60" s="193"/>
      <c r="AI60" s="193"/>
      <c r="AJ60" s="193"/>
      <c r="AK60" s="193"/>
      <c r="AL60" s="193"/>
      <c r="AM60" s="193"/>
      <c r="AN60" s="193"/>
      <c r="AO60" s="193" t="s">
        <v>732</v>
      </c>
      <c r="AP60" s="193" t="s">
        <v>732</v>
      </c>
      <c r="AQ60" s="191"/>
      <c r="AR60" s="191" t="s">
        <v>643</v>
      </c>
      <c r="AS60" s="191"/>
      <c r="AT60" s="191"/>
      <c r="AU60" s="185"/>
    </row>
    <row r="61" s="453" customFormat="1" ht="111" spans="1:47">
      <c r="A61" s="573">
        <v>14</v>
      </c>
      <c r="B61" s="569"/>
      <c r="C61" s="193" t="s">
        <v>303</v>
      </c>
      <c r="D61" s="571" t="s">
        <v>334</v>
      </c>
      <c r="E61" s="193" t="s">
        <v>178</v>
      </c>
      <c r="F61" s="193" t="s">
        <v>303</v>
      </c>
      <c r="G61" s="193" t="s">
        <v>209</v>
      </c>
      <c r="H61" s="228" t="s">
        <v>335</v>
      </c>
      <c r="I61" s="193">
        <v>1</v>
      </c>
      <c r="J61" s="193" t="s">
        <v>733</v>
      </c>
      <c r="K61" s="193"/>
      <c r="L61" s="193"/>
      <c r="M61" s="193"/>
      <c r="N61" s="193"/>
      <c r="O61" s="193"/>
      <c r="P61" s="193"/>
      <c r="Q61" s="193"/>
      <c r="R61" s="193"/>
      <c r="S61" s="193">
        <v>1863</v>
      </c>
      <c r="T61" s="193">
        <v>7896</v>
      </c>
      <c r="U61" s="193">
        <v>1225</v>
      </c>
      <c r="V61" s="193">
        <v>5396</v>
      </c>
      <c r="W61" s="193" t="s">
        <v>305</v>
      </c>
      <c r="X61" s="193" t="s">
        <v>705</v>
      </c>
      <c r="Y61" s="193" t="s">
        <v>254</v>
      </c>
      <c r="Z61" s="193" t="s">
        <v>734</v>
      </c>
      <c r="AA61" s="193"/>
      <c r="AB61" s="193">
        <v>1000</v>
      </c>
      <c r="AC61" s="193"/>
      <c r="AD61" s="193"/>
      <c r="AE61" s="193"/>
      <c r="AF61" s="193"/>
      <c r="AG61" s="193"/>
      <c r="AH61" s="193"/>
      <c r="AI61" s="193"/>
      <c r="AJ61" s="193"/>
      <c r="AK61" s="193"/>
      <c r="AL61" s="193"/>
      <c r="AM61" s="193"/>
      <c r="AN61" s="193"/>
      <c r="AO61" s="193" t="s">
        <v>735</v>
      </c>
      <c r="AP61" s="193" t="s">
        <v>735</v>
      </c>
      <c r="AQ61" s="191"/>
      <c r="AR61" s="191" t="s">
        <v>643</v>
      </c>
      <c r="AS61" s="191"/>
      <c r="AT61" s="191"/>
      <c r="AU61" s="185"/>
    </row>
    <row r="62" s="453" customFormat="1" ht="266.4" spans="1:47">
      <c r="A62" s="573">
        <v>15</v>
      </c>
      <c r="B62" s="569"/>
      <c r="C62" s="193" t="s">
        <v>303</v>
      </c>
      <c r="D62" s="571" t="s">
        <v>336</v>
      </c>
      <c r="E62" s="193" t="s">
        <v>178</v>
      </c>
      <c r="F62" s="193" t="s">
        <v>303</v>
      </c>
      <c r="G62" s="193" t="s">
        <v>209</v>
      </c>
      <c r="H62" s="228" t="s">
        <v>337</v>
      </c>
      <c r="I62" s="193">
        <v>1</v>
      </c>
      <c r="J62" s="193" t="s">
        <v>736</v>
      </c>
      <c r="K62" s="193"/>
      <c r="L62" s="193"/>
      <c r="M62" s="193"/>
      <c r="N62" s="193"/>
      <c r="O62" s="193"/>
      <c r="P62" s="193"/>
      <c r="Q62" s="193"/>
      <c r="R62" s="193"/>
      <c r="S62" s="193">
        <v>1863</v>
      </c>
      <c r="T62" s="193">
        <v>7896</v>
      </c>
      <c r="U62" s="193">
        <v>1225</v>
      </c>
      <c r="V62" s="193">
        <v>5396</v>
      </c>
      <c r="W62" s="193" t="s">
        <v>305</v>
      </c>
      <c r="X62" s="193" t="s">
        <v>705</v>
      </c>
      <c r="Y62" s="193" t="s">
        <v>183</v>
      </c>
      <c r="Z62" s="193" t="s">
        <v>706</v>
      </c>
      <c r="AA62" s="193"/>
      <c r="AB62" s="193">
        <v>600</v>
      </c>
      <c r="AC62" s="193"/>
      <c r="AD62" s="193"/>
      <c r="AE62" s="193"/>
      <c r="AF62" s="193"/>
      <c r="AG62" s="193"/>
      <c r="AH62" s="193"/>
      <c r="AI62" s="193"/>
      <c r="AJ62" s="193"/>
      <c r="AK62" s="193"/>
      <c r="AL62" s="193"/>
      <c r="AM62" s="193"/>
      <c r="AN62" s="193"/>
      <c r="AO62" s="193" t="s">
        <v>737</v>
      </c>
      <c r="AP62" s="193" t="s">
        <v>737</v>
      </c>
      <c r="AQ62" s="191"/>
      <c r="AR62" s="191" t="s">
        <v>643</v>
      </c>
      <c r="AS62" s="191"/>
      <c r="AT62" s="191"/>
      <c r="AU62" s="185"/>
    </row>
    <row r="63" s="453" customFormat="1" ht="88.8" spans="1:47">
      <c r="A63" s="573">
        <v>16</v>
      </c>
      <c r="B63" s="569"/>
      <c r="C63" s="193" t="s">
        <v>303</v>
      </c>
      <c r="D63" s="571" t="s">
        <v>338</v>
      </c>
      <c r="E63" s="193" t="s">
        <v>178</v>
      </c>
      <c r="F63" s="193" t="s">
        <v>303</v>
      </c>
      <c r="G63" s="193" t="s">
        <v>309</v>
      </c>
      <c r="H63" s="193" t="s">
        <v>339</v>
      </c>
      <c r="I63" s="193">
        <v>1</v>
      </c>
      <c r="J63" s="193" t="s">
        <v>738</v>
      </c>
      <c r="K63" s="193"/>
      <c r="L63" s="193"/>
      <c r="M63" s="193"/>
      <c r="N63" s="193"/>
      <c r="O63" s="193"/>
      <c r="P63" s="193"/>
      <c r="Q63" s="193"/>
      <c r="R63" s="193"/>
      <c r="S63" s="193">
        <v>1863</v>
      </c>
      <c r="T63" s="193">
        <v>7896</v>
      </c>
      <c r="U63" s="193">
        <v>1225</v>
      </c>
      <c r="V63" s="193">
        <v>5396</v>
      </c>
      <c r="W63" s="193" t="s">
        <v>305</v>
      </c>
      <c r="X63" s="193" t="s">
        <v>705</v>
      </c>
      <c r="Y63" s="193" t="s">
        <v>183</v>
      </c>
      <c r="Z63" s="193" t="s">
        <v>706</v>
      </c>
      <c r="AA63" s="193"/>
      <c r="AB63" s="193">
        <v>400</v>
      </c>
      <c r="AC63" s="193"/>
      <c r="AD63" s="193"/>
      <c r="AE63" s="193"/>
      <c r="AF63" s="193"/>
      <c r="AG63" s="193"/>
      <c r="AH63" s="193"/>
      <c r="AI63" s="193"/>
      <c r="AJ63" s="193"/>
      <c r="AK63" s="193"/>
      <c r="AL63" s="193"/>
      <c r="AM63" s="193"/>
      <c r="AN63" s="193"/>
      <c r="AO63" s="193" t="s">
        <v>739</v>
      </c>
      <c r="AP63" s="193" t="s">
        <v>739</v>
      </c>
      <c r="AQ63" s="191"/>
      <c r="AR63" s="191" t="s">
        <v>643</v>
      </c>
      <c r="AS63" s="191"/>
      <c r="AT63" s="191"/>
      <c r="AU63" s="185"/>
    </row>
    <row r="64" s="453" customFormat="1" ht="133.2" spans="1:47">
      <c r="A64" s="573">
        <v>17</v>
      </c>
      <c r="B64" s="571"/>
      <c r="C64" s="193" t="s">
        <v>303</v>
      </c>
      <c r="D64" s="571" t="s">
        <v>340</v>
      </c>
      <c r="E64" s="193" t="s">
        <v>178</v>
      </c>
      <c r="F64" s="193" t="s">
        <v>303</v>
      </c>
      <c r="G64" s="193" t="s">
        <v>341</v>
      </c>
      <c r="H64" s="228" t="s">
        <v>342</v>
      </c>
      <c r="I64" s="193">
        <v>1</v>
      </c>
      <c r="J64" s="193" t="s">
        <v>740</v>
      </c>
      <c r="K64" s="193"/>
      <c r="L64" s="193"/>
      <c r="M64" s="193"/>
      <c r="N64" s="193"/>
      <c r="O64" s="193"/>
      <c r="P64" s="193"/>
      <c r="Q64" s="193"/>
      <c r="R64" s="193"/>
      <c r="S64" s="193">
        <v>1293</v>
      </c>
      <c r="T64" s="193">
        <v>5465</v>
      </c>
      <c r="U64" s="193">
        <v>772</v>
      </c>
      <c r="V64" s="193">
        <v>3416</v>
      </c>
      <c r="W64" s="193" t="s">
        <v>305</v>
      </c>
      <c r="X64" s="193" t="s">
        <v>705</v>
      </c>
      <c r="Y64" s="193" t="s">
        <v>343</v>
      </c>
      <c r="Z64" s="193"/>
      <c r="AA64" s="193"/>
      <c r="AB64" s="193">
        <v>100</v>
      </c>
      <c r="AC64" s="193"/>
      <c r="AD64" s="193"/>
      <c r="AE64" s="193"/>
      <c r="AF64" s="193"/>
      <c r="AG64" s="193"/>
      <c r="AH64" s="193"/>
      <c r="AI64" s="193"/>
      <c r="AJ64" s="193"/>
      <c r="AK64" s="193"/>
      <c r="AL64" s="193"/>
      <c r="AM64" s="193"/>
      <c r="AN64" s="193"/>
      <c r="AO64" s="193" t="s">
        <v>741</v>
      </c>
      <c r="AP64" s="193" t="s">
        <v>741</v>
      </c>
      <c r="AQ64" s="191"/>
      <c r="AR64" s="191" t="s">
        <v>643</v>
      </c>
      <c r="AS64" s="191"/>
      <c r="AT64" s="191"/>
      <c r="AU64" s="185"/>
    </row>
    <row r="65" s="453" customFormat="1" ht="111" spans="1:47">
      <c r="A65" s="573">
        <v>18</v>
      </c>
      <c r="B65" s="569"/>
      <c r="C65" s="193" t="s">
        <v>303</v>
      </c>
      <c r="D65" s="571" t="s">
        <v>344</v>
      </c>
      <c r="E65" s="193" t="s">
        <v>178</v>
      </c>
      <c r="F65" s="193" t="s">
        <v>303</v>
      </c>
      <c r="G65" s="193" t="s">
        <v>209</v>
      </c>
      <c r="H65" s="228" t="s">
        <v>345</v>
      </c>
      <c r="I65" s="193">
        <v>1</v>
      </c>
      <c r="J65" s="193" t="s">
        <v>742</v>
      </c>
      <c r="K65" s="193"/>
      <c r="L65" s="193"/>
      <c r="M65" s="193"/>
      <c r="N65" s="193"/>
      <c r="O65" s="193"/>
      <c r="P65" s="193"/>
      <c r="Q65" s="193"/>
      <c r="R65" s="193"/>
      <c r="S65" s="193">
        <v>1863</v>
      </c>
      <c r="T65" s="193">
        <v>7896</v>
      </c>
      <c r="U65" s="193">
        <v>1225</v>
      </c>
      <c r="V65" s="193">
        <v>5396</v>
      </c>
      <c r="W65" s="193" t="s">
        <v>305</v>
      </c>
      <c r="X65" s="193" t="s">
        <v>705</v>
      </c>
      <c r="Y65" s="193" t="s">
        <v>183</v>
      </c>
      <c r="Z65" s="193" t="s">
        <v>706</v>
      </c>
      <c r="AA65" s="193"/>
      <c r="AB65" s="193">
        <v>700</v>
      </c>
      <c r="AC65" s="193"/>
      <c r="AD65" s="193"/>
      <c r="AE65" s="193"/>
      <c r="AF65" s="193"/>
      <c r="AG65" s="193"/>
      <c r="AH65" s="193"/>
      <c r="AI65" s="193"/>
      <c r="AJ65" s="193"/>
      <c r="AK65" s="193"/>
      <c r="AL65" s="193"/>
      <c r="AM65" s="193"/>
      <c r="AN65" s="193"/>
      <c r="AO65" s="193" t="s">
        <v>743</v>
      </c>
      <c r="AP65" s="193" t="s">
        <v>743</v>
      </c>
      <c r="AQ65" s="191"/>
      <c r="AR65" s="191" t="s">
        <v>643</v>
      </c>
      <c r="AS65" s="191"/>
      <c r="AT65" s="191"/>
      <c r="AU65" s="185"/>
    </row>
    <row r="66" s="453" customFormat="1" ht="88.8" spans="1:47">
      <c r="A66" s="573">
        <v>19</v>
      </c>
      <c r="B66" s="569"/>
      <c r="C66" s="193" t="s">
        <v>303</v>
      </c>
      <c r="D66" s="571" t="s">
        <v>346</v>
      </c>
      <c r="E66" s="193" t="s">
        <v>302</v>
      </c>
      <c r="F66" s="193" t="s">
        <v>303</v>
      </c>
      <c r="G66" s="193" t="s">
        <v>209</v>
      </c>
      <c r="H66" s="228" t="s">
        <v>347</v>
      </c>
      <c r="I66" s="193">
        <v>1</v>
      </c>
      <c r="J66" s="193" t="s">
        <v>744</v>
      </c>
      <c r="K66" s="193"/>
      <c r="L66" s="193"/>
      <c r="M66" s="193"/>
      <c r="N66" s="193"/>
      <c r="O66" s="193"/>
      <c r="P66" s="193"/>
      <c r="Q66" s="193"/>
      <c r="R66" s="193"/>
      <c r="S66" s="193">
        <v>1864</v>
      </c>
      <c r="T66" s="193">
        <v>7897</v>
      </c>
      <c r="U66" s="193">
        <v>1226</v>
      </c>
      <c r="V66" s="193">
        <v>5397</v>
      </c>
      <c r="W66" s="193" t="s">
        <v>305</v>
      </c>
      <c r="X66" s="193" t="s">
        <v>705</v>
      </c>
      <c r="Y66" s="193" t="s">
        <v>183</v>
      </c>
      <c r="Z66" s="193" t="s">
        <v>706</v>
      </c>
      <c r="AA66" s="193"/>
      <c r="AB66" s="193">
        <v>400</v>
      </c>
      <c r="AC66" s="193"/>
      <c r="AD66" s="193"/>
      <c r="AE66" s="193"/>
      <c r="AF66" s="193"/>
      <c r="AG66" s="193"/>
      <c r="AH66" s="193"/>
      <c r="AI66" s="193"/>
      <c r="AJ66" s="193"/>
      <c r="AK66" s="193"/>
      <c r="AL66" s="193"/>
      <c r="AM66" s="193"/>
      <c r="AN66" s="193"/>
      <c r="AO66" s="193" t="s">
        <v>745</v>
      </c>
      <c r="AP66" s="193" t="s">
        <v>745</v>
      </c>
      <c r="AQ66" s="191"/>
      <c r="AR66" s="191" t="s">
        <v>643</v>
      </c>
      <c r="AS66" s="191"/>
      <c r="AT66" s="191"/>
      <c r="AU66" s="185"/>
    </row>
    <row r="67" s="453" customFormat="1" ht="111" spans="1:47">
      <c r="A67" s="573">
        <v>20</v>
      </c>
      <c r="B67" s="569"/>
      <c r="C67" s="193" t="s">
        <v>303</v>
      </c>
      <c r="D67" s="571" t="s">
        <v>348</v>
      </c>
      <c r="E67" s="193" t="s">
        <v>302</v>
      </c>
      <c r="F67" s="193" t="s">
        <v>303</v>
      </c>
      <c r="G67" s="193" t="s">
        <v>209</v>
      </c>
      <c r="H67" s="228" t="s">
        <v>349</v>
      </c>
      <c r="I67" s="193">
        <v>1</v>
      </c>
      <c r="J67" s="193"/>
      <c r="K67" s="193"/>
      <c r="L67" s="193"/>
      <c r="M67" s="193"/>
      <c r="N67" s="193"/>
      <c r="O67" s="193"/>
      <c r="P67" s="193"/>
      <c r="Q67" s="193"/>
      <c r="R67" s="193"/>
      <c r="S67" s="193">
        <v>1865</v>
      </c>
      <c r="T67" s="193">
        <v>7898</v>
      </c>
      <c r="U67" s="193">
        <v>1227</v>
      </c>
      <c r="V67" s="193">
        <v>5398</v>
      </c>
      <c r="W67" s="193" t="s">
        <v>305</v>
      </c>
      <c r="X67" s="193" t="s">
        <v>705</v>
      </c>
      <c r="Y67" s="193" t="s">
        <v>183</v>
      </c>
      <c r="Z67" s="193" t="s">
        <v>706</v>
      </c>
      <c r="AA67" s="193"/>
      <c r="AB67" s="193">
        <v>200</v>
      </c>
      <c r="AC67" s="193"/>
      <c r="AD67" s="193"/>
      <c r="AE67" s="193"/>
      <c r="AF67" s="193"/>
      <c r="AG67" s="193"/>
      <c r="AH67" s="193"/>
      <c r="AI67" s="193"/>
      <c r="AJ67" s="193"/>
      <c r="AK67" s="193"/>
      <c r="AL67" s="193"/>
      <c r="AM67" s="193"/>
      <c r="AN67" s="193"/>
      <c r="AO67" s="193" t="s">
        <v>746</v>
      </c>
      <c r="AP67" s="193" t="s">
        <v>747</v>
      </c>
      <c r="AQ67" s="191"/>
      <c r="AR67" s="191" t="s">
        <v>643</v>
      </c>
      <c r="AS67" s="191"/>
      <c r="AT67" s="191"/>
      <c r="AU67" s="185"/>
    </row>
    <row r="68" s="178" customFormat="1" ht="199.8" spans="1:47">
      <c r="A68" s="576">
        <v>1</v>
      </c>
      <c r="B68" s="576"/>
      <c r="C68" s="576">
        <v>2024</v>
      </c>
      <c r="D68" s="576" t="s">
        <v>350</v>
      </c>
      <c r="E68" s="576" t="s">
        <v>178</v>
      </c>
      <c r="F68" s="576">
        <v>2024</v>
      </c>
      <c r="G68" s="576" t="s">
        <v>351</v>
      </c>
      <c r="H68" s="576" t="s">
        <v>352</v>
      </c>
      <c r="I68" s="576"/>
      <c r="J68" s="576" t="s">
        <v>748</v>
      </c>
      <c r="K68" s="192"/>
      <c r="L68" s="192"/>
      <c r="M68" s="192"/>
      <c r="N68" s="192"/>
      <c r="O68" s="192"/>
      <c r="P68" s="192"/>
      <c r="Q68" s="192"/>
      <c r="R68" s="192"/>
      <c r="S68" s="191">
        <v>381</v>
      </c>
      <c r="T68" s="191"/>
      <c r="U68" s="191">
        <v>131</v>
      </c>
      <c r="V68" s="192"/>
      <c r="W68" s="193" t="s">
        <v>353</v>
      </c>
      <c r="X68" s="193" t="s">
        <v>749</v>
      </c>
      <c r="Y68" s="193" t="s">
        <v>215</v>
      </c>
      <c r="Z68" s="426"/>
      <c r="AA68" s="426"/>
      <c r="AB68" s="576">
        <v>300</v>
      </c>
      <c r="AC68" s="192"/>
      <c r="AD68" s="192"/>
      <c r="AE68" s="192"/>
      <c r="AF68" s="192"/>
      <c r="AG68" s="192"/>
      <c r="AH68" s="192"/>
      <c r="AI68" s="192"/>
      <c r="AJ68" s="192"/>
      <c r="AK68" s="192"/>
      <c r="AL68" s="192"/>
      <c r="AM68" s="192"/>
      <c r="AN68" s="192"/>
      <c r="AO68" s="576" t="s">
        <v>750</v>
      </c>
      <c r="AP68" s="576" t="s">
        <v>751</v>
      </c>
      <c r="AQ68" s="191"/>
      <c r="AR68" s="191" t="s">
        <v>643</v>
      </c>
      <c r="AS68" s="191"/>
      <c r="AT68" s="191"/>
      <c r="AU68" s="185"/>
    </row>
    <row r="69" s="178" customFormat="1" ht="133.2" spans="1:47">
      <c r="A69" s="576">
        <v>2</v>
      </c>
      <c r="B69" s="576"/>
      <c r="C69" s="576">
        <v>2024</v>
      </c>
      <c r="D69" s="576" t="s">
        <v>354</v>
      </c>
      <c r="E69" s="576" t="s">
        <v>178</v>
      </c>
      <c r="F69" s="576">
        <v>2024</v>
      </c>
      <c r="G69" s="576" t="s">
        <v>351</v>
      </c>
      <c r="H69" s="576" t="s">
        <v>355</v>
      </c>
      <c r="I69" s="576"/>
      <c r="J69" s="576" t="s">
        <v>752</v>
      </c>
      <c r="K69" s="192"/>
      <c r="L69" s="192"/>
      <c r="M69" s="192"/>
      <c r="N69" s="192"/>
      <c r="O69" s="192"/>
      <c r="P69" s="192"/>
      <c r="Q69" s="192"/>
      <c r="R69" s="192"/>
      <c r="S69" s="191">
        <v>381</v>
      </c>
      <c r="T69" s="191"/>
      <c r="U69" s="191">
        <v>131</v>
      </c>
      <c r="V69" s="192"/>
      <c r="W69" s="193" t="s">
        <v>353</v>
      </c>
      <c r="X69" s="193" t="s">
        <v>749</v>
      </c>
      <c r="Y69" s="193" t="s">
        <v>215</v>
      </c>
      <c r="Z69" s="426"/>
      <c r="AA69" s="426"/>
      <c r="AB69" s="576">
        <v>2500</v>
      </c>
      <c r="AC69" s="192"/>
      <c r="AD69" s="192"/>
      <c r="AE69" s="192"/>
      <c r="AF69" s="192"/>
      <c r="AG69" s="192"/>
      <c r="AH69" s="192"/>
      <c r="AI69" s="192"/>
      <c r="AJ69" s="192"/>
      <c r="AK69" s="192"/>
      <c r="AL69" s="192"/>
      <c r="AM69" s="192"/>
      <c r="AN69" s="192"/>
      <c r="AO69" s="576" t="s">
        <v>753</v>
      </c>
      <c r="AP69" s="576" t="s">
        <v>754</v>
      </c>
      <c r="AQ69" s="191"/>
      <c r="AR69" s="191" t="s">
        <v>643</v>
      </c>
      <c r="AS69" s="191"/>
      <c r="AT69" s="191"/>
      <c r="AU69" s="185"/>
    </row>
    <row r="70" s="178" customFormat="1" ht="199.8" spans="1:47">
      <c r="A70" s="576">
        <v>3</v>
      </c>
      <c r="B70" s="576"/>
      <c r="C70" s="576">
        <v>2024</v>
      </c>
      <c r="D70" s="576" t="s">
        <v>356</v>
      </c>
      <c r="E70" s="576" t="s">
        <v>178</v>
      </c>
      <c r="F70" s="576">
        <v>2024</v>
      </c>
      <c r="G70" s="576" t="s">
        <v>357</v>
      </c>
      <c r="H70" s="576" t="s">
        <v>358</v>
      </c>
      <c r="I70" s="576"/>
      <c r="J70" s="576" t="s">
        <v>755</v>
      </c>
      <c r="K70" s="192"/>
      <c r="L70" s="192"/>
      <c r="M70" s="192"/>
      <c r="N70" s="192"/>
      <c r="O70" s="192"/>
      <c r="P70" s="192"/>
      <c r="Q70" s="192"/>
      <c r="R70" s="192"/>
      <c r="S70" s="191">
        <v>350</v>
      </c>
      <c r="T70" s="191"/>
      <c r="U70" s="191">
        <v>233</v>
      </c>
      <c r="V70" s="192"/>
      <c r="W70" s="193" t="s">
        <v>353</v>
      </c>
      <c r="X70" s="193" t="s">
        <v>749</v>
      </c>
      <c r="Y70" s="193" t="s">
        <v>183</v>
      </c>
      <c r="Z70" s="426"/>
      <c r="AA70" s="426"/>
      <c r="AB70" s="567">
        <v>80</v>
      </c>
      <c r="AC70" s="192"/>
      <c r="AD70" s="192"/>
      <c r="AE70" s="192"/>
      <c r="AF70" s="192"/>
      <c r="AG70" s="192"/>
      <c r="AH70" s="192"/>
      <c r="AI70" s="192"/>
      <c r="AJ70" s="192"/>
      <c r="AK70" s="192"/>
      <c r="AL70" s="192"/>
      <c r="AM70" s="192"/>
      <c r="AN70" s="192"/>
      <c r="AO70" s="576" t="s">
        <v>756</v>
      </c>
      <c r="AP70" s="576" t="s">
        <v>757</v>
      </c>
      <c r="AQ70" s="191" t="s">
        <v>639</v>
      </c>
      <c r="AR70" s="191" t="s">
        <v>201</v>
      </c>
      <c r="AS70" s="191" t="s">
        <v>184</v>
      </c>
      <c r="AT70" s="191"/>
      <c r="AU70" s="185"/>
    </row>
    <row r="71" s="12" customFormat="1" ht="244.2" spans="1:47">
      <c r="A71" s="576">
        <v>1</v>
      </c>
      <c r="B71" s="576"/>
      <c r="C71" s="576">
        <v>2024</v>
      </c>
      <c r="D71" s="576" t="s">
        <v>758</v>
      </c>
      <c r="E71" s="576" t="s">
        <v>178</v>
      </c>
      <c r="F71" s="576">
        <v>2024</v>
      </c>
      <c r="G71" s="576" t="s">
        <v>351</v>
      </c>
      <c r="H71" s="576" t="s">
        <v>759</v>
      </c>
      <c r="I71" s="576"/>
      <c r="J71" s="576" t="s">
        <v>760</v>
      </c>
      <c r="K71" s="576"/>
      <c r="L71" s="576"/>
      <c r="M71" s="191"/>
      <c r="N71" s="191"/>
      <c r="O71" s="191"/>
      <c r="P71" s="191"/>
      <c r="Q71" s="191"/>
      <c r="R71" s="191"/>
      <c r="S71" s="191">
        <v>381</v>
      </c>
      <c r="T71" s="191"/>
      <c r="U71" s="191">
        <v>133</v>
      </c>
      <c r="V71" s="191"/>
      <c r="W71" s="576" t="s">
        <v>353</v>
      </c>
      <c r="X71" s="576" t="s">
        <v>749</v>
      </c>
      <c r="Y71" s="576" t="s">
        <v>183</v>
      </c>
      <c r="Z71" s="191"/>
      <c r="AA71" s="191"/>
      <c r="AB71" s="191">
        <v>700</v>
      </c>
      <c r="AC71" s="191"/>
      <c r="AD71" s="191"/>
      <c r="AE71" s="191"/>
      <c r="AF71" s="191"/>
      <c r="AG71" s="191"/>
      <c r="AH71" s="191"/>
      <c r="AI71" s="191"/>
      <c r="AJ71" s="191"/>
      <c r="AK71" s="191"/>
      <c r="AL71" s="191"/>
      <c r="AM71" s="191"/>
      <c r="AN71" s="191"/>
      <c r="AO71" s="576" t="s">
        <v>761</v>
      </c>
      <c r="AP71" s="576" t="s">
        <v>762</v>
      </c>
      <c r="AQ71" s="191"/>
      <c r="AR71" s="191" t="s">
        <v>643</v>
      </c>
      <c r="AS71" s="191"/>
      <c r="AT71" s="191"/>
      <c r="AU71" s="185"/>
    </row>
    <row r="72" s="12" customFormat="1" ht="133.2" spans="1:47">
      <c r="A72" s="576">
        <v>1</v>
      </c>
      <c r="B72" s="576"/>
      <c r="C72" s="576">
        <v>2024</v>
      </c>
      <c r="D72" s="576" t="s">
        <v>359</v>
      </c>
      <c r="E72" s="576" t="s">
        <v>178</v>
      </c>
      <c r="F72" s="576">
        <v>2024</v>
      </c>
      <c r="G72" s="576" t="s">
        <v>360</v>
      </c>
      <c r="H72" s="576" t="s">
        <v>361</v>
      </c>
      <c r="I72" s="576"/>
      <c r="J72" s="576" t="s">
        <v>763</v>
      </c>
      <c r="K72" s="576"/>
      <c r="L72" s="576"/>
      <c r="M72" s="576"/>
      <c r="N72" s="576"/>
      <c r="O72" s="576"/>
      <c r="P72" s="576"/>
      <c r="Q72" s="576"/>
      <c r="R72" s="576"/>
      <c r="S72" s="576">
        <v>535</v>
      </c>
      <c r="T72" s="576"/>
      <c r="U72" s="576">
        <v>238</v>
      </c>
      <c r="V72" s="576"/>
      <c r="W72" s="576" t="s">
        <v>353</v>
      </c>
      <c r="X72" s="576" t="s">
        <v>749</v>
      </c>
      <c r="Y72" s="576" t="s">
        <v>250</v>
      </c>
      <c r="Z72" s="576"/>
      <c r="AA72" s="576"/>
      <c r="AB72" s="576">
        <v>600</v>
      </c>
      <c r="AC72" s="576"/>
      <c r="AD72" s="576"/>
      <c r="AE72" s="576"/>
      <c r="AF72" s="576"/>
      <c r="AG72" s="576"/>
      <c r="AH72" s="576"/>
      <c r="AI72" s="576"/>
      <c r="AJ72" s="576"/>
      <c r="AK72" s="576"/>
      <c r="AL72" s="576"/>
      <c r="AM72" s="576"/>
      <c r="AN72" s="576"/>
      <c r="AO72" s="576" t="s">
        <v>764</v>
      </c>
      <c r="AP72" s="576" t="s">
        <v>765</v>
      </c>
      <c r="AQ72" s="191"/>
      <c r="AR72" s="191" t="s">
        <v>643</v>
      </c>
      <c r="AS72" s="191"/>
      <c r="AT72" s="191"/>
      <c r="AU72" s="185"/>
    </row>
    <row r="73" s="12" customFormat="1" ht="399.6" spans="1:47">
      <c r="A73" s="576">
        <v>2</v>
      </c>
      <c r="B73" s="576"/>
      <c r="C73" s="576">
        <v>2024</v>
      </c>
      <c r="D73" s="576" t="s">
        <v>362</v>
      </c>
      <c r="E73" s="576" t="s">
        <v>302</v>
      </c>
      <c r="F73" s="576">
        <v>2024</v>
      </c>
      <c r="G73" s="576" t="s">
        <v>360</v>
      </c>
      <c r="H73" s="576" t="s">
        <v>363</v>
      </c>
      <c r="I73" s="576"/>
      <c r="J73" s="576" t="s">
        <v>766</v>
      </c>
      <c r="K73" s="576"/>
      <c r="L73" s="576"/>
      <c r="M73" s="576"/>
      <c r="N73" s="576"/>
      <c r="O73" s="576"/>
      <c r="P73" s="576"/>
      <c r="Q73" s="576"/>
      <c r="R73" s="576"/>
      <c r="S73" s="576">
        <v>535</v>
      </c>
      <c r="T73" s="576"/>
      <c r="U73" s="576">
        <v>238</v>
      </c>
      <c r="V73" s="576"/>
      <c r="W73" s="576" t="s">
        <v>353</v>
      </c>
      <c r="X73" s="576" t="s">
        <v>749</v>
      </c>
      <c r="Y73" s="576" t="s">
        <v>250</v>
      </c>
      <c r="Z73" s="576"/>
      <c r="AA73" s="576"/>
      <c r="AB73" s="576">
        <v>1300</v>
      </c>
      <c r="AC73" s="576"/>
      <c r="AD73" s="576"/>
      <c r="AE73" s="576"/>
      <c r="AF73" s="576"/>
      <c r="AG73" s="576"/>
      <c r="AH73" s="576"/>
      <c r="AI73" s="576"/>
      <c r="AJ73" s="576"/>
      <c r="AK73" s="576"/>
      <c r="AL73" s="576"/>
      <c r="AM73" s="576"/>
      <c r="AN73" s="576"/>
      <c r="AO73" s="576" t="s">
        <v>767</v>
      </c>
      <c r="AP73" s="576" t="s">
        <v>768</v>
      </c>
      <c r="AQ73" s="191"/>
      <c r="AR73" s="191" t="s">
        <v>643</v>
      </c>
      <c r="AS73" s="191"/>
      <c r="AT73" s="191"/>
      <c r="AU73" s="185"/>
    </row>
    <row r="74" s="12" customFormat="1" ht="155.4" spans="1:47">
      <c r="A74" s="576">
        <v>1</v>
      </c>
      <c r="B74" s="576"/>
      <c r="C74" s="576">
        <v>2024</v>
      </c>
      <c r="D74" s="576" t="s">
        <v>364</v>
      </c>
      <c r="E74" s="576" t="s">
        <v>365</v>
      </c>
      <c r="F74" s="576">
        <v>2024</v>
      </c>
      <c r="G74" s="576" t="s">
        <v>360</v>
      </c>
      <c r="H74" s="576" t="s">
        <v>366</v>
      </c>
      <c r="I74" s="576"/>
      <c r="J74" s="576" t="s">
        <v>366</v>
      </c>
      <c r="K74" s="191"/>
      <c r="L74" s="191"/>
      <c r="M74" s="191"/>
      <c r="N74" s="191"/>
      <c r="O74" s="191"/>
      <c r="P74" s="191"/>
      <c r="Q74" s="191"/>
      <c r="R74" s="191"/>
      <c r="S74" s="191">
        <v>54</v>
      </c>
      <c r="T74" s="191"/>
      <c r="U74" s="191">
        <v>0</v>
      </c>
      <c r="V74" s="191"/>
      <c r="W74" s="193" t="s">
        <v>353</v>
      </c>
      <c r="X74" s="193" t="s">
        <v>749</v>
      </c>
      <c r="Y74" s="193" t="s">
        <v>367</v>
      </c>
      <c r="Z74" s="193"/>
      <c r="AA74" s="193"/>
      <c r="AB74" s="191">
        <v>100</v>
      </c>
      <c r="AC74" s="191"/>
      <c r="AD74" s="191"/>
      <c r="AE74" s="191"/>
      <c r="AF74" s="191"/>
      <c r="AG74" s="191"/>
      <c r="AH74" s="191"/>
      <c r="AI74" s="191"/>
      <c r="AJ74" s="191"/>
      <c r="AK74" s="191"/>
      <c r="AL74" s="191"/>
      <c r="AM74" s="191"/>
      <c r="AN74" s="191"/>
      <c r="AO74" s="576" t="s">
        <v>769</v>
      </c>
      <c r="AP74" s="576" t="s">
        <v>770</v>
      </c>
      <c r="AQ74" s="191"/>
      <c r="AR74" s="191" t="s">
        <v>643</v>
      </c>
      <c r="AS74" s="191"/>
      <c r="AT74" s="191"/>
      <c r="AU74" s="185"/>
    </row>
    <row r="75" s="9" customFormat="1" ht="288.6" spans="1:47">
      <c r="A75" s="568" t="s">
        <v>665</v>
      </c>
      <c r="B75" s="585"/>
      <c r="C75" s="576">
        <v>2024</v>
      </c>
      <c r="D75" s="576" t="s">
        <v>368</v>
      </c>
      <c r="E75" s="191" t="s">
        <v>302</v>
      </c>
      <c r="F75" s="193">
        <v>2024</v>
      </c>
      <c r="G75" s="191" t="s">
        <v>369</v>
      </c>
      <c r="H75" s="193" t="s">
        <v>370</v>
      </c>
      <c r="I75" s="191"/>
      <c r="J75" s="193" t="s">
        <v>771</v>
      </c>
      <c r="K75" s="191"/>
      <c r="L75" s="191"/>
      <c r="M75" s="191"/>
      <c r="N75" s="191"/>
      <c r="O75" s="191"/>
      <c r="P75" s="191"/>
      <c r="Q75" s="191"/>
      <c r="R75" s="191"/>
      <c r="S75" s="191">
        <v>195</v>
      </c>
      <c r="T75" s="191"/>
      <c r="U75" s="191">
        <v>89</v>
      </c>
      <c r="V75" s="191"/>
      <c r="W75" s="193" t="s">
        <v>353</v>
      </c>
      <c r="X75" s="193" t="s">
        <v>749</v>
      </c>
      <c r="Y75" s="193" t="s">
        <v>207</v>
      </c>
      <c r="Z75" s="191"/>
      <c r="AA75" s="191"/>
      <c r="AB75" s="191">
        <v>650</v>
      </c>
      <c r="AC75" s="191"/>
      <c r="AD75" s="191"/>
      <c r="AE75" s="191"/>
      <c r="AF75" s="191"/>
      <c r="AG75" s="191"/>
      <c r="AH75" s="191"/>
      <c r="AI75" s="191"/>
      <c r="AJ75" s="191"/>
      <c r="AK75" s="191"/>
      <c r="AL75" s="191"/>
      <c r="AM75" s="191"/>
      <c r="AN75" s="191"/>
      <c r="AO75" s="193" t="s">
        <v>772</v>
      </c>
      <c r="AP75" s="193" t="s">
        <v>773</v>
      </c>
      <c r="AQ75" s="191" t="s">
        <v>639</v>
      </c>
      <c r="AR75" s="191" t="s">
        <v>201</v>
      </c>
      <c r="AS75" s="191" t="s">
        <v>639</v>
      </c>
      <c r="AT75" s="191"/>
      <c r="AU75" s="185"/>
    </row>
    <row r="76" s="12" customFormat="1" ht="288.6" spans="1:47">
      <c r="A76" s="565">
        <v>2</v>
      </c>
      <c r="B76" s="576"/>
      <c r="C76" s="576">
        <v>2024</v>
      </c>
      <c r="D76" s="576" t="s">
        <v>371</v>
      </c>
      <c r="E76" s="576" t="s">
        <v>302</v>
      </c>
      <c r="F76" s="576">
        <v>2024</v>
      </c>
      <c r="G76" s="576" t="s">
        <v>351</v>
      </c>
      <c r="H76" s="576" t="s">
        <v>372</v>
      </c>
      <c r="I76" s="191"/>
      <c r="J76" s="191" t="s">
        <v>774</v>
      </c>
      <c r="K76" s="191"/>
      <c r="L76" s="191"/>
      <c r="M76" s="191"/>
      <c r="N76" s="191"/>
      <c r="O76" s="191"/>
      <c r="P76" s="191"/>
      <c r="Q76" s="191"/>
      <c r="R76" s="191"/>
      <c r="S76" s="191">
        <v>70</v>
      </c>
      <c r="T76" s="191"/>
      <c r="U76" s="191">
        <v>32</v>
      </c>
      <c r="V76" s="191"/>
      <c r="W76" s="193" t="s">
        <v>353</v>
      </c>
      <c r="X76" s="193" t="s">
        <v>749</v>
      </c>
      <c r="Y76" s="193" t="s">
        <v>183</v>
      </c>
      <c r="Z76" s="193"/>
      <c r="AA76" s="193"/>
      <c r="AB76" s="191">
        <v>650</v>
      </c>
      <c r="AC76" s="191"/>
      <c r="AD76" s="191"/>
      <c r="AE76" s="191"/>
      <c r="AF76" s="191"/>
      <c r="AG76" s="191"/>
      <c r="AH76" s="191"/>
      <c r="AI76" s="191"/>
      <c r="AJ76" s="191"/>
      <c r="AK76" s="191"/>
      <c r="AL76" s="191"/>
      <c r="AM76" s="191"/>
      <c r="AN76" s="191"/>
      <c r="AO76" s="193" t="s">
        <v>775</v>
      </c>
      <c r="AP76" s="193" t="s">
        <v>776</v>
      </c>
      <c r="AQ76" s="191"/>
      <c r="AR76" s="191" t="s">
        <v>643</v>
      </c>
      <c r="AS76" s="191"/>
      <c r="AT76" s="191"/>
      <c r="AU76" s="185"/>
    </row>
    <row r="77" s="12" customFormat="1" ht="288.6" spans="1:47">
      <c r="A77" s="565">
        <v>3</v>
      </c>
      <c r="B77" s="576"/>
      <c r="C77" s="576">
        <v>2024</v>
      </c>
      <c r="D77" s="576" t="s">
        <v>373</v>
      </c>
      <c r="E77" s="576" t="s">
        <v>302</v>
      </c>
      <c r="F77" s="576">
        <v>2024</v>
      </c>
      <c r="G77" s="576" t="s">
        <v>351</v>
      </c>
      <c r="H77" s="576" t="s">
        <v>374</v>
      </c>
      <c r="I77" s="576"/>
      <c r="J77" s="576" t="s">
        <v>777</v>
      </c>
      <c r="K77" s="191"/>
      <c r="L77" s="191"/>
      <c r="M77" s="191"/>
      <c r="N77" s="191"/>
      <c r="O77" s="191"/>
      <c r="P77" s="191"/>
      <c r="Q77" s="191"/>
      <c r="R77" s="191"/>
      <c r="S77" s="191">
        <v>381</v>
      </c>
      <c r="T77" s="191"/>
      <c r="U77" s="191">
        <v>133</v>
      </c>
      <c r="V77" s="191"/>
      <c r="W77" s="193" t="s">
        <v>353</v>
      </c>
      <c r="X77" s="193" t="s">
        <v>749</v>
      </c>
      <c r="Y77" s="193" t="s">
        <v>207</v>
      </c>
      <c r="Z77" s="193"/>
      <c r="AA77" s="193"/>
      <c r="AB77" s="191">
        <v>2200</v>
      </c>
      <c r="AC77" s="191"/>
      <c r="AD77" s="191"/>
      <c r="AE77" s="191"/>
      <c r="AF77" s="191"/>
      <c r="AG77" s="191"/>
      <c r="AH77" s="191"/>
      <c r="AI77" s="191"/>
      <c r="AJ77" s="191"/>
      <c r="AK77" s="191"/>
      <c r="AL77" s="191"/>
      <c r="AM77" s="191"/>
      <c r="AN77" s="191"/>
      <c r="AO77" s="193" t="s">
        <v>778</v>
      </c>
      <c r="AP77" s="193" t="s">
        <v>779</v>
      </c>
      <c r="AQ77" s="191" t="s">
        <v>639</v>
      </c>
      <c r="AR77" s="191" t="s">
        <v>201</v>
      </c>
      <c r="AS77" s="191" t="s">
        <v>639</v>
      </c>
      <c r="AT77" s="191"/>
      <c r="AU77" s="185"/>
    </row>
    <row r="78" s="12" customFormat="1" ht="177.6" spans="1:47">
      <c r="A78" s="565">
        <v>4</v>
      </c>
      <c r="B78" s="576"/>
      <c r="C78" s="576">
        <v>2024</v>
      </c>
      <c r="D78" s="576" t="s">
        <v>375</v>
      </c>
      <c r="E78" s="576" t="s">
        <v>178</v>
      </c>
      <c r="F78" s="576">
        <v>2024</v>
      </c>
      <c r="G78" s="576" t="s">
        <v>360</v>
      </c>
      <c r="H78" s="576" t="s">
        <v>376</v>
      </c>
      <c r="I78" s="576"/>
      <c r="J78" s="576" t="s">
        <v>780</v>
      </c>
      <c r="K78" s="191"/>
      <c r="L78" s="191"/>
      <c r="M78" s="191"/>
      <c r="N78" s="191"/>
      <c r="O78" s="191"/>
      <c r="P78" s="191"/>
      <c r="Q78" s="191"/>
      <c r="R78" s="191"/>
      <c r="S78" s="191">
        <v>535</v>
      </c>
      <c r="T78" s="191"/>
      <c r="U78" s="191">
        <v>238</v>
      </c>
      <c r="V78" s="191"/>
      <c r="W78" s="193" t="s">
        <v>353</v>
      </c>
      <c r="X78" s="193" t="s">
        <v>749</v>
      </c>
      <c r="Y78" s="193" t="s">
        <v>377</v>
      </c>
      <c r="Z78" s="193"/>
      <c r="AA78" s="193"/>
      <c r="AB78" s="191">
        <v>160</v>
      </c>
      <c r="AC78" s="191"/>
      <c r="AD78" s="191"/>
      <c r="AE78" s="191"/>
      <c r="AF78" s="191"/>
      <c r="AG78" s="191"/>
      <c r="AH78" s="191"/>
      <c r="AI78" s="191"/>
      <c r="AJ78" s="191"/>
      <c r="AK78" s="191"/>
      <c r="AL78" s="191"/>
      <c r="AM78" s="191"/>
      <c r="AN78" s="191"/>
      <c r="AO78" s="193" t="s">
        <v>781</v>
      </c>
      <c r="AP78" s="193" t="s">
        <v>782</v>
      </c>
      <c r="AQ78" s="191"/>
      <c r="AR78" s="191" t="s">
        <v>643</v>
      </c>
      <c r="AS78" s="191"/>
      <c r="AT78" s="191"/>
      <c r="AU78" s="185"/>
    </row>
    <row r="79" s="12" customFormat="1" ht="155.4" spans="1:47">
      <c r="A79" s="565">
        <v>5</v>
      </c>
      <c r="B79" s="576"/>
      <c r="C79" s="576">
        <v>2024</v>
      </c>
      <c r="D79" s="576" t="s">
        <v>378</v>
      </c>
      <c r="E79" s="576" t="s">
        <v>178</v>
      </c>
      <c r="F79" s="576">
        <v>2024</v>
      </c>
      <c r="G79" s="576" t="s">
        <v>369</v>
      </c>
      <c r="H79" s="576" t="s">
        <v>379</v>
      </c>
      <c r="I79" s="576"/>
      <c r="J79" s="576" t="s">
        <v>783</v>
      </c>
      <c r="K79" s="191"/>
      <c r="L79" s="191"/>
      <c r="M79" s="191"/>
      <c r="N79" s="191"/>
      <c r="O79" s="191"/>
      <c r="P79" s="191"/>
      <c r="Q79" s="191"/>
      <c r="R79" s="191"/>
      <c r="S79" s="191">
        <v>195</v>
      </c>
      <c r="T79" s="191"/>
      <c r="U79" s="191">
        <v>89</v>
      </c>
      <c r="V79" s="191"/>
      <c r="W79" s="193" t="s">
        <v>353</v>
      </c>
      <c r="X79" s="193" t="s">
        <v>749</v>
      </c>
      <c r="Y79" s="193" t="s">
        <v>207</v>
      </c>
      <c r="Z79" s="193"/>
      <c r="AA79" s="193"/>
      <c r="AB79" s="191">
        <v>400</v>
      </c>
      <c r="AC79" s="191"/>
      <c r="AD79" s="191"/>
      <c r="AE79" s="191"/>
      <c r="AF79" s="191"/>
      <c r="AG79" s="191"/>
      <c r="AH79" s="191"/>
      <c r="AI79" s="191"/>
      <c r="AJ79" s="191"/>
      <c r="AK79" s="191"/>
      <c r="AL79" s="191"/>
      <c r="AM79" s="191"/>
      <c r="AN79" s="191"/>
      <c r="AO79" s="193" t="s">
        <v>784</v>
      </c>
      <c r="AP79" s="193" t="s">
        <v>785</v>
      </c>
      <c r="AQ79" s="191"/>
      <c r="AR79" s="191" t="s">
        <v>643</v>
      </c>
      <c r="AS79" s="191"/>
      <c r="AT79" s="191"/>
      <c r="AU79" s="185"/>
    </row>
    <row r="80" s="12" customFormat="1" ht="133.2" spans="1:47">
      <c r="A80" s="193">
        <v>1</v>
      </c>
      <c r="B80" s="193"/>
      <c r="C80" s="193">
        <v>2024</v>
      </c>
      <c r="D80" s="193" t="s">
        <v>380</v>
      </c>
      <c r="E80" s="193" t="s">
        <v>178</v>
      </c>
      <c r="F80" s="193">
        <v>2024</v>
      </c>
      <c r="G80" s="193" t="s">
        <v>381</v>
      </c>
      <c r="H80" s="193" t="s">
        <v>382</v>
      </c>
      <c r="I80" s="193"/>
      <c r="J80" s="193" t="s">
        <v>786</v>
      </c>
      <c r="K80" s="191"/>
      <c r="L80" s="191"/>
      <c r="M80" s="191"/>
      <c r="N80" s="191"/>
      <c r="O80" s="191"/>
      <c r="P80" s="191"/>
      <c r="Q80" s="191"/>
      <c r="R80" s="191"/>
      <c r="S80" s="191">
        <v>591</v>
      </c>
      <c r="T80" s="191"/>
      <c r="U80" s="191">
        <v>358</v>
      </c>
      <c r="V80" s="191"/>
      <c r="W80" s="193" t="s">
        <v>353</v>
      </c>
      <c r="X80" s="193" t="s">
        <v>749</v>
      </c>
      <c r="Y80" s="193" t="s">
        <v>215</v>
      </c>
      <c r="Z80" s="191"/>
      <c r="AA80" s="191"/>
      <c r="AB80" s="191">
        <v>1100</v>
      </c>
      <c r="AC80" s="191"/>
      <c r="AD80" s="191"/>
      <c r="AE80" s="191"/>
      <c r="AF80" s="191"/>
      <c r="AG80" s="191"/>
      <c r="AH80" s="191"/>
      <c r="AI80" s="191"/>
      <c r="AJ80" s="191"/>
      <c r="AK80" s="191"/>
      <c r="AL80" s="191"/>
      <c r="AM80" s="191"/>
      <c r="AN80" s="191"/>
      <c r="AO80" s="193" t="s">
        <v>787</v>
      </c>
      <c r="AP80" s="193" t="s">
        <v>788</v>
      </c>
      <c r="AQ80" s="191"/>
      <c r="AR80" s="191" t="s">
        <v>643</v>
      </c>
      <c r="AS80" s="191"/>
      <c r="AT80" s="191"/>
      <c r="AU80" s="185"/>
    </row>
    <row r="81" s="250" customFormat="1" ht="133.2" spans="1:47">
      <c r="A81" s="193">
        <v>1</v>
      </c>
      <c r="B81" s="193"/>
      <c r="C81" s="193">
        <v>2024</v>
      </c>
      <c r="D81" s="193" t="s">
        <v>383</v>
      </c>
      <c r="E81" s="193" t="s">
        <v>178</v>
      </c>
      <c r="F81" s="193">
        <v>2024</v>
      </c>
      <c r="G81" s="193" t="s">
        <v>357</v>
      </c>
      <c r="H81" s="193" t="s">
        <v>384</v>
      </c>
      <c r="I81" s="193"/>
      <c r="J81" s="193" t="s">
        <v>789</v>
      </c>
      <c r="K81" s="193"/>
      <c r="L81" s="193"/>
      <c r="M81" s="193"/>
      <c r="N81" s="193"/>
      <c r="O81" s="193"/>
      <c r="P81" s="193"/>
      <c r="Q81" s="193"/>
      <c r="R81" s="193"/>
      <c r="S81" s="193">
        <v>67</v>
      </c>
      <c r="T81" s="193"/>
      <c r="U81" s="193">
        <v>15</v>
      </c>
      <c r="V81" s="193"/>
      <c r="W81" s="193" t="s">
        <v>353</v>
      </c>
      <c r="X81" s="193" t="s">
        <v>749</v>
      </c>
      <c r="Y81" s="193" t="s">
        <v>207</v>
      </c>
      <c r="Z81" s="193"/>
      <c r="AA81" s="193"/>
      <c r="AB81" s="193">
        <v>200</v>
      </c>
      <c r="AC81" s="193"/>
      <c r="AD81" s="193"/>
      <c r="AE81" s="193"/>
      <c r="AF81" s="193"/>
      <c r="AG81" s="193"/>
      <c r="AH81" s="193"/>
      <c r="AI81" s="193"/>
      <c r="AJ81" s="193"/>
      <c r="AK81" s="193"/>
      <c r="AL81" s="193"/>
      <c r="AM81" s="193"/>
      <c r="AN81" s="193"/>
      <c r="AO81" s="193" t="s">
        <v>790</v>
      </c>
      <c r="AP81" s="193" t="s">
        <v>791</v>
      </c>
      <c r="AQ81" s="193" t="s">
        <v>639</v>
      </c>
      <c r="AR81" s="193" t="s">
        <v>201</v>
      </c>
      <c r="AS81" s="193" t="s">
        <v>639</v>
      </c>
      <c r="AT81" s="193"/>
      <c r="AU81" s="193"/>
    </row>
    <row r="82" s="12" customFormat="1" ht="133.2" spans="1:47">
      <c r="A82" s="565">
        <v>1</v>
      </c>
      <c r="B82" s="576"/>
      <c r="C82" s="576">
        <v>2024</v>
      </c>
      <c r="D82" s="576" t="s">
        <v>385</v>
      </c>
      <c r="E82" s="576" t="s">
        <v>178</v>
      </c>
      <c r="F82" s="576">
        <v>2024</v>
      </c>
      <c r="G82" s="576" t="s">
        <v>386</v>
      </c>
      <c r="H82" s="576" t="s">
        <v>387</v>
      </c>
      <c r="I82" s="576"/>
      <c r="J82" s="576" t="s">
        <v>792</v>
      </c>
      <c r="K82" s="191"/>
      <c r="L82" s="191"/>
      <c r="M82" s="191"/>
      <c r="N82" s="191"/>
      <c r="O82" s="191"/>
      <c r="P82" s="191"/>
      <c r="Q82" s="191"/>
      <c r="R82" s="191"/>
      <c r="S82" s="191">
        <v>692</v>
      </c>
      <c r="T82" s="191"/>
      <c r="U82" s="191">
        <v>235</v>
      </c>
      <c r="V82" s="191"/>
      <c r="W82" s="193" t="s">
        <v>353</v>
      </c>
      <c r="X82" s="193" t="s">
        <v>749</v>
      </c>
      <c r="Y82" s="193" t="s">
        <v>183</v>
      </c>
      <c r="Z82" s="193"/>
      <c r="AA82" s="193"/>
      <c r="AB82" s="191">
        <v>212</v>
      </c>
      <c r="AC82" s="191"/>
      <c r="AD82" s="191"/>
      <c r="AE82" s="191"/>
      <c r="AF82" s="191"/>
      <c r="AG82" s="191"/>
      <c r="AH82" s="191"/>
      <c r="AI82" s="191"/>
      <c r="AJ82" s="191"/>
      <c r="AK82" s="191"/>
      <c r="AL82" s="191"/>
      <c r="AM82" s="191"/>
      <c r="AN82" s="191"/>
      <c r="AO82" s="576" t="s">
        <v>793</v>
      </c>
      <c r="AP82" s="576" t="s">
        <v>794</v>
      </c>
      <c r="AQ82" s="191"/>
      <c r="AR82" s="191" t="s">
        <v>643</v>
      </c>
      <c r="AS82" s="191"/>
      <c r="AT82" s="191"/>
      <c r="AU82" s="185"/>
    </row>
    <row r="83" s="12" customFormat="1" ht="222" spans="1:47">
      <c r="A83" s="576">
        <v>1</v>
      </c>
      <c r="B83" s="576"/>
      <c r="C83" s="576">
        <v>2024</v>
      </c>
      <c r="D83" s="576" t="s">
        <v>388</v>
      </c>
      <c r="E83" s="576" t="s">
        <v>178</v>
      </c>
      <c r="F83" s="576">
        <v>2024</v>
      </c>
      <c r="G83" s="576" t="s">
        <v>389</v>
      </c>
      <c r="H83" s="576" t="s">
        <v>390</v>
      </c>
      <c r="I83" s="576"/>
      <c r="J83" s="576" t="s">
        <v>795</v>
      </c>
      <c r="K83" s="191"/>
      <c r="L83" s="191"/>
      <c r="M83" s="191"/>
      <c r="N83" s="191"/>
      <c r="O83" s="191"/>
      <c r="P83" s="191"/>
      <c r="Q83" s="191"/>
      <c r="R83" s="191"/>
      <c r="S83" s="191">
        <v>986</v>
      </c>
      <c r="T83" s="191"/>
      <c r="U83" s="191">
        <v>373</v>
      </c>
      <c r="V83" s="191"/>
      <c r="W83" s="193" t="s">
        <v>353</v>
      </c>
      <c r="X83" s="193" t="s">
        <v>749</v>
      </c>
      <c r="Y83" s="193" t="s">
        <v>183</v>
      </c>
      <c r="Z83" s="191"/>
      <c r="AA83" s="191"/>
      <c r="AB83" s="191">
        <v>2700</v>
      </c>
      <c r="AC83" s="191"/>
      <c r="AD83" s="191"/>
      <c r="AE83" s="191"/>
      <c r="AF83" s="191"/>
      <c r="AG83" s="191"/>
      <c r="AH83" s="191"/>
      <c r="AI83" s="191"/>
      <c r="AJ83" s="191"/>
      <c r="AK83" s="191"/>
      <c r="AL83" s="191"/>
      <c r="AM83" s="191"/>
      <c r="AN83" s="191"/>
      <c r="AO83" s="576" t="s">
        <v>796</v>
      </c>
      <c r="AP83" s="576" t="s">
        <v>797</v>
      </c>
      <c r="AQ83" s="191" t="s">
        <v>184</v>
      </c>
      <c r="AR83" s="191" t="s">
        <v>643</v>
      </c>
      <c r="AS83" s="191" t="s">
        <v>639</v>
      </c>
      <c r="AT83" s="191"/>
      <c r="AU83" s="185"/>
    </row>
    <row r="84" s="12" customFormat="1" ht="199.8" spans="1:47">
      <c r="A84" s="576">
        <v>1</v>
      </c>
      <c r="B84" s="576"/>
      <c r="C84" s="576">
        <v>2024</v>
      </c>
      <c r="D84" s="576" t="s">
        <v>391</v>
      </c>
      <c r="E84" s="576" t="s">
        <v>178</v>
      </c>
      <c r="F84" s="576">
        <v>2024</v>
      </c>
      <c r="G84" s="576" t="s">
        <v>351</v>
      </c>
      <c r="H84" s="576" t="s">
        <v>392</v>
      </c>
      <c r="I84" s="576"/>
      <c r="J84" s="576" t="s">
        <v>798</v>
      </c>
      <c r="K84" s="191"/>
      <c r="L84" s="191"/>
      <c r="M84" s="191"/>
      <c r="N84" s="191"/>
      <c r="O84" s="191"/>
      <c r="P84" s="191"/>
      <c r="Q84" s="191"/>
      <c r="R84" s="191"/>
      <c r="S84" s="191">
        <v>381</v>
      </c>
      <c r="T84" s="191"/>
      <c r="U84" s="191">
        <v>133</v>
      </c>
      <c r="V84" s="191"/>
      <c r="W84" s="193" t="s">
        <v>353</v>
      </c>
      <c r="X84" s="193" t="s">
        <v>749</v>
      </c>
      <c r="Y84" s="193" t="s">
        <v>254</v>
      </c>
      <c r="Z84" s="193"/>
      <c r="AA84" s="193"/>
      <c r="AB84" s="191">
        <v>500</v>
      </c>
      <c r="AC84" s="191"/>
      <c r="AD84" s="191"/>
      <c r="AE84" s="191"/>
      <c r="AF84" s="191"/>
      <c r="AG84" s="191"/>
      <c r="AH84" s="191"/>
      <c r="AI84" s="191"/>
      <c r="AJ84" s="191"/>
      <c r="AK84" s="191"/>
      <c r="AL84" s="191"/>
      <c r="AM84" s="191"/>
      <c r="AN84" s="191"/>
      <c r="AO84" s="576" t="s">
        <v>799</v>
      </c>
      <c r="AP84" s="576" t="s">
        <v>800</v>
      </c>
      <c r="AQ84" s="191" t="s">
        <v>639</v>
      </c>
      <c r="AR84" s="191" t="s">
        <v>643</v>
      </c>
      <c r="AS84" s="191" t="s">
        <v>639</v>
      </c>
      <c r="AT84" s="191"/>
      <c r="AU84" s="185"/>
    </row>
    <row r="85" s="12" customFormat="1" ht="177.6" spans="1:47">
      <c r="A85" s="576">
        <v>1</v>
      </c>
      <c r="B85" s="576"/>
      <c r="C85" s="576">
        <v>2024</v>
      </c>
      <c r="D85" s="576" t="s">
        <v>393</v>
      </c>
      <c r="E85" s="576" t="s">
        <v>178</v>
      </c>
      <c r="F85" s="576">
        <v>2024</v>
      </c>
      <c r="G85" s="576" t="s">
        <v>360</v>
      </c>
      <c r="H85" s="576" t="s">
        <v>394</v>
      </c>
      <c r="I85" s="576"/>
      <c r="J85" s="576" t="s">
        <v>801</v>
      </c>
      <c r="K85" s="191"/>
      <c r="L85" s="191"/>
      <c r="M85" s="191"/>
      <c r="N85" s="191"/>
      <c r="O85" s="191"/>
      <c r="P85" s="191"/>
      <c r="Q85" s="191"/>
      <c r="R85" s="191"/>
      <c r="S85" s="191">
        <v>535</v>
      </c>
      <c r="T85" s="191"/>
      <c r="U85" s="191">
        <v>238</v>
      </c>
      <c r="V85" s="191"/>
      <c r="W85" s="193" t="s">
        <v>353</v>
      </c>
      <c r="X85" s="193" t="s">
        <v>749</v>
      </c>
      <c r="Y85" s="193" t="s">
        <v>250</v>
      </c>
      <c r="Z85" s="193"/>
      <c r="AA85" s="193"/>
      <c r="AB85" s="191">
        <v>70</v>
      </c>
      <c r="AC85" s="191"/>
      <c r="AD85" s="191"/>
      <c r="AE85" s="191"/>
      <c r="AF85" s="191"/>
      <c r="AG85" s="191"/>
      <c r="AH85" s="191"/>
      <c r="AI85" s="191"/>
      <c r="AJ85" s="191"/>
      <c r="AK85" s="191"/>
      <c r="AL85" s="191"/>
      <c r="AM85" s="191"/>
      <c r="AN85" s="191"/>
      <c r="AO85" s="576" t="s">
        <v>802</v>
      </c>
      <c r="AP85" s="576" t="s">
        <v>803</v>
      </c>
      <c r="AQ85" s="191"/>
      <c r="AR85" s="191" t="s">
        <v>643</v>
      </c>
      <c r="AS85" s="191"/>
      <c r="AT85" s="191"/>
      <c r="AU85" s="185"/>
    </row>
    <row r="86" s="12" customFormat="1" ht="155.4" spans="1:47">
      <c r="A86" s="586">
        <v>1</v>
      </c>
      <c r="B86" s="576"/>
      <c r="C86" s="576">
        <v>2024</v>
      </c>
      <c r="D86" s="576" t="s">
        <v>395</v>
      </c>
      <c r="E86" s="576" t="s">
        <v>178</v>
      </c>
      <c r="F86" s="576">
        <v>2024</v>
      </c>
      <c r="G86" s="576" t="s">
        <v>396</v>
      </c>
      <c r="H86" s="576" t="s">
        <v>397</v>
      </c>
      <c r="I86" s="576"/>
      <c r="J86" s="576" t="s">
        <v>804</v>
      </c>
      <c r="K86" s="576"/>
      <c r="L86" s="576"/>
      <c r="M86" s="576"/>
      <c r="N86" s="192"/>
      <c r="O86" s="192"/>
      <c r="P86" s="192"/>
      <c r="Q86" s="192"/>
      <c r="R86" s="192"/>
      <c r="S86" s="576">
        <v>649</v>
      </c>
      <c r="T86" s="576"/>
      <c r="U86" s="576">
        <v>352</v>
      </c>
      <c r="V86" s="576"/>
      <c r="W86" s="576" t="s">
        <v>353</v>
      </c>
      <c r="X86" s="576" t="s">
        <v>749</v>
      </c>
      <c r="Y86" s="576" t="s">
        <v>183</v>
      </c>
      <c r="Z86" s="576"/>
      <c r="AA86" s="426"/>
      <c r="AB86" s="192">
        <v>800</v>
      </c>
      <c r="AC86" s="192"/>
      <c r="AD86" s="192"/>
      <c r="AE86" s="192"/>
      <c r="AF86" s="192"/>
      <c r="AG86" s="192"/>
      <c r="AH86" s="192"/>
      <c r="AI86" s="192"/>
      <c r="AJ86" s="192"/>
      <c r="AK86" s="192"/>
      <c r="AL86" s="192"/>
      <c r="AM86" s="192"/>
      <c r="AN86" s="192"/>
      <c r="AO86" s="576" t="s">
        <v>805</v>
      </c>
      <c r="AP86" s="576" t="s">
        <v>806</v>
      </c>
      <c r="AQ86" s="191"/>
      <c r="AR86" s="191" t="s">
        <v>643</v>
      </c>
      <c r="AS86" s="191"/>
      <c r="AT86" s="191"/>
      <c r="AU86" s="185"/>
    </row>
    <row r="87" s="12" customFormat="1" ht="222" spans="1:47">
      <c r="A87" s="586">
        <v>2</v>
      </c>
      <c r="B87" s="576"/>
      <c r="C87" s="576">
        <v>2024</v>
      </c>
      <c r="D87" s="576" t="s">
        <v>398</v>
      </c>
      <c r="E87" s="576"/>
      <c r="F87" s="576">
        <v>2024</v>
      </c>
      <c r="G87" s="576" t="s">
        <v>351</v>
      </c>
      <c r="H87" s="576" t="s">
        <v>399</v>
      </c>
      <c r="I87" s="576"/>
      <c r="J87" s="576" t="s">
        <v>807</v>
      </c>
      <c r="K87" s="576"/>
      <c r="L87" s="576"/>
      <c r="M87" s="576"/>
      <c r="N87" s="192"/>
      <c r="O87" s="192"/>
      <c r="P87" s="192"/>
      <c r="Q87" s="192"/>
      <c r="R87" s="192"/>
      <c r="S87" s="576">
        <v>381</v>
      </c>
      <c r="T87" s="576"/>
      <c r="U87" s="576">
        <v>133</v>
      </c>
      <c r="V87" s="576"/>
      <c r="W87" s="576" t="s">
        <v>353</v>
      </c>
      <c r="X87" s="576" t="s">
        <v>749</v>
      </c>
      <c r="Y87" s="576" t="s">
        <v>400</v>
      </c>
      <c r="Z87" s="576"/>
      <c r="AA87" s="426"/>
      <c r="AB87" s="192">
        <v>100</v>
      </c>
      <c r="AC87" s="192"/>
      <c r="AD87" s="192"/>
      <c r="AE87" s="192"/>
      <c r="AF87" s="192"/>
      <c r="AG87" s="192"/>
      <c r="AH87" s="192"/>
      <c r="AI87" s="192"/>
      <c r="AJ87" s="192"/>
      <c r="AK87" s="192"/>
      <c r="AL87" s="192"/>
      <c r="AM87" s="192"/>
      <c r="AN87" s="192"/>
      <c r="AO87" s="576" t="s">
        <v>808</v>
      </c>
      <c r="AP87" s="576" t="s">
        <v>809</v>
      </c>
      <c r="AQ87" s="191"/>
      <c r="AR87" s="191" t="s">
        <v>643</v>
      </c>
      <c r="AS87" s="191"/>
      <c r="AT87" s="191"/>
      <c r="AU87" s="185"/>
    </row>
    <row r="88" s="554" customFormat="1" ht="310.8" spans="1:47">
      <c r="A88" s="586">
        <v>1</v>
      </c>
      <c r="B88" s="585"/>
      <c r="C88" s="574">
        <v>2024</v>
      </c>
      <c r="D88" s="574" t="s">
        <v>401</v>
      </c>
      <c r="E88" s="574" t="s">
        <v>178</v>
      </c>
      <c r="F88" s="574" t="s">
        <v>402</v>
      </c>
      <c r="G88" s="574" t="s">
        <v>403</v>
      </c>
      <c r="H88" s="574" t="s">
        <v>404</v>
      </c>
      <c r="I88" s="574"/>
      <c r="J88" s="574"/>
      <c r="K88" s="574"/>
      <c r="L88" s="574"/>
      <c r="M88" s="574"/>
      <c r="N88" s="574"/>
      <c r="O88" s="574"/>
      <c r="P88" s="574"/>
      <c r="Q88" s="574"/>
      <c r="R88" s="574"/>
      <c r="S88" s="574">
        <v>336</v>
      </c>
      <c r="T88" s="574">
        <v>1251</v>
      </c>
      <c r="U88" s="574">
        <v>142</v>
      </c>
      <c r="V88" s="574">
        <v>547</v>
      </c>
      <c r="W88" s="574" t="s">
        <v>405</v>
      </c>
      <c r="X88" s="574" t="s">
        <v>810</v>
      </c>
      <c r="Y88" s="574" t="s">
        <v>183</v>
      </c>
      <c r="Z88" s="574" t="s">
        <v>811</v>
      </c>
      <c r="AA88" s="574"/>
      <c r="AB88" s="574">
        <v>1437.58</v>
      </c>
      <c r="AC88" s="574"/>
      <c r="AD88" s="574"/>
      <c r="AE88" s="574"/>
      <c r="AF88" s="574"/>
      <c r="AG88" s="574"/>
      <c r="AH88" s="574"/>
      <c r="AI88" s="574"/>
      <c r="AJ88" s="574"/>
      <c r="AK88" s="574"/>
      <c r="AL88" s="574"/>
      <c r="AM88" s="574"/>
      <c r="AN88" s="574"/>
      <c r="AO88" s="574" t="s">
        <v>812</v>
      </c>
      <c r="AP88" s="574" t="s">
        <v>813</v>
      </c>
      <c r="AQ88" s="191" t="s">
        <v>639</v>
      </c>
      <c r="AR88" s="191" t="s">
        <v>643</v>
      </c>
      <c r="AS88" s="191" t="s">
        <v>639</v>
      </c>
      <c r="AT88" s="191"/>
      <c r="AU88" s="185"/>
    </row>
    <row r="89" s="554" customFormat="1" ht="222" spans="1:47">
      <c r="A89" s="565">
        <v>2</v>
      </c>
      <c r="B89" s="585"/>
      <c r="C89" s="574">
        <v>2024</v>
      </c>
      <c r="D89" s="574" t="s">
        <v>406</v>
      </c>
      <c r="E89" s="574" t="s">
        <v>178</v>
      </c>
      <c r="F89" s="574" t="s">
        <v>402</v>
      </c>
      <c r="G89" s="574" t="s">
        <v>403</v>
      </c>
      <c r="H89" s="574" t="s">
        <v>407</v>
      </c>
      <c r="I89" s="574"/>
      <c r="J89" s="574"/>
      <c r="K89" s="574"/>
      <c r="L89" s="574"/>
      <c r="M89" s="574"/>
      <c r="N89" s="574"/>
      <c r="O89" s="574"/>
      <c r="P89" s="574"/>
      <c r="Q89" s="574"/>
      <c r="R89" s="574"/>
      <c r="S89" s="574">
        <v>336</v>
      </c>
      <c r="T89" s="574">
        <v>1251</v>
      </c>
      <c r="U89" s="574">
        <v>142</v>
      </c>
      <c r="V89" s="574">
        <v>547</v>
      </c>
      <c r="W89" s="574" t="s">
        <v>405</v>
      </c>
      <c r="X89" s="574" t="s">
        <v>810</v>
      </c>
      <c r="Y89" s="574" t="s">
        <v>183</v>
      </c>
      <c r="Z89" s="574" t="s">
        <v>811</v>
      </c>
      <c r="AA89" s="574"/>
      <c r="AB89" s="574">
        <v>1067.24</v>
      </c>
      <c r="AC89" s="574"/>
      <c r="AD89" s="574"/>
      <c r="AE89" s="574"/>
      <c r="AF89" s="574"/>
      <c r="AG89" s="574"/>
      <c r="AH89" s="574"/>
      <c r="AI89" s="574"/>
      <c r="AJ89" s="574"/>
      <c r="AK89" s="574"/>
      <c r="AL89" s="574"/>
      <c r="AM89" s="574"/>
      <c r="AN89" s="574"/>
      <c r="AO89" s="574" t="s">
        <v>814</v>
      </c>
      <c r="AP89" s="574" t="s">
        <v>813</v>
      </c>
      <c r="AQ89" s="191" t="s">
        <v>639</v>
      </c>
      <c r="AR89" s="191" t="s">
        <v>643</v>
      </c>
      <c r="AS89" s="191" t="s">
        <v>639</v>
      </c>
      <c r="AT89" s="191"/>
      <c r="AU89" s="185"/>
    </row>
    <row r="90" s="9" customFormat="1" ht="266.4" spans="1:47">
      <c r="A90" s="586">
        <v>3</v>
      </c>
      <c r="B90" s="585"/>
      <c r="C90" s="574">
        <v>2024</v>
      </c>
      <c r="D90" s="574" t="s">
        <v>613</v>
      </c>
      <c r="E90" s="574" t="s">
        <v>178</v>
      </c>
      <c r="F90" s="574" t="s">
        <v>402</v>
      </c>
      <c r="G90" s="574" t="s">
        <v>409</v>
      </c>
      <c r="H90" s="574" t="s">
        <v>815</v>
      </c>
      <c r="I90" s="574"/>
      <c r="J90" s="574"/>
      <c r="K90" s="574"/>
      <c r="L90" s="574"/>
      <c r="M90" s="574"/>
      <c r="N90" s="574"/>
      <c r="O90" s="574"/>
      <c r="P90" s="574"/>
      <c r="Q90" s="574"/>
      <c r="R90" s="574"/>
      <c r="S90" s="574">
        <v>955</v>
      </c>
      <c r="T90" s="574">
        <v>3536</v>
      </c>
      <c r="U90" s="574">
        <v>317</v>
      </c>
      <c r="V90" s="574">
        <v>1254</v>
      </c>
      <c r="W90" s="574" t="s">
        <v>405</v>
      </c>
      <c r="X90" s="574" t="s">
        <v>810</v>
      </c>
      <c r="Y90" s="574" t="s">
        <v>183</v>
      </c>
      <c r="Z90" s="574" t="s">
        <v>811</v>
      </c>
      <c r="AA90" s="574"/>
      <c r="AB90" s="574">
        <v>242</v>
      </c>
      <c r="AC90" s="574"/>
      <c r="AD90" s="574"/>
      <c r="AE90" s="574"/>
      <c r="AF90" s="574"/>
      <c r="AG90" s="574"/>
      <c r="AH90" s="574"/>
      <c r="AI90" s="574"/>
      <c r="AJ90" s="574"/>
      <c r="AK90" s="574"/>
      <c r="AL90" s="574"/>
      <c r="AM90" s="574"/>
      <c r="AN90" s="574"/>
      <c r="AO90" s="574" t="s">
        <v>816</v>
      </c>
      <c r="AP90" s="574" t="s">
        <v>817</v>
      </c>
      <c r="AQ90" s="191" t="s">
        <v>639</v>
      </c>
      <c r="AR90" s="191" t="s">
        <v>645</v>
      </c>
      <c r="AS90" s="191" t="s">
        <v>184</v>
      </c>
      <c r="AT90" s="191"/>
      <c r="AU90" s="185"/>
    </row>
    <row r="91" s="9" customFormat="1" ht="288.6" spans="1:47">
      <c r="A91" s="586">
        <v>4</v>
      </c>
      <c r="B91" s="585"/>
      <c r="C91" s="574">
        <v>2024</v>
      </c>
      <c r="D91" s="574" t="s">
        <v>411</v>
      </c>
      <c r="E91" s="574" t="s">
        <v>178</v>
      </c>
      <c r="F91" s="574" t="s">
        <v>402</v>
      </c>
      <c r="G91" s="574" t="s">
        <v>412</v>
      </c>
      <c r="H91" s="574" t="s">
        <v>413</v>
      </c>
      <c r="I91" s="574"/>
      <c r="J91" s="574"/>
      <c r="K91" s="574"/>
      <c r="L91" s="574"/>
      <c r="M91" s="574"/>
      <c r="N91" s="574"/>
      <c r="O91" s="574"/>
      <c r="P91" s="574"/>
      <c r="Q91" s="574"/>
      <c r="R91" s="574"/>
      <c r="S91" s="574">
        <v>955</v>
      </c>
      <c r="T91" s="574">
        <v>3536</v>
      </c>
      <c r="U91" s="574">
        <v>317</v>
      </c>
      <c r="V91" s="574">
        <v>1254</v>
      </c>
      <c r="W91" s="574" t="s">
        <v>405</v>
      </c>
      <c r="X91" s="574" t="s">
        <v>810</v>
      </c>
      <c r="Y91" s="574" t="s">
        <v>183</v>
      </c>
      <c r="Z91" s="574" t="s">
        <v>811</v>
      </c>
      <c r="AA91" s="574"/>
      <c r="AB91" s="574">
        <v>500</v>
      </c>
      <c r="AC91" s="574"/>
      <c r="AD91" s="574"/>
      <c r="AE91" s="574"/>
      <c r="AF91" s="574"/>
      <c r="AG91" s="574"/>
      <c r="AH91" s="574"/>
      <c r="AI91" s="574"/>
      <c r="AJ91" s="574"/>
      <c r="AK91" s="574"/>
      <c r="AL91" s="574"/>
      <c r="AM91" s="574"/>
      <c r="AN91" s="574"/>
      <c r="AO91" s="574" t="s">
        <v>818</v>
      </c>
      <c r="AP91" s="574" t="s">
        <v>819</v>
      </c>
      <c r="AQ91" s="191"/>
      <c r="AR91" s="191" t="s">
        <v>643</v>
      </c>
      <c r="AS91" s="191"/>
      <c r="AT91" s="191"/>
      <c r="AU91" s="185"/>
    </row>
    <row r="92" s="9" customFormat="1" ht="177.6" spans="1:47">
      <c r="A92" s="565">
        <v>5</v>
      </c>
      <c r="B92" s="585"/>
      <c r="C92" s="574">
        <v>2024</v>
      </c>
      <c r="D92" s="574" t="s">
        <v>414</v>
      </c>
      <c r="E92" s="574" t="s">
        <v>178</v>
      </c>
      <c r="F92" s="574" t="s">
        <v>402</v>
      </c>
      <c r="G92" s="574" t="s">
        <v>403</v>
      </c>
      <c r="H92" s="574" t="s">
        <v>415</v>
      </c>
      <c r="I92" s="574"/>
      <c r="J92" s="574"/>
      <c r="K92" s="574"/>
      <c r="L92" s="574"/>
      <c r="M92" s="574"/>
      <c r="N92" s="574"/>
      <c r="O92" s="574"/>
      <c r="P92" s="574"/>
      <c r="Q92" s="574"/>
      <c r="R92" s="574"/>
      <c r="S92" s="574">
        <v>336</v>
      </c>
      <c r="T92" s="574">
        <v>1251</v>
      </c>
      <c r="U92" s="574">
        <v>142</v>
      </c>
      <c r="V92" s="574">
        <v>547</v>
      </c>
      <c r="W92" s="574" t="s">
        <v>405</v>
      </c>
      <c r="X92" s="574" t="s">
        <v>810</v>
      </c>
      <c r="Y92" s="574" t="s">
        <v>183</v>
      </c>
      <c r="Z92" s="574" t="s">
        <v>811</v>
      </c>
      <c r="AA92" s="574"/>
      <c r="AB92" s="574">
        <v>500</v>
      </c>
      <c r="AC92" s="574"/>
      <c r="AD92" s="574"/>
      <c r="AE92" s="574"/>
      <c r="AF92" s="574"/>
      <c r="AG92" s="574"/>
      <c r="AH92" s="574"/>
      <c r="AI92" s="574"/>
      <c r="AJ92" s="574"/>
      <c r="AK92" s="574"/>
      <c r="AL92" s="574"/>
      <c r="AM92" s="574"/>
      <c r="AN92" s="574"/>
      <c r="AO92" s="574" t="s">
        <v>820</v>
      </c>
      <c r="AP92" s="574" t="s">
        <v>821</v>
      </c>
      <c r="AQ92" s="191"/>
      <c r="AR92" s="191" t="s">
        <v>643</v>
      </c>
      <c r="AS92" s="191"/>
      <c r="AT92" s="191"/>
      <c r="AU92" s="185"/>
    </row>
    <row r="93" s="9" customFormat="1" ht="222" spans="1:47">
      <c r="A93" s="586">
        <v>6</v>
      </c>
      <c r="B93" s="585"/>
      <c r="C93" s="574">
        <v>2024</v>
      </c>
      <c r="D93" s="574" t="s">
        <v>416</v>
      </c>
      <c r="E93" s="574" t="s">
        <v>178</v>
      </c>
      <c r="F93" s="574" t="s">
        <v>402</v>
      </c>
      <c r="G93" s="574" t="s">
        <v>403</v>
      </c>
      <c r="H93" s="574" t="s">
        <v>417</v>
      </c>
      <c r="I93" s="574"/>
      <c r="J93" s="574"/>
      <c r="K93" s="574"/>
      <c r="L93" s="574"/>
      <c r="M93" s="574"/>
      <c r="N93" s="574"/>
      <c r="O93" s="574"/>
      <c r="P93" s="574"/>
      <c r="Q93" s="574"/>
      <c r="R93" s="574"/>
      <c r="S93" s="574">
        <v>336</v>
      </c>
      <c r="T93" s="574">
        <v>1251</v>
      </c>
      <c r="U93" s="574">
        <v>142</v>
      </c>
      <c r="V93" s="574">
        <v>547</v>
      </c>
      <c r="W93" s="574" t="s">
        <v>405</v>
      </c>
      <c r="X93" s="574" t="s">
        <v>810</v>
      </c>
      <c r="Y93" s="574" t="s">
        <v>183</v>
      </c>
      <c r="Z93" s="574" t="s">
        <v>811</v>
      </c>
      <c r="AA93" s="574"/>
      <c r="AB93" s="574">
        <v>400</v>
      </c>
      <c r="AC93" s="574"/>
      <c r="AD93" s="574"/>
      <c r="AE93" s="574"/>
      <c r="AF93" s="574"/>
      <c r="AG93" s="574"/>
      <c r="AH93" s="574"/>
      <c r="AI93" s="574"/>
      <c r="AJ93" s="574"/>
      <c r="AK93" s="574"/>
      <c r="AL93" s="574"/>
      <c r="AM93" s="574"/>
      <c r="AN93" s="574"/>
      <c r="AO93" s="574" t="s">
        <v>822</v>
      </c>
      <c r="AP93" s="574" t="s">
        <v>813</v>
      </c>
      <c r="AQ93" s="191" t="s">
        <v>639</v>
      </c>
      <c r="AR93" s="191" t="s">
        <v>643</v>
      </c>
      <c r="AS93" s="191" t="s">
        <v>184</v>
      </c>
      <c r="AT93" s="191"/>
      <c r="AU93" s="185"/>
    </row>
    <row r="94" s="9" customFormat="1" ht="222" spans="1:47">
      <c r="A94" s="586">
        <v>7</v>
      </c>
      <c r="B94" s="585"/>
      <c r="C94" s="574">
        <v>2024</v>
      </c>
      <c r="D94" s="574" t="s">
        <v>418</v>
      </c>
      <c r="E94" s="574" t="s">
        <v>178</v>
      </c>
      <c r="F94" s="574" t="s">
        <v>402</v>
      </c>
      <c r="G94" s="574" t="s">
        <v>403</v>
      </c>
      <c r="H94" s="574" t="s">
        <v>419</v>
      </c>
      <c r="I94" s="574"/>
      <c r="J94" s="574"/>
      <c r="K94" s="574"/>
      <c r="L94" s="574"/>
      <c r="M94" s="574"/>
      <c r="N94" s="574"/>
      <c r="O94" s="574"/>
      <c r="P94" s="574"/>
      <c r="Q94" s="574"/>
      <c r="R94" s="574"/>
      <c r="S94" s="574">
        <v>336</v>
      </c>
      <c r="T94" s="574">
        <v>1251</v>
      </c>
      <c r="U94" s="574">
        <v>142</v>
      </c>
      <c r="V94" s="574">
        <v>547</v>
      </c>
      <c r="W94" s="574" t="s">
        <v>405</v>
      </c>
      <c r="X94" s="574" t="s">
        <v>810</v>
      </c>
      <c r="Y94" s="574" t="s">
        <v>183</v>
      </c>
      <c r="Z94" s="574" t="s">
        <v>811</v>
      </c>
      <c r="AA94" s="574"/>
      <c r="AB94" s="574">
        <v>400</v>
      </c>
      <c r="AC94" s="574"/>
      <c r="AD94" s="574"/>
      <c r="AE94" s="574"/>
      <c r="AF94" s="574"/>
      <c r="AG94" s="574"/>
      <c r="AH94" s="574"/>
      <c r="AI94" s="574"/>
      <c r="AJ94" s="574"/>
      <c r="AK94" s="574"/>
      <c r="AL94" s="574"/>
      <c r="AM94" s="574"/>
      <c r="AN94" s="574"/>
      <c r="AO94" s="574" t="s">
        <v>822</v>
      </c>
      <c r="AP94" s="574" t="s">
        <v>813</v>
      </c>
      <c r="AQ94" s="191"/>
      <c r="AR94" s="191" t="s">
        <v>643</v>
      </c>
      <c r="AS94" s="191"/>
      <c r="AT94" s="191"/>
      <c r="AU94" s="185"/>
    </row>
    <row r="95" s="9" customFormat="1" ht="111" spans="1:47">
      <c r="A95" s="565">
        <v>8</v>
      </c>
      <c r="B95" s="585"/>
      <c r="C95" s="574">
        <v>2024</v>
      </c>
      <c r="D95" s="574" t="s">
        <v>420</v>
      </c>
      <c r="E95" s="574" t="s">
        <v>178</v>
      </c>
      <c r="F95" s="574" t="s">
        <v>402</v>
      </c>
      <c r="G95" s="574" t="s">
        <v>403</v>
      </c>
      <c r="H95" s="574" t="s">
        <v>421</v>
      </c>
      <c r="I95" s="574"/>
      <c r="J95" s="574"/>
      <c r="K95" s="574"/>
      <c r="L95" s="574"/>
      <c r="M95" s="574"/>
      <c r="N95" s="574"/>
      <c r="O95" s="574"/>
      <c r="P95" s="574"/>
      <c r="Q95" s="574"/>
      <c r="R95" s="574"/>
      <c r="S95" s="574">
        <v>336</v>
      </c>
      <c r="T95" s="574">
        <v>1251</v>
      </c>
      <c r="U95" s="574">
        <v>142</v>
      </c>
      <c r="V95" s="574">
        <v>547</v>
      </c>
      <c r="W95" s="574" t="s">
        <v>405</v>
      </c>
      <c r="X95" s="574" t="s">
        <v>810</v>
      </c>
      <c r="Y95" s="574" t="s">
        <v>183</v>
      </c>
      <c r="Z95" s="574" t="s">
        <v>811</v>
      </c>
      <c r="AA95" s="574"/>
      <c r="AB95" s="574">
        <v>300</v>
      </c>
      <c r="AC95" s="574"/>
      <c r="AD95" s="574"/>
      <c r="AE95" s="574"/>
      <c r="AF95" s="574"/>
      <c r="AG95" s="574"/>
      <c r="AH95" s="574"/>
      <c r="AI95" s="574"/>
      <c r="AJ95" s="574"/>
      <c r="AK95" s="574"/>
      <c r="AL95" s="574"/>
      <c r="AM95" s="574"/>
      <c r="AN95" s="574"/>
      <c r="AO95" s="574" t="s">
        <v>823</v>
      </c>
      <c r="AP95" s="574" t="s">
        <v>824</v>
      </c>
      <c r="AQ95" s="191"/>
      <c r="AR95" s="191" t="s">
        <v>643</v>
      </c>
      <c r="AS95" s="191"/>
      <c r="AT95" s="191"/>
      <c r="AU95" s="185"/>
    </row>
    <row r="96" s="9" customFormat="1" ht="177.6" spans="1:47">
      <c r="A96" s="586">
        <v>9</v>
      </c>
      <c r="B96" s="585"/>
      <c r="C96" s="574">
        <v>2024</v>
      </c>
      <c r="D96" s="574" t="s">
        <v>422</v>
      </c>
      <c r="E96" s="574" t="s">
        <v>178</v>
      </c>
      <c r="F96" s="574" t="s">
        <v>402</v>
      </c>
      <c r="G96" s="574" t="s">
        <v>423</v>
      </c>
      <c r="H96" s="574" t="s">
        <v>424</v>
      </c>
      <c r="I96" s="574"/>
      <c r="J96" s="574"/>
      <c r="K96" s="574"/>
      <c r="L96" s="574"/>
      <c r="M96" s="574"/>
      <c r="N96" s="574"/>
      <c r="O96" s="574"/>
      <c r="P96" s="574"/>
      <c r="Q96" s="574"/>
      <c r="R96" s="574"/>
      <c r="S96" s="574">
        <v>609</v>
      </c>
      <c r="T96" s="574">
        <v>2285</v>
      </c>
      <c r="U96" s="574">
        <v>175</v>
      </c>
      <c r="V96" s="574">
        <v>707</v>
      </c>
      <c r="W96" s="574" t="s">
        <v>405</v>
      </c>
      <c r="X96" s="574" t="s">
        <v>810</v>
      </c>
      <c r="Y96" s="574" t="s">
        <v>183</v>
      </c>
      <c r="Z96" s="574" t="s">
        <v>811</v>
      </c>
      <c r="AA96" s="574"/>
      <c r="AB96" s="574">
        <v>230</v>
      </c>
      <c r="AC96" s="574"/>
      <c r="AD96" s="574"/>
      <c r="AE96" s="574"/>
      <c r="AF96" s="574"/>
      <c r="AG96" s="574"/>
      <c r="AH96" s="574"/>
      <c r="AI96" s="574"/>
      <c r="AJ96" s="574"/>
      <c r="AK96" s="574"/>
      <c r="AL96" s="574"/>
      <c r="AM96" s="574"/>
      <c r="AN96" s="574"/>
      <c r="AO96" s="574" t="s">
        <v>825</v>
      </c>
      <c r="AP96" s="574" t="s">
        <v>826</v>
      </c>
      <c r="AQ96" s="191" t="s">
        <v>639</v>
      </c>
      <c r="AR96" s="191" t="s">
        <v>643</v>
      </c>
      <c r="AS96" s="191" t="s">
        <v>184</v>
      </c>
      <c r="AT96" s="191"/>
      <c r="AU96" s="185"/>
    </row>
    <row r="97" s="12" customFormat="1" ht="88.8" spans="1:47">
      <c r="A97" s="586">
        <v>10</v>
      </c>
      <c r="B97" s="587"/>
      <c r="C97" s="574">
        <v>2024</v>
      </c>
      <c r="D97" s="574" t="s">
        <v>425</v>
      </c>
      <c r="E97" s="574" t="s">
        <v>178</v>
      </c>
      <c r="F97" s="574" t="s">
        <v>402</v>
      </c>
      <c r="G97" s="574" t="s">
        <v>403</v>
      </c>
      <c r="H97" s="574" t="s">
        <v>426</v>
      </c>
      <c r="I97" s="574"/>
      <c r="J97" s="574"/>
      <c r="K97" s="574"/>
      <c r="L97" s="574"/>
      <c r="M97" s="574"/>
      <c r="N97" s="574"/>
      <c r="O97" s="574"/>
      <c r="P97" s="574"/>
      <c r="Q97" s="574"/>
      <c r="R97" s="574"/>
      <c r="S97" s="574">
        <v>336</v>
      </c>
      <c r="T97" s="574">
        <v>1251</v>
      </c>
      <c r="U97" s="574">
        <v>142</v>
      </c>
      <c r="V97" s="574">
        <v>547</v>
      </c>
      <c r="W97" s="574" t="s">
        <v>405</v>
      </c>
      <c r="X97" s="574" t="s">
        <v>810</v>
      </c>
      <c r="Y97" s="574" t="s">
        <v>183</v>
      </c>
      <c r="Z97" s="574" t="s">
        <v>811</v>
      </c>
      <c r="AA97" s="574"/>
      <c r="AB97" s="574">
        <v>100</v>
      </c>
      <c r="AC97" s="574"/>
      <c r="AD97" s="574"/>
      <c r="AE97" s="574"/>
      <c r="AF97" s="574"/>
      <c r="AG97" s="574"/>
      <c r="AH97" s="574"/>
      <c r="AI97" s="574"/>
      <c r="AJ97" s="574"/>
      <c r="AK97" s="574"/>
      <c r="AL97" s="574"/>
      <c r="AM97" s="574"/>
      <c r="AN97" s="574"/>
      <c r="AO97" s="574" t="s">
        <v>827</v>
      </c>
      <c r="AP97" s="574" t="s">
        <v>828</v>
      </c>
      <c r="AQ97" s="191"/>
      <c r="AR97" s="191" t="s">
        <v>643</v>
      </c>
      <c r="AS97" s="191"/>
      <c r="AT97" s="191"/>
      <c r="AU97" s="185"/>
    </row>
    <row r="98" s="12" customFormat="1" ht="244.2" spans="1:47">
      <c r="A98" s="586">
        <v>11</v>
      </c>
      <c r="B98" s="587"/>
      <c r="C98" s="574">
        <v>2024</v>
      </c>
      <c r="D98" s="574" t="s">
        <v>427</v>
      </c>
      <c r="E98" s="574" t="s">
        <v>178</v>
      </c>
      <c r="F98" s="574" t="s">
        <v>402</v>
      </c>
      <c r="G98" s="574" t="s">
        <v>412</v>
      </c>
      <c r="H98" s="574" t="s">
        <v>428</v>
      </c>
      <c r="I98" s="574"/>
      <c r="J98" s="574"/>
      <c r="K98" s="574"/>
      <c r="L98" s="574"/>
      <c r="M98" s="574"/>
      <c r="N98" s="574"/>
      <c r="O98" s="574"/>
      <c r="P98" s="574"/>
      <c r="Q98" s="574"/>
      <c r="R98" s="574"/>
      <c r="S98" s="574">
        <v>955</v>
      </c>
      <c r="T98" s="574">
        <v>3536</v>
      </c>
      <c r="U98" s="574">
        <v>317</v>
      </c>
      <c r="V98" s="574">
        <v>1254</v>
      </c>
      <c r="W98" s="574" t="s">
        <v>405</v>
      </c>
      <c r="X98" s="574" t="s">
        <v>810</v>
      </c>
      <c r="Y98" s="574" t="s">
        <v>183</v>
      </c>
      <c r="Z98" s="574" t="s">
        <v>811</v>
      </c>
      <c r="AA98" s="574"/>
      <c r="AB98" s="574">
        <v>25</v>
      </c>
      <c r="AC98" s="574"/>
      <c r="AD98" s="574"/>
      <c r="AE98" s="574"/>
      <c r="AF98" s="574"/>
      <c r="AG98" s="574"/>
      <c r="AH98" s="574"/>
      <c r="AI98" s="574"/>
      <c r="AJ98" s="574"/>
      <c r="AK98" s="574"/>
      <c r="AL98" s="574"/>
      <c r="AM98" s="574"/>
      <c r="AN98" s="574"/>
      <c r="AO98" s="574" t="s">
        <v>829</v>
      </c>
      <c r="AP98" s="574" t="s">
        <v>830</v>
      </c>
      <c r="AQ98" s="191"/>
      <c r="AR98" s="191" t="s">
        <v>643</v>
      </c>
      <c r="AS98" s="191"/>
      <c r="AT98" s="191"/>
      <c r="AU98" s="185"/>
    </row>
    <row r="99" s="12" customFormat="1" ht="244.2" spans="1:47">
      <c r="A99" s="565">
        <v>12</v>
      </c>
      <c r="B99" s="587"/>
      <c r="C99" s="574">
        <v>2024</v>
      </c>
      <c r="D99" s="574" t="s">
        <v>429</v>
      </c>
      <c r="E99" s="574" t="s">
        <v>178</v>
      </c>
      <c r="F99" s="574" t="s">
        <v>402</v>
      </c>
      <c r="G99" s="574" t="s">
        <v>430</v>
      </c>
      <c r="H99" s="574" t="s">
        <v>431</v>
      </c>
      <c r="I99" s="574"/>
      <c r="J99" s="574"/>
      <c r="K99" s="574"/>
      <c r="L99" s="574"/>
      <c r="M99" s="574"/>
      <c r="N99" s="574"/>
      <c r="O99" s="574"/>
      <c r="P99" s="574"/>
      <c r="Q99" s="574"/>
      <c r="R99" s="574"/>
      <c r="S99" s="574">
        <v>147</v>
      </c>
      <c r="T99" s="574">
        <v>591</v>
      </c>
      <c r="U99" s="574">
        <v>48</v>
      </c>
      <c r="V99" s="574">
        <v>219</v>
      </c>
      <c r="W99" s="574" t="s">
        <v>405</v>
      </c>
      <c r="X99" s="574" t="s">
        <v>810</v>
      </c>
      <c r="Y99" s="574" t="s">
        <v>207</v>
      </c>
      <c r="Z99" s="574" t="s">
        <v>715</v>
      </c>
      <c r="AA99" s="574"/>
      <c r="AB99" s="574">
        <v>50</v>
      </c>
      <c r="AC99" s="574"/>
      <c r="AD99" s="574"/>
      <c r="AE99" s="574"/>
      <c r="AF99" s="574"/>
      <c r="AG99" s="574"/>
      <c r="AH99" s="574"/>
      <c r="AI99" s="574"/>
      <c r="AJ99" s="574"/>
      <c r="AK99" s="574"/>
      <c r="AL99" s="574"/>
      <c r="AM99" s="574"/>
      <c r="AN99" s="574"/>
      <c r="AO99" s="574" t="s">
        <v>831</v>
      </c>
      <c r="AP99" s="574" t="s">
        <v>832</v>
      </c>
      <c r="AQ99" s="191"/>
      <c r="AR99" s="191" t="s">
        <v>643</v>
      </c>
      <c r="AS99" s="191"/>
      <c r="AT99" s="191"/>
      <c r="AU99" s="185"/>
    </row>
    <row r="100" s="12" customFormat="1" ht="177.6" spans="1:47">
      <c r="A100" s="586">
        <v>13</v>
      </c>
      <c r="B100" s="587"/>
      <c r="C100" s="574">
        <v>2024</v>
      </c>
      <c r="D100" s="574" t="s">
        <v>432</v>
      </c>
      <c r="E100" s="574" t="s">
        <v>178</v>
      </c>
      <c r="F100" s="574" t="s">
        <v>402</v>
      </c>
      <c r="G100" s="574" t="s">
        <v>433</v>
      </c>
      <c r="H100" s="574" t="s">
        <v>434</v>
      </c>
      <c r="I100" s="574"/>
      <c r="J100" s="574"/>
      <c r="K100" s="574"/>
      <c r="L100" s="574"/>
      <c r="M100" s="574"/>
      <c r="N100" s="574"/>
      <c r="O100" s="574"/>
      <c r="P100" s="574"/>
      <c r="Q100" s="574"/>
      <c r="R100" s="574"/>
      <c r="S100" s="574">
        <v>808</v>
      </c>
      <c r="T100" s="574">
        <v>2945</v>
      </c>
      <c r="U100" s="574">
        <v>269</v>
      </c>
      <c r="V100" s="574">
        <v>1035</v>
      </c>
      <c r="W100" s="574" t="s">
        <v>405</v>
      </c>
      <c r="X100" s="574" t="s">
        <v>810</v>
      </c>
      <c r="Y100" s="574" t="s">
        <v>207</v>
      </c>
      <c r="Z100" s="574" t="s">
        <v>715</v>
      </c>
      <c r="AA100" s="574"/>
      <c r="AB100" s="574">
        <v>2000</v>
      </c>
      <c r="AC100" s="574"/>
      <c r="AD100" s="574"/>
      <c r="AE100" s="574"/>
      <c r="AF100" s="574"/>
      <c r="AG100" s="574"/>
      <c r="AH100" s="574"/>
      <c r="AI100" s="574"/>
      <c r="AJ100" s="574"/>
      <c r="AK100" s="574"/>
      <c r="AL100" s="574"/>
      <c r="AM100" s="574"/>
      <c r="AN100" s="574"/>
      <c r="AO100" s="574" t="s">
        <v>833</v>
      </c>
      <c r="AP100" s="574" t="s">
        <v>834</v>
      </c>
      <c r="AQ100" s="191"/>
      <c r="AR100" s="191" t="s">
        <v>643</v>
      </c>
      <c r="AS100" s="191"/>
      <c r="AT100" s="191"/>
      <c r="AU100" s="185"/>
    </row>
    <row r="101" s="12" customFormat="1" ht="155.4" spans="1:47">
      <c r="A101" s="565">
        <v>14</v>
      </c>
      <c r="B101" s="587"/>
      <c r="C101" s="574">
        <v>2024</v>
      </c>
      <c r="D101" s="574" t="s">
        <v>435</v>
      </c>
      <c r="E101" s="574" t="s">
        <v>178</v>
      </c>
      <c r="F101" s="574" t="s">
        <v>402</v>
      </c>
      <c r="G101" s="574" t="s">
        <v>433</v>
      </c>
      <c r="H101" s="574" t="s">
        <v>436</v>
      </c>
      <c r="I101" s="574"/>
      <c r="J101" s="574"/>
      <c r="K101" s="574"/>
      <c r="L101" s="574"/>
      <c r="M101" s="574"/>
      <c r="N101" s="574"/>
      <c r="O101" s="574"/>
      <c r="P101" s="574"/>
      <c r="Q101" s="574"/>
      <c r="R101" s="574"/>
      <c r="S101" s="574">
        <v>808</v>
      </c>
      <c r="T101" s="574">
        <v>2945</v>
      </c>
      <c r="U101" s="574">
        <v>269</v>
      </c>
      <c r="V101" s="574">
        <v>1035</v>
      </c>
      <c r="W101" s="574" t="s">
        <v>405</v>
      </c>
      <c r="X101" s="574" t="s">
        <v>810</v>
      </c>
      <c r="Y101" s="574" t="s">
        <v>207</v>
      </c>
      <c r="Z101" s="574" t="s">
        <v>715</v>
      </c>
      <c r="AA101" s="574"/>
      <c r="AB101" s="574">
        <v>150</v>
      </c>
      <c r="AC101" s="574"/>
      <c r="AD101" s="574"/>
      <c r="AE101" s="574"/>
      <c r="AF101" s="574"/>
      <c r="AG101" s="574"/>
      <c r="AH101" s="574"/>
      <c r="AI101" s="574"/>
      <c r="AJ101" s="574"/>
      <c r="AK101" s="574"/>
      <c r="AL101" s="574"/>
      <c r="AM101" s="574"/>
      <c r="AN101" s="574"/>
      <c r="AO101" s="574" t="s">
        <v>835</v>
      </c>
      <c r="AP101" s="574" t="s">
        <v>836</v>
      </c>
      <c r="AQ101" s="191"/>
      <c r="AR101" s="191" t="s">
        <v>643</v>
      </c>
      <c r="AS101" s="191"/>
      <c r="AT101" s="191"/>
      <c r="AU101" s="185"/>
    </row>
    <row r="102" s="12" customFormat="1" ht="177.6" spans="1:47">
      <c r="A102" s="586">
        <v>15</v>
      </c>
      <c r="B102" s="587"/>
      <c r="C102" s="574">
        <v>2024</v>
      </c>
      <c r="D102" s="574" t="s">
        <v>437</v>
      </c>
      <c r="E102" s="574" t="s">
        <v>178</v>
      </c>
      <c r="F102" s="574" t="s">
        <v>402</v>
      </c>
      <c r="G102" s="574" t="s">
        <v>403</v>
      </c>
      <c r="H102" s="574" t="s">
        <v>438</v>
      </c>
      <c r="I102" s="574"/>
      <c r="J102" s="574"/>
      <c r="K102" s="574"/>
      <c r="L102" s="574"/>
      <c r="M102" s="574"/>
      <c r="N102" s="574"/>
      <c r="O102" s="574"/>
      <c r="P102" s="574"/>
      <c r="Q102" s="574"/>
      <c r="R102" s="574"/>
      <c r="S102" s="574">
        <v>336</v>
      </c>
      <c r="T102" s="574">
        <v>1251</v>
      </c>
      <c r="U102" s="574">
        <v>142</v>
      </c>
      <c r="V102" s="574">
        <v>547</v>
      </c>
      <c r="W102" s="574" t="s">
        <v>405</v>
      </c>
      <c r="X102" s="574" t="s">
        <v>810</v>
      </c>
      <c r="Y102" s="574" t="s">
        <v>207</v>
      </c>
      <c r="Z102" s="574" t="s">
        <v>715</v>
      </c>
      <c r="AA102" s="574"/>
      <c r="AB102" s="574">
        <v>1630</v>
      </c>
      <c r="AC102" s="574"/>
      <c r="AD102" s="574"/>
      <c r="AE102" s="574"/>
      <c r="AF102" s="574"/>
      <c r="AG102" s="574"/>
      <c r="AH102" s="574"/>
      <c r="AI102" s="574"/>
      <c r="AJ102" s="574"/>
      <c r="AK102" s="574"/>
      <c r="AL102" s="574"/>
      <c r="AM102" s="574"/>
      <c r="AN102" s="574"/>
      <c r="AO102" s="574" t="s">
        <v>837</v>
      </c>
      <c r="AP102" s="574" t="s">
        <v>838</v>
      </c>
      <c r="AQ102" s="191"/>
      <c r="AR102" s="191" t="s">
        <v>643</v>
      </c>
      <c r="AS102" s="191"/>
      <c r="AT102" s="191"/>
      <c r="AU102" s="185"/>
    </row>
    <row r="103" s="12" customFormat="1" ht="111" spans="1:47">
      <c r="A103" s="586">
        <v>16</v>
      </c>
      <c r="B103" s="587"/>
      <c r="C103" s="574">
        <v>2024</v>
      </c>
      <c r="D103" s="574" t="s">
        <v>439</v>
      </c>
      <c r="E103" s="574" t="s">
        <v>178</v>
      </c>
      <c r="F103" s="574" t="s">
        <v>402</v>
      </c>
      <c r="G103" s="574" t="s">
        <v>403</v>
      </c>
      <c r="H103" s="574" t="s">
        <v>440</v>
      </c>
      <c r="I103" s="574"/>
      <c r="J103" s="574"/>
      <c r="K103" s="574"/>
      <c r="L103" s="574"/>
      <c r="M103" s="574"/>
      <c r="N103" s="574"/>
      <c r="O103" s="574"/>
      <c r="P103" s="574"/>
      <c r="Q103" s="574"/>
      <c r="R103" s="574"/>
      <c r="S103" s="574">
        <v>336</v>
      </c>
      <c r="T103" s="574">
        <v>1251</v>
      </c>
      <c r="U103" s="574">
        <v>142</v>
      </c>
      <c r="V103" s="574">
        <v>547</v>
      </c>
      <c r="W103" s="574" t="s">
        <v>405</v>
      </c>
      <c r="X103" s="574" t="s">
        <v>810</v>
      </c>
      <c r="Y103" s="574" t="s">
        <v>207</v>
      </c>
      <c r="Z103" s="574" t="s">
        <v>715</v>
      </c>
      <c r="AA103" s="574"/>
      <c r="AB103" s="574">
        <v>260</v>
      </c>
      <c r="AC103" s="574"/>
      <c r="AD103" s="574"/>
      <c r="AE103" s="574"/>
      <c r="AF103" s="574"/>
      <c r="AG103" s="574"/>
      <c r="AH103" s="574"/>
      <c r="AI103" s="574"/>
      <c r="AJ103" s="574"/>
      <c r="AK103" s="574"/>
      <c r="AL103" s="574"/>
      <c r="AM103" s="574"/>
      <c r="AN103" s="574"/>
      <c r="AO103" s="574" t="s">
        <v>839</v>
      </c>
      <c r="AP103" s="574" t="s">
        <v>840</v>
      </c>
      <c r="AQ103" s="191"/>
      <c r="AR103" s="191" t="s">
        <v>643</v>
      </c>
      <c r="AS103" s="191"/>
      <c r="AT103" s="191"/>
      <c r="AU103" s="185"/>
    </row>
    <row r="104" s="12" customFormat="1" ht="155.4" spans="1:47">
      <c r="A104" s="565">
        <v>17</v>
      </c>
      <c r="B104" s="587"/>
      <c r="C104" s="574">
        <v>2024</v>
      </c>
      <c r="D104" s="574" t="s">
        <v>441</v>
      </c>
      <c r="E104" s="574" t="s">
        <v>178</v>
      </c>
      <c r="F104" s="574" t="s">
        <v>402</v>
      </c>
      <c r="G104" s="574" t="s">
        <v>442</v>
      </c>
      <c r="H104" s="574" t="s">
        <v>443</v>
      </c>
      <c r="I104" s="574"/>
      <c r="J104" s="574"/>
      <c r="K104" s="574"/>
      <c r="L104" s="574"/>
      <c r="M104" s="574"/>
      <c r="N104" s="574"/>
      <c r="O104" s="574"/>
      <c r="P104" s="574"/>
      <c r="Q104" s="574"/>
      <c r="R104" s="574"/>
      <c r="S104" s="574">
        <v>472</v>
      </c>
      <c r="T104" s="574">
        <v>1694</v>
      </c>
      <c r="U104" s="574">
        <v>127</v>
      </c>
      <c r="V104" s="574">
        <v>488</v>
      </c>
      <c r="W104" s="574" t="s">
        <v>405</v>
      </c>
      <c r="X104" s="574" t="s">
        <v>810</v>
      </c>
      <c r="Y104" s="574" t="s">
        <v>207</v>
      </c>
      <c r="Z104" s="574" t="s">
        <v>715</v>
      </c>
      <c r="AA104" s="574"/>
      <c r="AB104" s="574">
        <v>100</v>
      </c>
      <c r="AC104" s="574"/>
      <c r="AD104" s="574"/>
      <c r="AE104" s="574"/>
      <c r="AF104" s="574"/>
      <c r="AG104" s="574"/>
      <c r="AH104" s="574"/>
      <c r="AI104" s="574"/>
      <c r="AJ104" s="574"/>
      <c r="AK104" s="574"/>
      <c r="AL104" s="574"/>
      <c r="AM104" s="574"/>
      <c r="AN104" s="574"/>
      <c r="AO104" s="574" t="s">
        <v>841</v>
      </c>
      <c r="AP104" s="574" t="s">
        <v>842</v>
      </c>
      <c r="AQ104" s="191" t="s">
        <v>639</v>
      </c>
      <c r="AR104" s="191" t="s">
        <v>201</v>
      </c>
      <c r="AS104" s="191" t="s">
        <v>639</v>
      </c>
      <c r="AT104" s="191"/>
      <c r="AU104" s="185"/>
    </row>
    <row r="105" s="12" customFormat="1" ht="310.8" spans="1:47">
      <c r="A105" s="586">
        <v>18</v>
      </c>
      <c r="B105" s="587"/>
      <c r="C105" s="574">
        <v>2024</v>
      </c>
      <c r="D105" s="574" t="s">
        <v>444</v>
      </c>
      <c r="E105" s="574" t="s">
        <v>178</v>
      </c>
      <c r="F105" s="574" t="s">
        <v>402</v>
      </c>
      <c r="G105" s="574" t="s">
        <v>445</v>
      </c>
      <c r="H105" s="574" t="s">
        <v>446</v>
      </c>
      <c r="I105" s="574"/>
      <c r="J105" s="574"/>
      <c r="K105" s="574"/>
      <c r="L105" s="574"/>
      <c r="M105" s="574"/>
      <c r="N105" s="574"/>
      <c r="O105" s="574"/>
      <c r="P105" s="574"/>
      <c r="Q105" s="574"/>
      <c r="R105" s="574"/>
      <c r="S105" s="574">
        <v>619</v>
      </c>
      <c r="T105" s="574">
        <v>2213</v>
      </c>
      <c r="U105" s="574">
        <v>175</v>
      </c>
      <c r="V105" s="574">
        <v>707</v>
      </c>
      <c r="W105" s="574" t="s">
        <v>405</v>
      </c>
      <c r="X105" s="574" t="s">
        <v>810</v>
      </c>
      <c r="Y105" s="574" t="s">
        <v>207</v>
      </c>
      <c r="Z105" s="574" t="s">
        <v>715</v>
      </c>
      <c r="AA105" s="574"/>
      <c r="AB105" s="574">
        <v>700</v>
      </c>
      <c r="AC105" s="574"/>
      <c r="AD105" s="574"/>
      <c r="AE105" s="574"/>
      <c r="AF105" s="574"/>
      <c r="AG105" s="574"/>
      <c r="AH105" s="574"/>
      <c r="AI105" s="574"/>
      <c r="AJ105" s="574"/>
      <c r="AK105" s="574"/>
      <c r="AL105" s="574"/>
      <c r="AM105" s="574"/>
      <c r="AN105" s="574"/>
      <c r="AO105" s="574" t="s">
        <v>843</v>
      </c>
      <c r="AP105" s="574" t="s">
        <v>844</v>
      </c>
      <c r="AQ105" s="191"/>
      <c r="AR105" s="191" t="s">
        <v>643</v>
      </c>
      <c r="AS105" s="191"/>
      <c r="AT105" s="191"/>
      <c r="AU105" s="185"/>
    </row>
    <row r="106" s="12" customFormat="1" ht="177.6" spans="1:47">
      <c r="A106" s="586">
        <v>19</v>
      </c>
      <c r="B106" s="587"/>
      <c r="C106" s="574">
        <v>2024</v>
      </c>
      <c r="D106" s="574" t="s">
        <v>447</v>
      </c>
      <c r="E106" s="574" t="s">
        <v>178</v>
      </c>
      <c r="F106" s="574" t="s">
        <v>402</v>
      </c>
      <c r="G106" s="574" t="s">
        <v>403</v>
      </c>
      <c r="H106" s="574" t="s">
        <v>448</v>
      </c>
      <c r="I106" s="574"/>
      <c r="J106" s="574"/>
      <c r="K106" s="574"/>
      <c r="L106" s="574"/>
      <c r="M106" s="574"/>
      <c r="N106" s="574"/>
      <c r="O106" s="574"/>
      <c r="P106" s="574"/>
      <c r="Q106" s="574"/>
      <c r="R106" s="574"/>
      <c r="S106" s="574">
        <v>336</v>
      </c>
      <c r="T106" s="574">
        <v>1251</v>
      </c>
      <c r="U106" s="574">
        <v>142</v>
      </c>
      <c r="V106" s="574">
        <v>547</v>
      </c>
      <c r="W106" s="574" t="s">
        <v>405</v>
      </c>
      <c r="X106" s="574" t="s">
        <v>810</v>
      </c>
      <c r="Y106" s="574" t="s">
        <v>207</v>
      </c>
      <c r="Z106" s="574" t="s">
        <v>715</v>
      </c>
      <c r="AA106" s="574"/>
      <c r="AB106" s="574">
        <v>80</v>
      </c>
      <c r="AC106" s="574"/>
      <c r="AD106" s="574"/>
      <c r="AE106" s="574"/>
      <c r="AF106" s="574"/>
      <c r="AG106" s="574"/>
      <c r="AH106" s="574"/>
      <c r="AI106" s="574"/>
      <c r="AJ106" s="574"/>
      <c r="AK106" s="574"/>
      <c r="AL106" s="574"/>
      <c r="AM106" s="574"/>
      <c r="AN106" s="574"/>
      <c r="AO106" s="574" t="s">
        <v>845</v>
      </c>
      <c r="AP106" s="574" t="s">
        <v>846</v>
      </c>
      <c r="AQ106" s="191" t="s">
        <v>639</v>
      </c>
      <c r="AR106" s="191" t="s">
        <v>201</v>
      </c>
      <c r="AS106" s="191" t="s">
        <v>184</v>
      </c>
      <c r="AT106" s="191"/>
      <c r="AU106" s="185"/>
    </row>
    <row r="107" s="12" customFormat="1" ht="288.6" spans="1:47">
      <c r="A107" s="565">
        <v>20</v>
      </c>
      <c r="B107" s="587"/>
      <c r="C107" s="574">
        <v>2024</v>
      </c>
      <c r="D107" s="574" t="s">
        <v>449</v>
      </c>
      <c r="E107" s="574" t="s">
        <v>178</v>
      </c>
      <c r="F107" s="574" t="s">
        <v>402</v>
      </c>
      <c r="G107" s="574" t="s">
        <v>403</v>
      </c>
      <c r="H107" s="574" t="s">
        <v>450</v>
      </c>
      <c r="I107" s="574"/>
      <c r="J107" s="574"/>
      <c r="K107" s="574"/>
      <c r="L107" s="574"/>
      <c r="M107" s="574"/>
      <c r="N107" s="574"/>
      <c r="O107" s="574"/>
      <c r="P107" s="574"/>
      <c r="Q107" s="574"/>
      <c r="R107" s="574"/>
      <c r="S107" s="574">
        <v>336</v>
      </c>
      <c r="T107" s="574">
        <v>1251</v>
      </c>
      <c r="U107" s="574">
        <v>142</v>
      </c>
      <c r="V107" s="574">
        <v>547</v>
      </c>
      <c r="W107" s="574" t="s">
        <v>405</v>
      </c>
      <c r="X107" s="574" t="s">
        <v>810</v>
      </c>
      <c r="Y107" s="574" t="s">
        <v>183</v>
      </c>
      <c r="Z107" s="574" t="s">
        <v>811</v>
      </c>
      <c r="AA107" s="574"/>
      <c r="AB107" s="574">
        <v>2420</v>
      </c>
      <c r="AC107" s="574"/>
      <c r="AD107" s="574"/>
      <c r="AE107" s="574"/>
      <c r="AF107" s="574"/>
      <c r="AG107" s="574"/>
      <c r="AH107" s="574"/>
      <c r="AI107" s="574"/>
      <c r="AJ107" s="574"/>
      <c r="AK107" s="574"/>
      <c r="AL107" s="574"/>
      <c r="AM107" s="574"/>
      <c r="AN107" s="574"/>
      <c r="AO107" s="574" t="s">
        <v>847</v>
      </c>
      <c r="AP107" s="574" t="s">
        <v>848</v>
      </c>
      <c r="AQ107" s="191"/>
      <c r="AR107" s="191" t="s">
        <v>643</v>
      </c>
      <c r="AS107" s="191"/>
      <c r="AT107" s="191"/>
      <c r="AU107" s="185"/>
    </row>
    <row r="108" s="12" customFormat="1" ht="266.4" spans="1:47">
      <c r="A108" s="586">
        <v>21</v>
      </c>
      <c r="B108" s="587"/>
      <c r="C108" s="574">
        <v>2024</v>
      </c>
      <c r="D108" s="574" t="s">
        <v>451</v>
      </c>
      <c r="E108" s="574" t="s">
        <v>178</v>
      </c>
      <c r="F108" s="574" t="s">
        <v>402</v>
      </c>
      <c r="G108" s="574" t="s">
        <v>442</v>
      </c>
      <c r="H108" s="574" t="s">
        <v>452</v>
      </c>
      <c r="I108" s="574"/>
      <c r="J108" s="574"/>
      <c r="K108" s="574"/>
      <c r="L108" s="574"/>
      <c r="M108" s="574"/>
      <c r="N108" s="574"/>
      <c r="O108" s="574"/>
      <c r="P108" s="574"/>
      <c r="Q108" s="574"/>
      <c r="R108" s="574"/>
      <c r="S108" s="574">
        <v>472</v>
      </c>
      <c r="T108" s="574">
        <v>1694</v>
      </c>
      <c r="U108" s="574">
        <v>127</v>
      </c>
      <c r="V108" s="574">
        <v>488</v>
      </c>
      <c r="W108" s="574" t="s">
        <v>405</v>
      </c>
      <c r="X108" s="574" t="s">
        <v>810</v>
      </c>
      <c r="Y108" s="574" t="s">
        <v>183</v>
      </c>
      <c r="Z108" s="574" t="s">
        <v>811</v>
      </c>
      <c r="AA108" s="574"/>
      <c r="AB108" s="574">
        <v>869</v>
      </c>
      <c r="AC108" s="574"/>
      <c r="AD108" s="574"/>
      <c r="AE108" s="574"/>
      <c r="AF108" s="574"/>
      <c r="AG108" s="574"/>
      <c r="AH108" s="574"/>
      <c r="AI108" s="574"/>
      <c r="AJ108" s="574"/>
      <c r="AK108" s="574"/>
      <c r="AL108" s="574"/>
      <c r="AM108" s="574"/>
      <c r="AN108" s="574"/>
      <c r="AO108" s="574" t="s">
        <v>849</v>
      </c>
      <c r="AP108" s="574" t="s">
        <v>850</v>
      </c>
      <c r="AQ108" s="191"/>
      <c r="AR108" s="191" t="s">
        <v>643</v>
      </c>
      <c r="AS108" s="191"/>
      <c r="AT108" s="191"/>
      <c r="AU108" s="185"/>
    </row>
    <row r="109" s="12" customFormat="1" ht="266.4" spans="1:47">
      <c r="A109" s="586">
        <v>22</v>
      </c>
      <c r="B109" s="587"/>
      <c r="C109" s="574">
        <v>2024</v>
      </c>
      <c r="D109" s="574" t="s">
        <v>453</v>
      </c>
      <c r="E109" s="574" t="s">
        <v>178</v>
      </c>
      <c r="F109" s="574" t="s">
        <v>402</v>
      </c>
      <c r="G109" s="574" t="s">
        <v>403</v>
      </c>
      <c r="H109" s="574" t="s">
        <v>454</v>
      </c>
      <c r="I109" s="574"/>
      <c r="J109" s="574"/>
      <c r="K109" s="574"/>
      <c r="L109" s="574"/>
      <c r="M109" s="574"/>
      <c r="N109" s="574"/>
      <c r="O109" s="574"/>
      <c r="P109" s="574"/>
      <c r="Q109" s="574"/>
      <c r="R109" s="574"/>
      <c r="S109" s="574">
        <v>336</v>
      </c>
      <c r="T109" s="574">
        <v>1251</v>
      </c>
      <c r="U109" s="574">
        <v>142</v>
      </c>
      <c r="V109" s="574">
        <v>547</v>
      </c>
      <c r="W109" s="574" t="s">
        <v>405</v>
      </c>
      <c r="X109" s="574" t="s">
        <v>810</v>
      </c>
      <c r="Y109" s="574" t="s">
        <v>183</v>
      </c>
      <c r="Z109" s="574" t="s">
        <v>811</v>
      </c>
      <c r="AA109" s="574"/>
      <c r="AB109" s="574">
        <v>600</v>
      </c>
      <c r="AC109" s="574"/>
      <c r="AD109" s="574"/>
      <c r="AE109" s="574"/>
      <c r="AF109" s="574"/>
      <c r="AG109" s="574"/>
      <c r="AH109" s="574"/>
      <c r="AI109" s="574"/>
      <c r="AJ109" s="574"/>
      <c r="AK109" s="574"/>
      <c r="AL109" s="574"/>
      <c r="AM109" s="574"/>
      <c r="AN109" s="574"/>
      <c r="AO109" s="574" t="s">
        <v>851</v>
      </c>
      <c r="AP109" s="574" t="s">
        <v>852</v>
      </c>
      <c r="AQ109" s="191"/>
      <c r="AR109" s="191" t="s">
        <v>643</v>
      </c>
      <c r="AS109" s="191"/>
      <c r="AT109" s="191"/>
      <c r="AU109" s="185"/>
    </row>
    <row r="110" s="12" customFormat="1" ht="133.2" spans="1:47">
      <c r="A110" s="565">
        <v>23</v>
      </c>
      <c r="B110" s="587"/>
      <c r="C110" s="574">
        <v>2024</v>
      </c>
      <c r="D110" s="574" t="s">
        <v>455</v>
      </c>
      <c r="E110" s="574" t="s">
        <v>178</v>
      </c>
      <c r="F110" s="574" t="s">
        <v>402</v>
      </c>
      <c r="G110" s="574" t="s">
        <v>403</v>
      </c>
      <c r="H110" s="574" t="s">
        <v>456</v>
      </c>
      <c r="I110" s="574"/>
      <c r="J110" s="574"/>
      <c r="K110" s="574"/>
      <c r="L110" s="574"/>
      <c r="M110" s="574"/>
      <c r="N110" s="574"/>
      <c r="O110" s="574"/>
      <c r="P110" s="574"/>
      <c r="Q110" s="574"/>
      <c r="R110" s="574"/>
      <c r="S110" s="574">
        <v>336</v>
      </c>
      <c r="T110" s="574">
        <v>1251</v>
      </c>
      <c r="U110" s="574">
        <v>142</v>
      </c>
      <c r="V110" s="574">
        <v>547</v>
      </c>
      <c r="W110" s="574" t="s">
        <v>405</v>
      </c>
      <c r="X110" s="574" t="s">
        <v>810</v>
      </c>
      <c r="Y110" s="574" t="s">
        <v>215</v>
      </c>
      <c r="Z110" s="574" t="s">
        <v>853</v>
      </c>
      <c r="AA110" s="574"/>
      <c r="AB110" s="574">
        <v>130</v>
      </c>
      <c r="AC110" s="574"/>
      <c r="AD110" s="574"/>
      <c r="AE110" s="574"/>
      <c r="AF110" s="574"/>
      <c r="AG110" s="574"/>
      <c r="AH110" s="574"/>
      <c r="AI110" s="574"/>
      <c r="AJ110" s="574"/>
      <c r="AK110" s="574"/>
      <c r="AL110" s="574"/>
      <c r="AM110" s="574"/>
      <c r="AN110" s="574"/>
      <c r="AO110" s="574" t="s">
        <v>854</v>
      </c>
      <c r="AP110" s="574" t="s">
        <v>855</v>
      </c>
      <c r="AQ110" s="191"/>
      <c r="AR110" s="191" t="s">
        <v>643</v>
      </c>
      <c r="AS110" s="191"/>
      <c r="AT110" s="191"/>
      <c r="AU110" s="185"/>
    </row>
    <row r="111" s="12" customFormat="1" ht="177.6" spans="1:47">
      <c r="A111" s="586">
        <v>24</v>
      </c>
      <c r="B111" s="587"/>
      <c r="C111" s="574">
        <v>2024</v>
      </c>
      <c r="D111" s="574" t="s">
        <v>457</v>
      </c>
      <c r="E111" s="574" t="s">
        <v>178</v>
      </c>
      <c r="F111" s="574" t="s">
        <v>402</v>
      </c>
      <c r="G111" s="574" t="s">
        <v>445</v>
      </c>
      <c r="H111" s="574" t="s">
        <v>458</v>
      </c>
      <c r="I111" s="574"/>
      <c r="J111" s="574"/>
      <c r="K111" s="574"/>
      <c r="L111" s="574"/>
      <c r="M111" s="574"/>
      <c r="N111" s="574"/>
      <c r="O111" s="574"/>
      <c r="P111" s="574"/>
      <c r="Q111" s="574"/>
      <c r="R111" s="574"/>
      <c r="S111" s="574">
        <v>619</v>
      </c>
      <c r="T111" s="574">
        <v>2213</v>
      </c>
      <c r="U111" s="574">
        <v>175</v>
      </c>
      <c r="V111" s="574">
        <v>707</v>
      </c>
      <c r="W111" s="574" t="s">
        <v>405</v>
      </c>
      <c r="X111" s="574" t="s">
        <v>810</v>
      </c>
      <c r="Y111" s="574" t="s">
        <v>215</v>
      </c>
      <c r="Z111" s="574" t="s">
        <v>853</v>
      </c>
      <c r="AA111" s="574"/>
      <c r="AB111" s="574">
        <v>300</v>
      </c>
      <c r="AC111" s="574"/>
      <c r="AD111" s="574"/>
      <c r="AE111" s="574"/>
      <c r="AF111" s="574"/>
      <c r="AG111" s="574"/>
      <c r="AH111" s="574"/>
      <c r="AI111" s="574"/>
      <c r="AJ111" s="574"/>
      <c r="AK111" s="574"/>
      <c r="AL111" s="574"/>
      <c r="AM111" s="574"/>
      <c r="AN111" s="574"/>
      <c r="AO111" s="574" t="s">
        <v>856</v>
      </c>
      <c r="AP111" s="574" t="s">
        <v>857</v>
      </c>
      <c r="AQ111" s="191"/>
      <c r="AR111" s="191" t="s">
        <v>643</v>
      </c>
      <c r="AS111" s="191"/>
      <c r="AT111" s="191"/>
      <c r="AU111" s="185"/>
    </row>
    <row r="112" s="12" customFormat="1" ht="288.6" spans="1:47">
      <c r="A112" s="586">
        <v>25</v>
      </c>
      <c r="B112" s="587"/>
      <c r="C112" s="574">
        <v>2024</v>
      </c>
      <c r="D112" s="574" t="s">
        <v>459</v>
      </c>
      <c r="E112" s="574" t="s">
        <v>178</v>
      </c>
      <c r="F112" s="574" t="s">
        <v>402</v>
      </c>
      <c r="G112" s="574" t="s">
        <v>403</v>
      </c>
      <c r="H112" s="574" t="s">
        <v>460</v>
      </c>
      <c r="I112" s="574"/>
      <c r="J112" s="574"/>
      <c r="K112" s="574"/>
      <c r="L112" s="574"/>
      <c r="M112" s="574"/>
      <c r="N112" s="574"/>
      <c r="O112" s="574"/>
      <c r="P112" s="574"/>
      <c r="Q112" s="574"/>
      <c r="R112" s="574"/>
      <c r="S112" s="574">
        <v>336</v>
      </c>
      <c r="T112" s="574">
        <v>1251</v>
      </c>
      <c r="U112" s="574">
        <v>142</v>
      </c>
      <c r="V112" s="574">
        <v>547</v>
      </c>
      <c r="W112" s="574" t="s">
        <v>405</v>
      </c>
      <c r="X112" s="574" t="s">
        <v>810</v>
      </c>
      <c r="Y112" s="574" t="s">
        <v>250</v>
      </c>
      <c r="Z112" s="574" t="s">
        <v>712</v>
      </c>
      <c r="AA112" s="574"/>
      <c r="AB112" s="574">
        <v>300</v>
      </c>
      <c r="AC112" s="574"/>
      <c r="AD112" s="574"/>
      <c r="AE112" s="574"/>
      <c r="AF112" s="574"/>
      <c r="AG112" s="574"/>
      <c r="AH112" s="574"/>
      <c r="AI112" s="574"/>
      <c r="AJ112" s="574"/>
      <c r="AK112" s="574"/>
      <c r="AL112" s="574"/>
      <c r="AM112" s="574"/>
      <c r="AN112" s="574"/>
      <c r="AO112" s="574" t="s">
        <v>858</v>
      </c>
      <c r="AP112" s="574" t="s">
        <v>859</v>
      </c>
      <c r="AQ112" s="191"/>
      <c r="AR112" s="191" t="s">
        <v>643</v>
      </c>
      <c r="AS112" s="191"/>
      <c r="AT112" s="191"/>
      <c r="AU112" s="185"/>
    </row>
    <row r="113" s="12" customFormat="1" ht="155.4" spans="1:47">
      <c r="A113" s="565">
        <v>26</v>
      </c>
      <c r="B113" s="587"/>
      <c r="C113" s="574">
        <v>2024</v>
      </c>
      <c r="D113" s="574" t="s">
        <v>461</v>
      </c>
      <c r="E113" s="574" t="s">
        <v>178</v>
      </c>
      <c r="F113" s="574" t="s">
        <v>402</v>
      </c>
      <c r="G113" s="574" t="s">
        <v>403</v>
      </c>
      <c r="H113" s="574" t="s">
        <v>462</v>
      </c>
      <c r="I113" s="574"/>
      <c r="J113" s="574"/>
      <c r="K113" s="574"/>
      <c r="L113" s="574"/>
      <c r="M113" s="574"/>
      <c r="N113" s="574"/>
      <c r="O113" s="574"/>
      <c r="P113" s="574"/>
      <c r="Q113" s="574"/>
      <c r="R113" s="574"/>
      <c r="S113" s="574">
        <v>336</v>
      </c>
      <c r="T113" s="574">
        <v>1251</v>
      </c>
      <c r="U113" s="574">
        <v>142</v>
      </c>
      <c r="V113" s="574">
        <v>547</v>
      </c>
      <c r="W113" s="574" t="s">
        <v>405</v>
      </c>
      <c r="X113" s="574" t="s">
        <v>810</v>
      </c>
      <c r="Y113" s="574" t="s">
        <v>250</v>
      </c>
      <c r="Z113" s="574" t="s">
        <v>712</v>
      </c>
      <c r="AA113" s="574"/>
      <c r="AB113" s="574">
        <v>150</v>
      </c>
      <c r="AC113" s="574"/>
      <c r="AD113" s="574"/>
      <c r="AE113" s="574"/>
      <c r="AF113" s="574"/>
      <c r="AG113" s="574"/>
      <c r="AH113" s="574"/>
      <c r="AI113" s="574"/>
      <c r="AJ113" s="574"/>
      <c r="AK113" s="574"/>
      <c r="AL113" s="574"/>
      <c r="AM113" s="574"/>
      <c r="AN113" s="574"/>
      <c r="AO113" s="574" t="s">
        <v>860</v>
      </c>
      <c r="AP113" s="574" t="s">
        <v>821</v>
      </c>
      <c r="AQ113" s="191"/>
      <c r="AR113" s="191" t="s">
        <v>643</v>
      </c>
      <c r="AS113" s="191"/>
      <c r="AT113" s="191"/>
      <c r="AU113" s="185"/>
    </row>
    <row r="114" s="12" customFormat="1" ht="177.6" spans="1:47">
      <c r="A114" s="586">
        <v>27</v>
      </c>
      <c r="B114" s="585"/>
      <c r="C114" s="574">
        <v>2024</v>
      </c>
      <c r="D114" s="574" t="s">
        <v>463</v>
      </c>
      <c r="E114" s="574" t="s">
        <v>178</v>
      </c>
      <c r="F114" s="574" t="s">
        <v>402</v>
      </c>
      <c r="G114" s="574" t="s">
        <v>403</v>
      </c>
      <c r="H114" s="574" t="s">
        <v>415</v>
      </c>
      <c r="I114" s="574"/>
      <c r="J114" s="574"/>
      <c r="K114" s="574"/>
      <c r="L114" s="574"/>
      <c r="M114" s="574"/>
      <c r="N114" s="574"/>
      <c r="O114" s="574"/>
      <c r="P114" s="574"/>
      <c r="Q114" s="574"/>
      <c r="R114" s="574"/>
      <c r="S114" s="574">
        <v>336</v>
      </c>
      <c r="T114" s="574">
        <v>1251</v>
      </c>
      <c r="U114" s="574">
        <v>142</v>
      </c>
      <c r="V114" s="574">
        <v>547</v>
      </c>
      <c r="W114" s="574" t="s">
        <v>405</v>
      </c>
      <c r="X114" s="574" t="s">
        <v>810</v>
      </c>
      <c r="Y114" s="574" t="s">
        <v>250</v>
      </c>
      <c r="Z114" s="574" t="s">
        <v>712</v>
      </c>
      <c r="AA114" s="574"/>
      <c r="AB114" s="574">
        <v>500</v>
      </c>
      <c r="AC114" s="574"/>
      <c r="AD114" s="574"/>
      <c r="AE114" s="574"/>
      <c r="AF114" s="574"/>
      <c r="AG114" s="574"/>
      <c r="AH114" s="574"/>
      <c r="AI114" s="574"/>
      <c r="AJ114" s="574"/>
      <c r="AK114" s="574"/>
      <c r="AL114" s="574"/>
      <c r="AM114" s="574"/>
      <c r="AN114" s="574"/>
      <c r="AO114" s="574" t="s">
        <v>820</v>
      </c>
      <c r="AP114" s="574" t="s">
        <v>821</v>
      </c>
      <c r="AQ114" s="191"/>
      <c r="AR114" s="191" t="s">
        <v>643</v>
      </c>
      <c r="AS114" s="191"/>
      <c r="AT114" s="191"/>
      <c r="AU114" s="185"/>
    </row>
    <row r="115" s="12" customFormat="1" ht="244.2" spans="1:47">
      <c r="A115" s="586">
        <v>28</v>
      </c>
      <c r="B115" s="587"/>
      <c r="C115" s="574">
        <v>2024</v>
      </c>
      <c r="D115" s="574" t="s">
        <v>464</v>
      </c>
      <c r="E115" s="574" t="s">
        <v>178</v>
      </c>
      <c r="F115" s="574" t="s">
        <v>402</v>
      </c>
      <c r="G115" s="574" t="s">
        <v>403</v>
      </c>
      <c r="H115" s="574" t="s">
        <v>465</v>
      </c>
      <c r="I115" s="574"/>
      <c r="J115" s="574"/>
      <c r="K115" s="574"/>
      <c r="L115" s="574"/>
      <c r="M115" s="574"/>
      <c r="N115" s="574"/>
      <c r="O115" s="574"/>
      <c r="P115" s="574"/>
      <c r="Q115" s="574"/>
      <c r="R115" s="574"/>
      <c r="S115" s="574">
        <v>336</v>
      </c>
      <c r="T115" s="574">
        <v>1251</v>
      </c>
      <c r="U115" s="574">
        <v>142</v>
      </c>
      <c r="V115" s="574">
        <v>547</v>
      </c>
      <c r="W115" s="574" t="s">
        <v>405</v>
      </c>
      <c r="X115" s="574" t="s">
        <v>810</v>
      </c>
      <c r="Y115" s="574" t="s">
        <v>250</v>
      </c>
      <c r="Z115" s="574" t="s">
        <v>712</v>
      </c>
      <c r="AA115" s="574"/>
      <c r="AB115" s="574">
        <v>50</v>
      </c>
      <c r="AC115" s="574"/>
      <c r="AD115" s="574"/>
      <c r="AE115" s="574"/>
      <c r="AF115" s="574"/>
      <c r="AG115" s="574"/>
      <c r="AH115" s="574"/>
      <c r="AI115" s="574"/>
      <c r="AJ115" s="574"/>
      <c r="AK115" s="574"/>
      <c r="AL115" s="574"/>
      <c r="AM115" s="574"/>
      <c r="AN115" s="574"/>
      <c r="AO115" s="574" t="s">
        <v>861</v>
      </c>
      <c r="AP115" s="574" t="s">
        <v>862</v>
      </c>
      <c r="AQ115" s="191"/>
      <c r="AR115" s="191" t="s">
        <v>643</v>
      </c>
      <c r="AS115" s="191"/>
      <c r="AT115" s="191"/>
      <c r="AU115" s="185"/>
    </row>
    <row r="116" s="12" customFormat="1" ht="177.6" spans="1:47">
      <c r="A116" s="565">
        <v>29</v>
      </c>
      <c r="B116" s="587"/>
      <c r="C116" s="574">
        <v>2024</v>
      </c>
      <c r="D116" s="574" t="s">
        <v>466</v>
      </c>
      <c r="E116" s="574" t="s">
        <v>178</v>
      </c>
      <c r="F116" s="574" t="s">
        <v>402</v>
      </c>
      <c r="G116" s="574" t="s">
        <v>403</v>
      </c>
      <c r="H116" s="574" t="s">
        <v>467</v>
      </c>
      <c r="I116" s="574"/>
      <c r="J116" s="574"/>
      <c r="K116" s="574"/>
      <c r="L116" s="574"/>
      <c r="M116" s="574"/>
      <c r="N116" s="574"/>
      <c r="O116" s="574"/>
      <c r="P116" s="574"/>
      <c r="Q116" s="574"/>
      <c r="R116" s="574"/>
      <c r="S116" s="574">
        <v>336</v>
      </c>
      <c r="T116" s="574">
        <v>1261</v>
      </c>
      <c r="U116" s="574">
        <v>142</v>
      </c>
      <c r="V116" s="574">
        <v>547</v>
      </c>
      <c r="W116" s="574" t="s">
        <v>405</v>
      </c>
      <c r="X116" s="574" t="s">
        <v>810</v>
      </c>
      <c r="Y116" s="574" t="s">
        <v>468</v>
      </c>
      <c r="Z116" s="574" t="s">
        <v>863</v>
      </c>
      <c r="AA116" s="574"/>
      <c r="AB116" s="574">
        <v>200</v>
      </c>
      <c r="AC116" s="574"/>
      <c r="AD116" s="574"/>
      <c r="AE116" s="574"/>
      <c r="AF116" s="574"/>
      <c r="AG116" s="574"/>
      <c r="AH116" s="574"/>
      <c r="AI116" s="574"/>
      <c r="AJ116" s="574"/>
      <c r="AK116" s="574"/>
      <c r="AL116" s="574"/>
      <c r="AM116" s="574"/>
      <c r="AN116" s="574"/>
      <c r="AO116" s="574" t="s">
        <v>864</v>
      </c>
      <c r="AP116" s="574" t="s">
        <v>865</v>
      </c>
      <c r="AQ116" s="191"/>
      <c r="AR116" s="191" t="s">
        <v>201</v>
      </c>
      <c r="AS116" s="191"/>
      <c r="AT116" s="191"/>
      <c r="AU116" s="185"/>
    </row>
    <row r="117" s="12" customFormat="1" ht="111" spans="1:47">
      <c r="A117" s="586">
        <v>30</v>
      </c>
      <c r="B117" s="587"/>
      <c r="C117" s="574">
        <v>2024</v>
      </c>
      <c r="D117" s="574" t="s">
        <v>469</v>
      </c>
      <c r="E117" s="574" t="s">
        <v>178</v>
      </c>
      <c r="F117" s="574" t="s">
        <v>402</v>
      </c>
      <c r="G117" s="574" t="s">
        <v>470</v>
      </c>
      <c r="H117" s="574" t="s">
        <v>471</v>
      </c>
      <c r="I117" s="574"/>
      <c r="J117" s="574"/>
      <c r="K117" s="574"/>
      <c r="L117" s="574"/>
      <c r="M117" s="574"/>
      <c r="N117" s="574"/>
      <c r="O117" s="574"/>
      <c r="P117" s="574"/>
      <c r="Q117" s="574"/>
      <c r="R117" s="574"/>
      <c r="S117" s="574">
        <v>955</v>
      </c>
      <c r="T117" s="574">
        <v>3536</v>
      </c>
      <c r="U117" s="574">
        <v>317</v>
      </c>
      <c r="V117" s="574">
        <v>1254</v>
      </c>
      <c r="W117" s="574" t="s">
        <v>405</v>
      </c>
      <c r="X117" s="574" t="s">
        <v>810</v>
      </c>
      <c r="Y117" s="574" t="s">
        <v>254</v>
      </c>
      <c r="Z117" s="574" t="s">
        <v>866</v>
      </c>
      <c r="AA117" s="574"/>
      <c r="AB117" s="574">
        <v>200</v>
      </c>
      <c r="AC117" s="574"/>
      <c r="AD117" s="574"/>
      <c r="AE117" s="574"/>
      <c r="AF117" s="574"/>
      <c r="AG117" s="574"/>
      <c r="AH117" s="574"/>
      <c r="AI117" s="574"/>
      <c r="AJ117" s="574"/>
      <c r="AK117" s="574"/>
      <c r="AL117" s="574"/>
      <c r="AM117" s="574"/>
      <c r="AN117" s="574"/>
      <c r="AO117" s="591" t="s">
        <v>867</v>
      </c>
      <c r="AP117" s="591" t="s">
        <v>868</v>
      </c>
      <c r="AQ117" s="191"/>
      <c r="AR117" s="191" t="s">
        <v>643</v>
      </c>
      <c r="AS117" s="191"/>
      <c r="AT117" s="191"/>
      <c r="AU117" s="185"/>
    </row>
    <row r="118" s="12" customFormat="1" ht="133.2" spans="1:47">
      <c r="A118" s="586">
        <v>31</v>
      </c>
      <c r="B118" s="587"/>
      <c r="C118" s="574">
        <v>2024</v>
      </c>
      <c r="D118" s="574" t="s">
        <v>472</v>
      </c>
      <c r="E118" s="574" t="s">
        <v>178</v>
      </c>
      <c r="F118" s="574" t="s">
        <v>402</v>
      </c>
      <c r="G118" s="574" t="s">
        <v>442</v>
      </c>
      <c r="H118" s="574" t="s">
        <v>473</v>
      </c>
      <c r="I118" s="574"/>
      <c r="J118" s="574"/>
      <c r="K118" s="574"/>
      <c r="L118" s="574"/>
      <c r="M118" s="574"/>
      <c r="N118" s="574"/>
      <c r="O118" s="574"/>
      <c r="P118" s="574"/>
      <c r="Q118" s="574"/>
      <c r="R118" s="574"/>
      <c r="S118" s="574">
        <v>160</v>
      </c>
      <c r="T118" s="574">
        <v>561</v>
      </c>
      <c r="U118" s="574">
        <v>58</v>
      </c>
      <c r="V118" s="574">
        <v>289</v>
      </c>
      <c r="W118" s="574" t="s">
        <v>405</v>
      </c>
      <c r="X118" s="574" t="s">
        <v>810</v>
      </c>
      <c r="Y118" s="574" t="s">
        <v>254</v>
      </c>
      <c r="Z118" s="574" t="s">
        <v>866</v>
      </c>
      <c r="AA118" s="574"/>
      <c r="AB118" s="574">
        <v>3</v>
      </c>
      <c r="AC118" s="574"/>
      <c r="AD118" s="574"/>
      <c r="AE118" s="574"/>
      <c r="AF118" s="574"/>
      <c r="AG118" s="574"/>
      <c r="AH118" s="574"/>
      <c r="AI118" s="574"/>
      <c r="AJ118" s="574"/>
      <c r="AK118" s="574"/>
      <c r="AL118" s="574"/>
      <c r="AM118" s="574"/>
      <c r="AN118" s="574"/>
      <c r="AO118" s="574" t="s">
        <v>869</v>
      </c>
      <c r="AP118" s="574" t="s">
        <v>870</v>
      </c>
      <c r="AQ118" s="191"/>
      <c r="AR118" s="191" t="s">
        <v>643</v>
      </c>
      <c r="AS118" s="191"/>
      <c r="AT118" s="191"/>
      <c r="AU118" s="185"/>
    </row>
    <row r="119" s="12" customFormat="1" ht="133.2" spans="1:47">
      <c r="A119" s="565">
        <v>32</v>
      </c>
      <c r="B119" s="587"/>
      <c r="C119" s="574">
        <v>2024</v>
      </c>
      <c r="D119" s="574" t="s">
        <v>474</v>
      </c>
      <c r="E119" s="574" t="s">
        <v>178</v>
      </c>
      <c r="F119" s="574" t="s">
        <v>402</v>
      </c>
      <c r="G119" s="574" t="s">
        <v>403</v>
      </c>
      <c r="H119" s="574" t="s">
        <v>475</v>
      </c>
      <c r="I119" s="574"/>
      <c r="J119" s="574"/>
      <c r="K119" s="574"/>
      <c r="L119" s="574"/>
      <c r="M119" s="574"/>
      <c r="N119" s="574"/>
      <c r="O119" s="574"/>
      <c r="P119" s="574"/>
      <c r="Q119" s="574"/>
      <c r="R119" s="574"/>
      <c r="S119" s="574">
        <v>186</v>
      </c>
      <c r="T119" s="574">
        <v>688</v>
      </c>
      <c r="U119" s="574">
        <v>62</v>
      </c>
      <c r="V119" s="574">
        <v>235</v>
      </c>
      <c r="W119" s="574" t="s">
        <v>405</v>
      </c>
      <c r="X119" s="574" t="s">
        <v>810</v>
      </c>
      <c r="Y119" s="574" t="s">
        <v>254</v>
      </c>
      <c r="Z119" s="574" t="s">
        <v>866</v>
      </c>
      <c r="AA119" s="574"/>
      <c r="AB119" s="574">
        <v>500</v>
      </c>
      <c r="AC119" s="574"/>
      <c r="AD119" s="574"/>
      <c r="AE119" s="574"/>
      <c r="AF119" s="574"/>
      <c r="AG119" s="574"/>
      <c r="AH119" s="574"/>
      <c r="AI119" s="574"/>
      <c r="AJ119" s="574"/>
      <c r="AK119" s="574"/>
      <c r="AL119" s="574"/>
      <c r="AM119" s="574"/>
      <c r="AN119" s="574"/>
      <c r="AO119" s="574" t="s">
        <v>871</v>
      </c>
      <c r="AP119" s="574" t="s">
        <v>872</v>
      </c>
      <c r="AQ119" s="191"/>
      <c r="AR119" s="191" t="s">
        <v>643</v>
      </c>
      <c r="AS119" s="191"/>
      <c r="AT119" s="191"/>
      <c r="AU119" s="185"/>
    </row>
    <row r="120" s="272" customFormat="1" ht="177.6" spans="1:47">
      <c r="A120" s="565" t="s">
        <v>50</v>
      </c>
      <c r="B120" s="573"/>
      <c r="C120" s="588">
        <v>2024</v>
      </c>
      <c r="D120" s="589" t="s">
        <v>476</v>
      </c>
      <c r="E120" s="589" t="s">
        <v>178</v>
      </c>
      <c r="F120" s="589" t="s">
        <v>477</v>
      </c>
      <c r="G120" s="589" t="s">
        <v>478</v>
      </c>
      <c r="H120" s="590" t="s">
        <v>479</v>
      </c>
      <c r="I120" s="191">
        <v>1</v>
      </c>
      <c r="J120" s="193"/>
      <c r="K120" s="193"/>
      <c r="L120" s="191"/>
      <c r="M120" s="191"/>
      <c r="N120" s="191"/>
      <c r="O120" s="191"/>
      <c r="P120" s="191"/>
      <c r="Q120" s="191"/>
      <c r="R120" s="191"/>
      <c r="S120" s="191">
        <v>234</v>
      </c>
      <c r="T120" s="191">
        <v>867</v>
      </c>
      <c r="U120" s="191">
        <v>27</v>
      </c>
      <c r="V120" s="191">
        <v>107</v>
      </c>
      <c r="W120" s="193" t="s">
        <v>480</v>
      </c>
      <c r="X120" s="193" t="s">
        <v>873</v>
      </c>
      <c r="Y120" s="193" t="s">
        <v>183</v>
      </c>
      <c r="Z120" s="193"/>
      <c r="AA120" s="193"/>
      <c r="AB120" s="191">
        <v>160</v>
      </c>
      <c r="AC120" s="192"/>
      <c r="AD120" s="192"/>
      <c r="AE120" s="192"/>
      <c r="AF120" s="192"/>
      <c r="AG120" s="192"/>
      <c r="AH120" s="192"/>
      <c r="AI120" s="192"/>
      <c r="AJ120" s="192"/>
      <c r="AK120" s="192"/>
      <c r="AL120" s="192"/>
      <c r="AM120" s="192"/>
      <c r="AN120" s="192"/>
      <c r="AO120" s="485" t="s">
        <v>874</v>
      </c>
      <c r="AP120" s="485" t="s">
        <v>875</v>
      </c>
      <c r="AQ120" s="191"/>
      <c r="AR120" s="191" t="s">
        <v>643</v>
      </c>
      <c r="AS120" s="191"/>
      <c r="AT120" s="191"/>
      <c r="AU120" s="185"/>
    </row>
    <row r="121" s="272" customFormat="1" ht="177.6" spans="1:47">
      <c r="A121" s="565" t="s">
        <v>52</v>
      </c>
      <c r="B121" s="573"/>
      <c r="C121" s="588">
        <v>2024</v>
      </c>
      <c r="D121" s="573" t="s">
        <v>481</v>
      </c>
      <c r="E121" s="589" t="s">
        <v>178</v>
      </c>
      <c r="F121" s="589" t="s">
        <v>477</v>
      </c>
      <c r="G121" s="589" t="s">
        <v>482</v>
      </c>
      <c r="H121" s="590" t="s">
        <v>483</v>
      </c>
      <c r="I121" s="191">
        <v>1</v>
      </c>
      <c r="J121" s="191"/>
      <c r="K121" s="193"/>
      <c r="L121" s="191"/>
      <c r="M121" s="191"/>
      <c r="N121" s="191"/>
      <c r="O121" s="191"/>
      <c r="P121" s="191"/>
      <c r="Q121" s="191"/>
      <c r="R121" s="191"/>
      <c r="S121" s="191">
        <v>96</v>
      </c>
      <c r="T121" s="191">
        <v>359</v>
      </c>
      <c r="U121" s="191">
        <v>13</v>
      </c>
      <c r="V121" s="191">
        <v>53</v>
      </c>
      <c r="W121" s="193" t="s">
        <v>480</v>
      </c>
      <c r="X121" s="193" t="s">
        <v>873</v>
      </c>
      <c r="Y121" s="193" t="s">
        <v>183</v>
      </c>
      <c r="Z121" s="193"/>
      <c r="AA121" s="193"/>
      <c r="AB121" s="191"/>
      <c r="AC121" s="191"/>
      <c r="AD121" s="191"/>
      <c r="AE121" s="191"/>
      <c r="AF121" s="191"/>
      <c r="AG121" s="191"/>
      <c r="AH121" s="191"/>
      <c r="AI121" s="191"/>
      <c r="AJ121" s="191"/>
      <c r="AK121" s="191"/>
      <c r="AL121" s="191"/>
      <c r="AM121" s="191"/>
      <c r="AN121" s="191"/>
      <c r="AO121" s="592" t="s">
        <v>874</v>
      </c>
      <c r="AP121" s="563" t="s">
        <v>875</v>
      </c>
      <c r="AQ121" s="191"/>
      <c r="AR121" s="191" t="s">
        <v>643</v>
      </c>
      <c r="AS121" s="191"/>
      <c r="AT121" s="191"/>
      <c r="AU121" s="185"/>
    </row>
    <row r="122" s="272" customFormat="1" ht="177.6" spans="1:47">
      <c r="A122" s="568" t="s">
        <v>56</v>
      </c>
      <c r="B122" s="573"/>
      <c r="C122" s="588"/>
      <c r="D122" s="589" t="s">
        <v>484</v>
      </c>
      <c r="E122" s="589" t="s">
        <v>178</v>
      </c>
      <c r="F122" s="589" t="s">
        <v>477</v>
      </c>
      <c r="G122" s="589" t="s">
        <v>485</v>
      </c>
      <c r="H122" s="228" t="s">
        <v>486</v>
      </c>
      <c r="I122" s="191"/>
      <c r="J122" s="191"/>
      <c r="K122" s="193"/>
      <c r="L122" s="191"/>
      <c r="M122" s="191"/>
      <c r="N122" s="191"/>
      <c r="O122" s="191"/>
      <c r="P122" s="191"/>
      <c r="Q122" s="191"/>
      <c r="R122" s="191"/>
      <c r="S122" s="191">
        <v>138</v>
      </c>
      <c r="T122" s="191">
        <v>408</v>
      </c>
      <c r="U122" s="191">
        <v>14</v>
      </c>
      <c r="V122" s="191">
        <v>54</v>
      </c>
      <c r="W122" s="193" t="s">
        <v>480</v>
      </c>
      <c r="X122" s="193" t="s">
        <v>873</v>
      </c>
      <c r="Y122" s="193" t="s">
        <v>183</v>
      </c>
      <c r="Z122" s="193"/>
      <c r="AA122" s="193"/>
      <c r="AB122" s="191">
        <v>101</v>
      </c>
      <c r="AC122" s="191"/>
      <c r="AD122" s="191"/>
      <c r="AE122" s="191"/>
      <c r="AF122" s="191"/>
      <c r="AG122" s="191"/>
      <c r="AH122" s="191"/>
      <c r="AI122" s="191"/>
      <c r="AJ122" s="191"/>
      <c r="AK122" s="191"/>
      <c r="AL122" s="191"/>
      <c r="AM122" s="191"/>
      <c r="AN122" s="191"/>
      <c r="AO122" s="592" t="s">
        <v>874</v>
      </c>
      <c r="AP122" s="563" t="s">
        <v>875</v>
      </c>
      <c r="AQ122" s="191"/>
      <c r="AR122" s="191" t="s">
        <v>643</v>
      </c>
      <c r="AS122" s="191"/>
      <c r="AT122" s="191"/>
      <c r="AU122" s="185"/>
    </row>
    <row r="123" s="272" customFormat="1" ht="177.6" spans="1:47">
      <c r="A123" s="573" t="s">
        <v>54</v>
      </c>
      <c r="B123" s="573"/>
      <c r="C123" s="588">
        <v>2024</v>
      </c>
      <c r="D123" s="589" t="s">
        <v>487</v>
      </c>
      <c r="E123" s="589" t="s">
        <v>178</v>
      </c>
      <c r="F123" s="589" t="s">
        <v>477</v>
      </c>
      <c r="G123" s="589" t="s">
        <v>485</v>
      </c>
      <c r="H123" s="228" t="s">
        <v>488</v>
      </c>
      <c r="I123" s="193"/>
      <c r="J123" s="193"/>
      <c r="K123" s="193"/>
      <c r="L123" s="193"/>
      <c r="M123" s="193"/>
      <c r="N123" s="193"/>
      <c r="O123" s="193"/>
      <c r="P123" s="193"/>
      <c r="Q123" s="193"/>
      <c r="R123" s="193"/>
      <c r="S123" s="191">
        <v>138</v>
      </c>
      <c r="T123" s="191">
        <v>408</v>
      </c>
      <c r="U123" s="191">
        <v>14</v>
      </c>
      <c r="V123" s="191">
        <v>54</v>
      </c>
      <c r="W123" s="193" t="s">
        <v>480</v>
      </c>
      <c r="X123" s="193" t="s">
        <v>873</v>
      </c>
      <c r="Y123" s="193" t="s">
        <v>183</v>
      </c>
      <c r="Z123" s="193"/>
      <c r="AA123" s="193"/>
      <c r="AB123" s="191">
        <v>2400</v>
      </c>
      <c r="AC123" s="192"/>
      <c r="AD123" s="192"/>
      <c r="AE123" s="192"/>
      <c r="AF123" s="192"/>
      <c r="AG123" s="192"/>
      <c r="AH123" s="192"/>
      <c r="AI123" s="192"/>
      <c r="AJ123" s="192"/>
      <c r="AK123" s="192"/>
      <c r="AL123" s="192"/>
      <c r="AM123" s="192"/>
      <c r="AN123" s="192"/>
      <c r="AO123" s="592" t="s">
        <v>874</v>
      </c>
      <c r="AP123" s="563" t="s">
        <v>875</v>
      </c>
      <c r="AQ123" s="191"/>
      <c r="AR123" s="191" t="s">
        <v>643</v>
      </c>
      <c r="AS123" s="191"/>
      <c r="AT123" s="191"/>
      <c r="AU123" s="185"/>
    </row>
    <row r="124" s="272" customFormat="1" ht="177.6" spans="1:47">
      <c r="A124" s="565" t="s">
        <v>54</v>
      </c>
      <c r="B124" s="573"/>
      <c r="C124" s="588">
        <v>2024</v>
      </c>
      <c r="D124" s="589" t="s">
        <v>489</v>
      </c>
      <c r="E124" s="589" t="s">
        <v>178</v>
      </c>
      <c r="F124" s="589" t="s">
        <v>477</v>
      </c>
      <c r="G124" s="589" t="s">
        <v>482</v>
      </c>
      <c r="H124" s="228" t="s">
        <v>490</v>
      </c>
      <c r="I124" s="191"/>
      <c r="J124" s="191"/>
      <c r="K124" s="193"/>
      <c r="L124" s="191"/>
      <c r="M124" s="191"/>
      <c r="N124" s="191"/>
      <c r="O124" s="191"/>
      <c r="P124" s="191"/>
      <c r="Q124" s="191"/>
      <c r="R124" s="191"/>
      <c r="S124" s="191">
        <v>96</v>
      </c>
      <c r="T124" s="191">
        <v>359</v>
      </c>
      <c r="U124" s="191">
        <v>13</v>
      </c>
      <c r="V124" s="191">
        <v>53</v>
      </c>
      <c r="W124" s="193" t="s">
        <v>480</v>
      </c>
      <c r="X124" s="193" t="s">
        <v>873</v>
      </c>
      <c r="Y124" s="193" t="s">
        <v>250</v>
      </c>
      <c r="Z124" s="193"/>
      <c r="AA124" s="193"/>
      <c r="AB124" s="191">
        <v>60</v>
      </c>
      <c r="AC124" s="191"/>
      <c r="AD124" s="191"/>
      <c r="AE124" s="191"/>
      <c r="AF124" s="191"/>
      <c r="AG124" s="191"/>
      <c r="AH124" s="191"/>
      <c r="AI124" s="191"/>
      <c r="AJ124" s="191"/>
      <c r="AK124" s="191"/>
      <c r="AL124" s="191"/>
      <c r="AM124" s="191"/>
      <c r="AN124" s="191"/>
      <c r="AO124" s="592" t="s">
        <v>874</v>
      </c>
      <c r="AP124" s="563" t="s">
        <v>875</v>
      </c>
      <c r="AQ124" s="191"/>
      <c r="AR124" s="191" t="s">
        <v>643</v>
      </c>
      <c r="AS124" s="191"/>
      <c r="AT124" s="191"/>
      <c r="AU124" s="185"/>
    </row>
    <row r="125" s="272" customFormat="1" ht="177.6" spans="1:47">
      <c r="A125" s="565" t="s">
        <v>54</v>
      </c>
      <c r="B125" s="573"/>
      <c r="C125" s="588">
        <v>2024</v>
      </c>
      <c r="D125" s="589" t="s">
        <v>491</v>
      </c>
      <c r="E125" s="589" t="s">
        <v>178</v>
      </c>
      <c r="F125" s="589" t="s">
        <v>477</v>
      </c>
      <c r="G125" s="589" t="s">
        <v>485</v>
      </c>
      <c r="H125" s="228" t="s">
        <v>492</v>
      </c>
      <c r="I125" s="191">
        <v>1</v>
      </c>
      <c r="J125" s="191"/>
      <c r="K125" s="191"/>
      <c r="L125" s="191"/>
      <c r="M125" s="191"/>
      <c r="N125" s="191"/>
      <c r="O125" s="191"/>
      <c r="P125" s="191"/>
      <c r="Q125" s="191"/>
      <c r="R125" s="191"/>
      <c r="S125" s="191">
        <v>138</v>
      </c>
      <c r="T125" s="191">
        <v>408</v>
      </c>
      <c r="U125" s="191">
        <v>14</v>
      </c>
      <c r="V125" s="191">
        <v>54</v>
      </c>
      <c r="W125" s="193" t="s">
        <v>480</v>
      </c>
      <c r="X125" s="193" t="s">
        <v>873</v>
      </c>
      <c r="Y125" s="193" t="s">
        <v>183</v>
      </c>
      <c r="Z125" s="193"/>
      <c r="AA125" s="193"/>
      <c r="AB125" s="191">
        <v>35</v>
      </c>
      <c r="AC125" s="191"/>
      <c r="AD125" s="191"/>
      <c r="AE125" s="191"/>
      <c r="AF125" s="191"/>
      <c r="AG125" s="191"/>
      <c r="AH125" s="191"/>
      <c r="AI125" s="191"/>
      <c r="AJ125" s="191"/>
      <c r="AK125" s="191"/>
      <c r="AL125" s="191"/>
      <c r="AM125" s="191"/>
      <c r="AN125" s="191"/>
      <c r="AO125" s="563" t="s">
        <v>876</v>
      </c>
      <c r="AP125" s="563" t="s">
        <v>875</v>
      </c>
      <c r="AQ125" s="191"/>
      <c r="AR125" s="191" t="s">
        <v>643</v>
      </c>
      <c r="AS125" s="191"/>
      <c r="AT125" s="191"/>
      <c r="AU125" s="185"/>
    </row>
    <row r="126" s="272" customFormat="1" ht="222" spans="1:47">
      <c r="A126" s="565" t="s">
        <v>54</v>
      </c>
      <c r="B126" s="589"/>
      <c r="C126" s="588">
        <v>2024</v>
      </c>
      <c r="D126" s="589" t="s">
        <v>493</v>
      </c>
      <c r="E126" s="185" t="s">
        <v>178</v>
      </c>
      <c r="F126" s="589" t="s">
        <v>477</v>
      </c>
      <c r="G126" s="185" t="s">
        <v>485</v>
      </c>
      <c r="H126" s="228" t="s">
        <v>494</v>
      </c>
      <c r="I126" s="191"/>
      <c r="J126" s="191"/>
      <c r="K126" s="191"/>
      <c r="L126" s="191"/>
      <c r="M126" s="191"/>
      <c r="N126" s="191"/>
      <c r="O126" s="191"/>
      <c r="P126" s="193"/>
      <c r="Q126" s="191"/>
      <c r="R126" s="191"/>
      <c r="S126" s="191">
        <v>234</v>
      </c>
      <c r="T126" s="191">
        <v>867</v>
      </c>
      <c r="U126" s="191">
        <v>27</v>
      </c>
      <c r="V126" s="191">
        <v>107</v>
      </c>
      <c r="W126" s="193" t="s">
        <v>480</v>
      </c>
      <c r="X126" s="193" t="s">
        <v>873</v>
      </c>
      <c r="Y126" s="193" t="s">
        <v>495</v>
      </c>
      <c r="Z126" s="191"/>
      <c r="AA126" s="191"/>
      <c r="AB126" s="191">
        <v>245</v>
      </c>
      <c r="AC126" s="191"/>
      <c r="AD126" s="191"/>
      <c r="AE126" s="191"/>
      <c r="AF126" s="191"/>
      <c r="AG126" s="191"/>
      <c r="AH126" s="191"/>
      <c r="AI126" s="191"/>
      <c r="AJ126" s="191"/>
      <c r="AK126" s="191"/>
      <c r="AL126" s="191"/>
      <c r="AM126" s="191"/>
      <c r="AN126" s="191"/>
      <c r="AO126" s="556" t="s">
        <v>877</v>
      </c>
      <c r="AP126" s="556" t="s">
        <v>878</v>
      </c>
      <c r="AQ126" s="191"/>
      <c r="AR126" s="191" t="s">
        <v>643</v>
      </c>
      <c r="AS126" s="191"/>
      <c r="AT126" s="191"/>
      <c r="AU126" s="185"/>
    </row>
    <row r="127" s="272" customFormat="1" ht="111" spans="1:47">
      <c r="A127" s="573" t="s">
        <v>52</v>
      </c>
      <c r="B127" s="589"/>
      <c r="C127" s="588">
        <v>2024</v>
      </c>
      <c r="D127" s="589" t="s">
        <v>496</v>
      </c>
      <c r="E127" s="589" t="s">
        <v>178</v>
      </c>
      <c r="F127" s="589" t="s">
        <v>477</v>
      </c>
      <c r="G127" s="228" t="s">
        <v>497</v>
      </c>
      <c r="H127" s="228" t="s">
        <v>498</v>
      </c>
      <c r="I127" s="191">
        <v>1</v>
      </c>
      <c r="J127" s="191"/>
      <c r="K127" s="191"/>
      <c r="L127" s="191"/>
      <c r="M127" s="191"/>
      <c r="N127" s="191"/>
      <c r="O127" s="191"/>
      <c r="P127" s="193"/>
      <c r="Q127" s="191"/>
      <c r="R127" s="191"/>
      <c r="S127" s="191">
        <v>234</v>
      </c>
      <c r="T127" s="191">
        <v>867</v>
      </c>
      <c r="U127" s="191">
        <v>27</v>
      </c>
      <c r="V127" s="191">
        <v>107</v>
      </c>
      <c r="W127" s="193" t="s">
        <v>480</v>
      </c>
      <c r="X127" s="193" t="s">
        <v>873</v>
      </c>
      <c r="Y127" s="193" t="s">
        <v>495</v>
      </c>
      <c r="Z127" s="193"/>
      <c r="AA127" s="193"/>
      <c r="AB127" s="191">
        <v>16</v>
      </c>
      <c r="AC127" s="191"/>
      <c r="AD127" s="191"/>
      <c r="AE127" s="191"/>
      <c r="AF127" s="191"/>
      <c r="AG127" s="191"/>
      <c r="AH127" s="191"/>
      <c r="AI127" s="191"/>
      <c r="AJ127" s="191"/>
      <c r="AK127" s="191"/>
      <c r="AL127" s="191"/>
      <c r="AM127" s="191"/>
      <c r="AN127" s="191"/>
      <c r="AO127" s="563" t="s">
        <v>879</v>
      </c>
      <c r="AP127" s="563" t="s">
        <v>879</v>
      </c>
      <c r="AQ127" s="191"/>
      <c r="AR127" s="191" t="s">
        <v>643</v>
      </c>
      <c r="AS127" s="191"/>
      <c r="AT127" s="191"/>
      <c r="AU127" s="185"/>
    </row>
    <row r="128" s="272" customFormat="1" ht="111" spans="1:47">
      <c r="A128" s="565" t="s">
        <v>54</v>
      </c>
      <c r="B128" s="573"/>
      <c r="C128" s="588">
        <v>2024</v>
      </c>
      <c r="D128" s="589" t="s">
        <v>499</v>
      </c>
      <c r="E128" s="589" t="s">
        <v>178</v>
      </c>
      <c r="F128" s="589" t="s">
        <v>477</v>
      </c>
      <c r="G128" s="228" t="s">
        <v>497</v>
      </c>
      <c r="H128" s="228" t="s">
        <v>500</v>
      </c>
      <c r="I128" s="191"/>
      <c r="J128" s="191"/>
      <c r="K128" s="191"/>
      <c r="L128" s="191"/>
      <c r="M128" s="191"/>
      <c r="N128" s="191"/>
      <c r="O128" s="191"/>
      <c r="P128" s="193"/>
      <c r="Q128" s="191"/>
      <c r="R128" s="191"/>
      <c r="S128" s="191">
        <v>234</v>
      </c>
      <c r="T128" s="191">
        <v>867</v>
      </c>
      <c r="U128" s="191">
        <v>27</v>
      </c>
      <c r="V128" s="191">
        <v>107</v>
      </c>
      <c r="W128" s="193" t="s">
        <v>480</v>
      </c>
      <c r="X128" s="193" t="s">
        <v>873</v>
      </c>
      <c r="Y128" s="193" t="s">
        <v>495</v>
      </c>
      <c r="Z128" s="191"/>
      <c r="AA128" s="191"/>
      <c r="AB128" s="191">
        <v>320</v>
      </c>
      <c r="AC128" s="191"/>
      <c r="AD128" s="191"/>
      <c r="AE128" s="191"/>
      <c r="AF128" s="191"/>
      <c r="AG128" s="191"/>
      <c r="AH128" s="191"/>
      <c r="AI128" s="191"/>
      <c r="AJ128" s="191"/>
      <c r="AK128" s="191"/>
      <c r="AL128" s="191"/>
      <c r="AM128" s="191"/>
      <c r="AN128" s="191"/>
      <c r="AO128" s="185"/>
      <c r="AP128" s="185"/>
      <c r="AQ128" s="191"/>
      <c r="AR128" s="191" t="s">
        <v>643</v>
      </c>
      <c r="AS128" s="191"/>
      <c r="AT128" s="191"/>
      <c r="AU128" s="185"/>
    </row>
    <row r="129" s="12" customFormat="1" ht="222" spans="1:47">
      <c r="A129" s="565" t="s">
        <v>54</v>
      </c>
      <c r="B129" s="587"/>
      <c r="C129" s="587">
        <v>2024</v>
      </c>
      <c r="D129" s="587" t="s">
        <v>501</v>
      </c>
      <c r="E129" s="228" t="s">
        <v>178</v>
      </c>
      <c r="F129" s="228" t="s">
        <v>502</v>
      </c>
      <c r="G129" s="228" t="s">
        <v>503</v>
      </c>
      <c r="H129" s="228" t="s">
        <v>504</v>
      </c>
      <c r="I129" s="193">
        <v>1</v>
      </c>
      <c r="J129" s="193">
        <v>350</v>
      </c>
      <c r="K129" s="193"/>
      <c r="L129" s="193"/>
      <c r="M129" s="193"/>
      <c r="N129" s="193"/>
      <c r="O129" s="193"/>
      <c r="P129" s="193"/>
      <c r="Q129" s="193"/>
      <c r="R129" s="193"/>
      <c r="S129" s="193">
        <v>171</v>
      </c>
      <c r="T129" s="193">
        <v>717</v>
      </c>
      <c r="U129" s="193">
        <v>171</v>
      </c>
      <c r="V129" s="193">
        <v>171</v>
      </c>
      <c r="W129" s="193" t="s">
        <v>503</v>
      </c>
      <c r="X129" s="193" t="s">
        <v>880</v>
      </c>
      <c r="Y129" s="193" t="s">
        <v>183</v>
      </c>
      <c r="Z129" s="193" t="s">
        <v>881</v>
      </c>
      <c r="AA129" s="193"/>
      <c r="AB129" s="193">
        <v>350</v>
      </c>
      <c r="AC129" s="193"/>
      <c r="AD129" s="193"/>
      <c r="AE129" s="193"/>
      <c r="AF129" s="193"/>
      <c r="AG129" s="193"/>
      <c r="AH129" s="193"/>
      <c r="AI129" s="193"/>
      <c r="AJ129" s="193"/>
      <c r="AK129" s="193"/>
      <c r="AL129" s="193"/>
      <c r="AM129" s="193"/>
      <c r="AN129" s="193"/>
      <c r="AO129" s="228" t="s">
        <v>882</v>
      </c>
      <c r="AP129" s="228" t="s">
        <v>883</v>
      </c>
      <c r="AQ129" s="191"/>
      <c r="AR129" s="191" t="s">
        <v>643</v>
      </c>
      <c r="AS129" s="191"/>
      <c r="AT129" s="191"/>
      <c r="AU129" s="185"/>
    </row>
    <row r="130" s="12" customFormat="1" ht="199.8" spans="1:47">
      <c r="A130" s="568" t="s">
        <v>56</v>
      </c>
      <c r="B130" s="587"/>
      <c r="C130" s="587">
        <v>2024</v>
      </c>
      <c r="D130" s="587" t="s">
        <v>505</v>
      </c>
      <c r="E130" s="228" t="s">
        <v>178</v>
      </c>
      <c r="F130" s="228" t="s">
        <v>506</v>
      </c>
      <c r="G130" s="228" t="s">
        <v>503</v>
      </c>
      <c r="H130" s="228" t="s">
        <v>507</v>
      </c>
      <c r="I130" s="193">
        <v>1</v>
      </c>
      <c r="J130" s="193">
        <v>50</v>
      </c>
      <c r="K130" s="193"/>
      <c r="L130" s="193"/>
      <c r="M130" s="193"/>
      <c r="N130" s="193"/>
      <c r="O130" s="193"/>
      <c r="P130" s="193"/>
      <c r="Q130" s="193"/>
      <c r="R130" s="193"/>
      <c r="S130" s="193">
        <v>215</v>
      </c>
      <c r="T130" s="193">
        <v>804</v>
      </c>
      <c r="U130" s="193">
        <v>138</v>
      </c>
      <c r="V130" s="193">
        <v>138</v>
      </c>
      <c r="W130" s="193" t="s">
        <v>503</v>
      </c>
      <c r="X130" s="193" t="s">
        <v>880</v>
      </c>
      <c r="Y130" s="193" t="s">
        <v>183</v>
      </c>
      <c r="Z130" s="193" t="s">
        <v>881</v>
      </c>
      <c r="AA130" s="193"/>
      <c r="AB130" s="193">
        <v>50</v>
      </c>
      <c r="AC130" s="193"/>
      <c r="AD130" s="193"/>
      <c r="AE130" s="193"/>
      <c r="AF130" s="193"/>
      <c r="AG130" s="193"/>
      <c r="AH130" s="193"/>
      <c r="AI130" s="193"/>
      <c r="AJ130" s="193"/>
      <c r="AK130" s="193"/>
      <c r="AL130" s="193"/>
      <c r="AM130" s="193"/>
      <c r="AN130" s="193"/>
      <c r="AO130" s="228" t="s">
        <v>884</v>
      </c>
      <c r="AP130" s="228" t="s">
        <v>885</v>
      </c>
      <c r="AQ130" s="191"/>
      <c r="AR130" s="191" t="s">
        <v>643</v>
      </c>
      <c r="AS130" s="191"/>
      <c r="AT130" s="191"/>
      <c r="AU130" s="185"/>
    </row>
    <row r="131" s="12" customFormat="1" ht="133.2" spans="1:47">
      <c r="A131" s="565" t="s">
        <v>54</v>
      </c>
      <c r="B131" s="587"/>
      <c r="C131" s="587">
        <v>2024</v>
      </c>
      <c r="D131" s="587" t="s">
        <v>508</v>
      </c>
      <c r="E131" s="228" t="s">
        <v>178</v>
      </c>
      <c r="F131" s="228" t="s">
        <v>509</v>
      </c>
      <c r="G131" s="228" t="s">
        <v>503</v>
      </c>
      <c r="H131" s="228" t="s">
        <v>510</v>
      </c>
      <c r="I131" s="193">
        <v>1</v>
      </c>
      <c r="J131" s="193">
        <v>80</v>
      </c>
      <c r="K131" s="193"/>
      <c r="L131" s="193"/>
      <c r="M131" s="193"/>
      <c r="N131" s="193"/>
      <c r="O131" s="193"/>
      <c r="P131" s="193"/>
      <c r="Q131" s="193"/>
      <c r="R131" s="193"/>
      <c r="S131" s="193">
        <v>256</v>
      </c>
      <c r="T131" s="193">
        <v>959</v>
      </c>
      <c r="U131" s="193">
        <v>102</v>
      </c>
      <c r="V131" s="193">
        <v>102</v>
      </c>
      <c r="W131" s="193" t="s">
        <v>503</v>
      </c>
      <c r="X131" s="193" t="s">
        <v>880</v>
      </c>
      <c r="Y131" s="193" t="s">
        <v>183</v>
      </c>
      <c r="Z131" s="193" t="s">
        <v>881</v>
      </c>
      <c r="AA131" s="193"/>
      <c r="AB131" s="193">
        <v>80</v>
      </c>
      <c r="AC131" s="193"/>
      <c r="AD131" s="193"/>
      <c r="AE131" s="193"/>
      <c r="AF131" s="193"/>
      <c r="AG131" s="193"/>
      <c r="AH131" s="193"/>
      <c r="AI131" s="193"/>
      <c r="AJ131" s="193"/>
      <c r="AK131" s="193"/>
      <c r="AL131" s="193"/>
      <c r="AM131" s="193"/>
      <c r="AN131" s="193"/>
      <c r="AO131" s="228" t="s">
        <v>886</v>
      </c>
      <c r="AP131" s="228" t="s">
        <v>887</v>
      </c>
      <c r="AQ131" s="191"/>
      <c r="AR131" s="191" t="s">
        <v>643</v>
      </c>
      <c r="AS131" s="191"/>
      <c r="AT131" s="191"/>
      <c r="AU131" s="185"/>
    </row>
    <row r="132" s="12" customFormat="1" ht="88.8" spans="1:47">
      <c r="A132" s="568" t="s">
        <v>56</v>
      </c>
      <c r="B132" s="587"/>
      <c r="C132" s="587">
        <v>2024</v>
      </c>
      <c r="D132" s="228" t="s">
        <v>511</v>
      </c>
      <c r="E132" s="228" t="s">
        <v>302</v>
      </c>
      <c r="F132" s="228" t="s">
        <v>512</v>
      </c>
      <c r="G132" s="228" t="s">
        <v>503</v>
      </c>
      <c r="H132" s="228" t="s">
        <v>513</v>
      </c>
      <c r="I132" s="193">
        <v>1</v>
      </c>
      <c r="J132" s="193">
        <v>15</v>
      </c>
      <c r="K132" s="193"/>
      <c r="L132" s="193"/>
      <c r="M132" s="193"/>
      <c r="N132" s="193"/>
      <c r="O132" s="193"/>
      <c r="P132" s="193"/>
      <c r="Q132" s="193"/>
      <c r="R132" s="193"/>
      <c r="S132" s="193">
        <v>1036</v>
      </c>
      <c r="T132" s="193">
        <v>3894</v>
      </c>
      <c r="U132" s="193">
        <v>384</v>
      </c>
      <c r="V132" s="193">
        <v>384</v>
      </c>
      <c r="W132" s="193" t="s">
        <v>503</v>
      </c>
      <c r="X132" s="193" t="s">
        <v>880</v>
      </c>
      <c r="Y132" s="193" t="s">
        <v>183</v>
      </c>
      <c r="Z132" s="193" t="s">
        <v>881</v>
      </c>
      <c r="AA132" s="193"/>
      <c r="AB132" s="193">
        <v>700</v>
      </c>
      <c r="AC132" s="193"/>
      <c r="AD132" s="193"/>
      <c r="AE132" s="193"/>
      <c r="AF132" s="193"/>
      <c r="AG132" s="193"/>
      <c r="AH132" s="193"/>
      <c r="AI132" s="193"/>
      <c r="AJ132" s="193"/>
      <c r="AK132" s="193"/>
      <c r="AL132" s="193"/>
      <c r="AM132" s="193"/>
      <c r="AN132" s="193"/>
      <c r="AO132" s="228" t="s">
        <v>888</v>
      </c>
      <c r="AP132" s="228" t="s">
        <v>888</v>
      </c>
      <c r="AQ132" s="191"/>
      <c r="AR132" s="579" t="s">
        <v>889</v>
      </c>
      <c r="AS132" s="191"/>
      <c r="AT132" s="191"/>
      <c r="AU132" s="185"/>
    </row>
    <row r="133" s="12" customFormat="1" ht="111" spans="1:47">
      <c r="A133" s="565" t="s">
        <v>54</v>
      </c>
      <c r="B133" s="587"/>
      <c r="C133" s="587">
        <v>2024</v>
      </c>
      <c r="D133" s="587" t="s">
        <v>514</v>
      </c>
      <c r="E133" s="228" t="s">
        <v>178</v>
      </c>
      <c r="F133" s="228" t="s">
        <v>512</v>
      </c>
      <c r="G133" s="228" t="s">
        <v>503</v>
      </c>
      <c r="H133" s="228" t="s">
        <v>515</v>
      </c>
      <c r="I133" s="193">
        <v>1</v>
      </c>
      <c r="J133" s="193">
        <v>1000</v>
      </c>
      <c r="K133" s="193"/>
      <c r="L133" s="193"/>
      <c r="M133" s="193"/>
      <c r="N133" s="193"/>
      <c r="O133" s="193"/>
      <c r="P133" s="193"/>
      <c r="Q133" s="193"/>
      <c r="R133" s="193"/>
      <c r="S133" s="193">
        <v>52</v>
      </c>
      <c r="T133" s="193">
        <v>212</v>
      </c>
      <c r="U133" s="193">
        <v>4</v>
      </c>
      <c r="V133" s="193">
        <v>4</v>
      </c>
      <c r="W133" s="193" t="s">
        <v>503</v>
      </c>
      <c r="X133" s="193" t="s">
        <v>880</v>
      </c>
      <c r="Y133" s="193" t="s">
        <v>183</v>
      </c>
      <c r="Z133" s="193" t="s">
        <v>881</v>
      </c>
      <c r="AA133" s="193"/>
      <c r="AB133" s="193">
        <v>1000</v>
      </c>
      <c r="AC133" s="193"/>
      <c r="AD133" s="193"/>
      <c r="AE133" s="193"/>
      <c r="AF133" s="193"/>
      <c r="AG133" s="193"/>
      <c r="AH133" s="193"/>
      <c r="AI133" s="193"/>
      <c r="AJ133" s="193"/>
      <c r="AK133" s="193"/>
      <c r="AL133" s="193"/>
      <c r="AM133" s="193"/>
      <c r="AN133" s="193"/>
      <c r="AO133" s="228" t="s">
        <v>890</v>
      </c>
      <c r="AP133" s="228" t="s">
        <v>891</v>
      </c>
      <c r="AQ133" s="191"/>
      <c r="AR133" s="191" t="s">
        <v>643</v>
      </c>
      <c r="AS133" s="191"/>
      <c r="AT133" s="191"/>
      <c r="AU133" s="185"/>
    </row>
    <row r="134" s="12" customFormat="1" ht="111" spans="1:47">
      <c r="A134" s="565"/>
      <c r="B134" s="587"/>
      <c r="C134" s="587">
        <v>2024</v>
      </c>
      <c r="D134" s="587" t="s">
        <v>516</v>
      </c>
      <c r="E134" s="228" t="s">
        <v>178</v>
      </c>
      <c r="F134" s="228" t="s">
        <v>512</v>
      </c>
      <c r="G134" s="228" t="s">
        <v>503</v>
      </c>
      <c r="H134" s="228" t="s">
        <v>517</v>
      </c>
      <c r="I134" s="193">
        <v>1</v>
      </c>
      <c r="J134" s="193">
        <v>80</v>
      </c>
      <c r="K134" s="193"/>
      <c r="L134" s="193"/>
      <c r="M134" s="193"/>
      <c r="N134" s="193"/>
      <c r="O134" s="193"/>
      <c r="P134" s="193"/>
      <c r="Q134" s="193"/>
      <c r="R134" s="193"/>
      <c r="S134" s="193">
        <v>146</v>
      </c>
      <c r="T134" s="193">
        <v>652</v>
      </c>
      <c r="U134" s="193">
        <v>146</v>
      </c>
      <c r="V134" s="193">
        <v>146</v>
      </c>
      <c r="W134" s="193" t="s">
        <v>503</v>
      </c>
      <c r="X134" s="193" t="s">
        <v>880</v>
      </c>
      <c r="Y134" s="193" t="s">
        <v>183</v>
      </c>
      <c r="Z134" s="193" t="s">
        <v>881</v>
      </c>
      <c r="AA134" s="193"/>
      <c r="AB134" s="193">
        <v>80</v>
      </c>
      <c r="AC134" s="193"/>
      <c r="AD134" s="193"/>
      <c r="AE134" s="193"/>
      <c r="AF134" s="193"/>
      <c r="AG134" s="193"/>
      <c r="AH134" s="193"/>
      <c r="AI134" s="193"/>
      <c r="AJ134" s="193"/>
      <c r="AK134" s="193"/>
      <c r="AL134" s="193"/>
      <c r="AM134" s="193"/>
      <c r="AN134" s="193"/>
      <c r="AO134" s="228" t="s">
        <v>892</v>
      </c>
      <c r="AP134" s="228" t="s">
        <v>892</v>
      </c>
      <c r="AQ134" s="191"/>
      <c r="AR134" s="191" t="s">
        <v>643</v>
      </c>
      <c r="AS134" s="191"/>
      <c r="AT134" s="191"/>
      <c r="AU134" s="185"/>
    </row>
    <row r="135" s="12" customFormat="1" ht="111" spans="1:47">
      <c r="A135" s="585" t="s">
        <v>52</v>
      </c>
      <c r="B135" s="587"/>
      <c r="C135" s="587">
        <v>2024</v>
      </c>
      <c r="D135" s="228" t="s">
        <v>518</v>
      </c>
      <c r="E135" s="228" t="s">
        <v>178</v>
      </c>
      <c r="F135" s="228" t="s">
        <v>519</v>
      </c>
      <c r="G135" s="228" t="s">
        <v>503</v>
      </c>
      <c r="H135" s="228" t="s">
        <v>520</v>
      </c>
      <c r="I135" s="193">
        <v>1</v>
      </c>
      <c r="J135" s="193">
        <v>200</v>
      </c>
      <c r="K135" s="193"/>
      <c r="L135" s="193"/>
      <c r="M135" s="193"/>
      <c r="N135" s="193"/>
      <c r="O135" s="193"/>
      <c r="P135" s="193" t="s">
        <v>893</v>
      </c>
      <c r="Q135" s="193"/>
      <c r="R135" s="193"/>
      <c r="S135" s="193">
        <v>1036</v>
      </c>
      <c r="T135" s="193">
        <v>3894</v>
      </c>
      <c r="U135" s="193">
        <v>384</v>
      </c>
      <c r="V135" s="193">
        <v>384</v>
      </c>
      <c r="W135" s="193" t="s">
        <v>503</v>
      </c>
      <c r="X135" s="193" t="s">
        <v>880</v>
      </c>
      <c r="Y135" s="193" t="s">
        <v>183</v>
      </c>
      <c r="Z135" s="193" t="s">
        <v>881</v>
      </c>
      <c r="AA135" s="193"/>
      <c r="AB135" s="193">
        <v>200</v>
      </c>
      <c r="AC135" s="193"/>
      <c r="AD135" s="193"/>
      <c r="AE135" s="193"/>
      <c r="AF135" s="193"/>
      <c r="AG135" s="193"/>
      <c r="AH135" s="193"/>
      <c r="AI135" s="193"/>
      <c r="AJ135" s="193"/>
      <c r="AK135" s="193"/>
      <c r="AL135" s="193"/>
      <c r="AM135" s="193"/>
      <c r="AN135" s="193"/>
      <c r="AO135" s="228" t="s">
        <v>894</v>
      </c>
      <c r="AP135" s="228" t="s">
        <v>895</v>
      </c>
      <c r="AQ135" s="191"/>
      <c r="AR135" s="191" t="s">
        <v>201</v>
      </c>
      <c r="AS135" s="191"/>
      <c r="AT135" s="191"/>
      <c r="AU135" s="185"/>
    </row>
    <row r="136" s="12" customFormat="1" ht="111" spans="1:47">
      <c r="A136" s="565" t="s">
        <v>54</v>
      </c>
      <c r="B136" s="587"/>
      <c r="C136" s="587">
        <v>2024</v>
      </c>
      <c r="D136" s="587" t="s">
        <v>521</v>
      </c>
      <c r="E136" s="228" t="s">
        <v>178</v>
      </c>
      <c r="F136" s="228" t="s">
        <v>522</v>
      </c>
      <c r="G136" s="228" t="s">
        <v>503</v>
      </c>
      <c r="H136" s="228" t="s">
        <v>523</v>
      </c>
      <c r="I136" s="193">
        <v>1</v>
      </c>
      <c r="J136" s="193">
        <v>25</v>
      </c>
      <c r="K136" s="193"/>
      <c r="L136" s="193"/>
      <c r="M136" s="193"/>
      <c r="N136" s="193"/>
      <c r="O136" s="193"/>
      <c r="P136" s="193"/>
      <c r="Q136" s="193"/>
      <c r="R136" s="193"/>
      <c r="S136" s="193">
        <v>435</v>
      </c>
      <c r="T136" s="193">
        <v>1563</v>
      </c>
      <c r="U136" s="193">
        <v>102</v>
      </c>
      <c r="V136" s="193">
        <v>102</v>
      </c>
      <c r="W136" s="193" t="s">
        <v>503</v>
      </c>
      <c r="X136" s="193" t="s">
        <v>880</v>
      </c>
      <c r="Y136" s="193" t="s">
        <v>183</v>
      </c>
      <c r="Z136" s="193" t="s">
        <v>881</v>
      </c>
      <c r="AA136" s="193"/>
      <c r="AB136" s="193">
        <v>25</v>
      </c>
      <c r="AC136" s="193"/>
      <c r="AD136" s="193"/>
      <c r="AE136" s="193"/>
      <c r="AF136" s="193"/>
      <c r="AG136" s="193"/>
      <c r="AH136" s="193"/>
      <c r="AI136" s="193"/>
      <c r="AJ136" s="193"/>
      <c r="AK136" s="193"/>
      <c r="AL136" s="193"/>
      <c r="AM136" s="193"/>
      <c r="AN136" s="193"/>
      <c r="AO136" s="228" t="s">
        <v>896</v>
      </c>
      <c r="AP136" s="228" t="s">
        <v>897</v>
      </c>
      <c r="AQ136" s="191"/>
      <c r="AR136" s="191" t="s">
        <v>201</v>
      </c>
      <c r="AS136" s="191"/>
      <c r="AT136" s="191"/>
      <c r="AU136" s="185"/>
    </row>
    <row r="137" s="12" customFormat="1" ht="155.4" spans="1:47">
      <c r="A137" s="565" t="s">
        <v>54</v>
      </c>
      <c r="B137" s="587"/>
      <c r="C137" s="587">
        <v>2024</v>
      </c>
      <c r="D137" s="587" t="s">
        <v>524</v>
      </c>
      <c r="E137" s="228" t="s">
        <v>178</v>
      </c>
      <c r="F137" s="228" t="s">
        <v>502</v>
      </c>
      <c r="G137" s="228" t="s">
        <v>503</v>
      </c>
      <c r="H137" s="228" t="s">
        <v>525</v>
      </c>
      <c r="I137" s="193">
        <v>1</v>
      </c>
      <c r="J137" s="193">
        <v>56</v>
      </c>
      <c r="K137" s="193"/>
      <c r="L137" s="193"/>
      <c r="M137" s="193"/>
      <c r="N137" s="193"/>
      <c r="O137" s="193"/>
      <c r="P137" s="193"/>
      <c r="Q137" s="193"/>
      <c r="R137" s="193"/>
      <c r="S137" s="193">
        <v>112</v>
      </c>
      <c r="T137" s="193">
        <v>501</v>
      </c>
      <c r="U137" s="193">
        <v>88</v>
      </c>
      <c r="V137" s="193">
        <v>332</v>
      </c>
      <c r="W137" s="193" t="s">
        <v>503</v>
      </c>
      <c r="X137" s="193" t="s">
        <v>880</v>
      </c>
      <c r="Y137" s="193" t="s">
        <v>183</v>
      </c>
      <c r="Z137" s="193" t="s">
        <v>881</v>
      </c>
      <c r="AA137" s="193"/>
      <c r="AB137" s="193">
        <v>56</v>
      </c>
      <c r="AC137" s="193"/>
      <c r="AD137" s="193"/>
      <c r="AE137" s="193"/>
      <c r="AF137" s="193"/>
      <c r="AG137" s="193"/>
      <c r="AH137" s="193"/>
      <c r="AI137" s="193"/>
      <c r="AJ137" s="193"/>
      <c r="AK137" s="193"/>
      <c r="AL137" s="193"/>
      <c r="AM137" s="193"/>
      <c r="AN137" s="193"/>
      <c r="AO137" s="228" t="s">
        <v>898</v>
      </c>
      <c r="AP137" s="228" t="s">
        <v>898</v>
      </c>
      <c r="AQ137" s="191"/>
      <c r="AR137" s="191" t="s">
        <v>643</v>
      </c>
      <c r="AS137" s="191"/>
      <c r="AT137" s="191"/>
      <c r="AU137" s="185"/>
    </row>
    <row r="138" s="12" customFormat="1" ht="222" spans="1:47">
      <c r="A138" s="565" t="s">
        <v>54</v>
      </c>
      <c r="B138" s="587"/>
      <c r="C138" s="587">
        <v>2024</v>
      </c>
      <c r="D138" s="587" t="s">
        <v>526</v>
      </c>
      <c r="E138" s="228" t="s">
        <v>178</v>
      </c>
      <c r="F138" s="228" t="s">
        <v>512</v>
      </c>
      <c r="G138" s="228" t="s">
        <v>503</v>
      </c>
      <c r="H138" s="228" t="s">
        <v>527</v>
      </c>
      <c r="I138" s="193">
        <v>1</v>
      </c>
      <c r="J138" s="193">
        <v>1500</v>
      </c>
      <c r="K138" s="193"/>
      <c r="L138" s="193"/>
      <c r="M138" s="193"/>
      <c r="N138" s="193"/>
      <c r="O138" s="193"/>
      <c r="P138" s="193"/>
      <c r="Q138" s="193"/>
      <c r="R138" s="193"/>
      <c r="S138" s="193">
        <v>178</v>
      </c>
      <c r="T138" s="193">
        <v>671</v>
      </c>
      <c r="U138" s="193">
        <v>101</v>
      </c>
      <c r="V138" s="193">
        <v>384</v>
      </c>
      <c r="W138" s="193" t="s">
        <v>503</v>
      </c>
      <c r="X138" s="193" t="s">
        <v>880</v>
      </c>
      <c r="Y138" s="193" t="s">
        <v>183</v>
      </c>
      <c r="Z138" s="193" t="s">
        <v>881</v>
      </c>
      <c r="AA138" s="193"/>
      <c r="AB138" s="193">
        <v>1500</v>
      </c>
      <c r="AC138" s="193"/>
      <c r="AD138" s="193"/>
      <c r="AE138" s="193"/>
      <c r="AF138" s="193"/>
      <c r="AG138" s="193"/>
      <c r="AH138" s="193"/>
      <c r="AI138" s="193"/>
      <c r="AJ138" s="193"/>
      <c r="AK138" s="193"/>
      <c r="AL138" s="193"/>
      <c r="AM138" s="193"/>
      <c r="AN138" s="193"/>
      <c r="AO138" s="228" t="s">
        <v>899</v>
      </c>
      <c r="AP138" s="228" t="s">
        <v>900</v>
      </c>
      <c r="AQ138" s="191"/>
      <c r="AR138" s="191" t="s">
        <v>643</v>
      </c>
      <c r="AS138" s="191"/>
      <c r="AT138" s="191"/>
      <c r="AU138" s="185"/>
    </row>
    <row r="139" s="12" customFormat="1" ht="155.4" spans="1:47">
      <c r="A139" s="565" t="s">
        <v>54</v>
      </c>
      <c r="B139" s="587"/>
      <c r="C139" s="587">
        <v>2024</v>
      </c>
      <c r="D139" s="587" t="s">
        <v>528</v>
      </c>
      <c r="E139" s="228" t="s">
        <v>178</v>
      </c>
      <c r="F139" s="228" t="s">
        <v>502</v>
      </c>
      <c r="G139" s="228" t="s">
        <v>503</v>
      </c>
      <c r="H139" s="228" t="s">
        <v>529</v>
      </c>
      <c r="I139" s="193">
        <v>1</v>
      </c>
      <c r="J139" s="193">
        <v>88</v>
      </c>
      <c r="K139" s="193"/>
      <c r="L139" s="193"/>
      <c r="M139" s="193"/>
      <c r="N139" s="193"/>
      <c r="O139" s="193"/>
      <c r="P139" s="193"/>
      <c r="Q139" s="193"/>
      <c r="R139" s="193"/>
      <c r="S139" s="193">
        <v>88</v>
      </c>
      <c r="T139" s="193">
        <v>332</v>
      </c>
      <c r="U139" s="193">
        <v>88</v>
      </c>
      <c r="V139" s="193">
        <v>332</v>
      </c>
      <c r="W139" s="193" t="s">
        <v>503</v>
      </c>
      <c r="X139" s="193" t="s">
        <v>880</v>
      </c>
      <c r="Y139" s="193" t="s">
        <v>183</v>
      </c>
      <c r="Z139" s="193" t="s">
        <v>881</v>
      </c>
      <c r="AA139" s="193"/>
      <c r="AB139" s="193">
        <v>88</v>
      </c>
      <c r="AC139" s="193"/>
      <c r="AD139" s="193"/>
      <c r="AE139" s="193"/>
      <c r="AF139" s="193"/>
      <c r="AG139" s="193"/>
      <c r="AH139" s="193"/>
      <c r="AI139" s="193"/>
      <c r="AJ139" s="193"/>
      <c r="AK139" s="193"/>
      <c r="AL139" s="193"/>
      <c r="AM139" s="193"/>
      <c r="AN139" s="193"/>
      <c r="AO139" s="228" t="s">
        <v>901</v>
      </c>
      <c r="AP139" s="228" t="s">
        <v>901</v>
      </c>
      <c r="AQ139" s="191"/>
      <c r="AR139" s="191" t="s">
        <v>643</v>
      </c>
      <c r="AS139" s="191"/>
      <c r="AT139" s="191"/>
      <c r="AU139" s="185"/>
    </row>
    <row r="140" s="489" customFormat="1" ht="244.2" spans="1:47">
      <c r="A140" s="426">
        <v>1</v>
      </c>
      <c r="B140" s="426"/>
      <c r="C140" s="426">
        <v>2024</v>
      </c>
      <c r="D140" s="576" t="s">
        <v>530</v>
      </c>
      <c r="E140" s="426" t="s">
        <v>178</v>
      </c>
      <c r="F140" s="426" t="s">
        <v>217</v>
      </c>
      <c r="G140" s="576" t="s">
        <v>531</v>
      </c>
      <c r="H140" s="576" t="s">
        <v>532</v>
      </c>
      <c r="I140" s="426">
        <v>1</v>
      </c>
      <c r="J140" s="426"/>
      <c r="K140" s="426"/>
      <c r="L140" s="426"/>
      <c r="M140" s="426"/>
      <c r="N140" s="426"/>
      <c r="O140" s="426"/>
      <c r="P140" s="426"/>
      <c r="Q140" s="426"/>
      <c r="R140" s="426"/>
      <c r="S140" s="426">
        <v>81</v>
      </c>
      <c r="T140" s="426">
        <v>287</v>
      </c>
      <c r="U140" s="426">
        <v>21</v>
      </c>
      <c r="V140" s="426">
        <v>77</v>
      </c>
      <c r="W140" s="426" t="s">
        <v>206</v>
      </c>
      <c r="X140" s="426" t="s">
        <v>902</v>
      </c>
      <c r="Y140" s="426" t="s">
        <v>533</v>
      </c>
      <c r="Z140" s="426" t="s">
        <v>866</v>
      </c>
      <c r="AA140" s="426"/>
      <c r="AB140" s="576">
        <v>160</v>
      </c>
      <c r="AC140" s="426"/>
      <c r="AD140" s="427"/>
      <c r="AE140" s="427"/>
      <c r="AF140" s="427"/>
      <c r="AG140" s="427"/>
      <c r="AH140" s="426"/>
      <c r="AI140" s="426"/>
      <c r="AJ140" s="426"/>
      <c r="AK140" s="426"/>
      <c r="AL140" s="426"/>
      <c r="AM140" s="426"/>
      <c r="AN140" s="426"/>
      <c r="AO140" s="594" t="s">
        <v>903</v>
      </c>
      <c r="AP140" s="563" t="s">
        <v>904</v>
      </c>
      <c r="AQ140" s="191"/>
      <c r="AR140" s="191" t="s">
        <v>643</v>
      </c>
      <c r="AS140" s="191"/>
      <c r="AT140" s="191"/>
      <c r="AU140" s="185"/>
    </row>
    <row r="141" s="489" customFormat="1" ht="266.4" spans="1:47">
      <c r="A141" s="426">
        <v>2</v>
      </c>
      <c r="B141" s="426"/>
      <c r="C141" s="426">
        <v>2024</v>
      </c>
      <c r="D141" s="576" t="s">
        <v>534</v>
      </c>
      <c r="E141" s="426" t="s">
        <v>178</v>
      </c>
      <c r="F141" s="426" t="s">
        <v>217</v>
      </c>
      <c r="G141" s="576" t="s">
        <v>535</v>
      </c>
      <c r="H141" s="576" t="s">
        <v>536</v>
      </c>
      <c r="I141" s="426">
        <v>1</v>
      </c>
      <c r="J141" s="426"/>
      <c r="K141" s="426"/>
      <c r="L141" s="426"/>
      <c r="M141" s="426"/>
      <c r="N141" s="426"/>
      <c r="O141" s="426"/>
      <c r="P141" s="426"/>
      <c r="Q141" s="426"/>
      <c r="R141" s="426"/>
      <c r="S141" s="426">
        <v>788</v>
      </c>
      <c r="T141" s="426">
        <v>2878</v>
      </c>
      <c r="U141" s="426">
        <v>369</v>
      </c>
      <c r="V141" s="426">
        <v>1380</v>
      </c>
      <c r="W141" s="426" t="s">
        <v>206</v>
      </c>
      <c r="X141" s="426" t="s">
        <v>902</v>
      </c>
      <c r="Y141" s="426" t="s">
        <v>183</v>
      </c>
      <c r="Z141" s="426" t="s">
        <v>905</v>
      </c>
      <c r="AA141" s="426"/>
      <c r="AB141" s="576">
        <v>580</v>
      </c>
      <c r="AC141" s="426"/>
      <c r="AD141" s="427"/>
      <c r="AE141" s="427"/>
      <c r="AF141" s="427"/>
      <c r="AG141" s="427"/>
      <c r="AH141" s="426"/>
      <c r="AI141" s="426"/>
      <c r="AJ141" s="426"/>
      <c r="AK141" s="426"/>
      <c r="AL141" s="426"/>
      <c r="AM141" s="426"/>
      <c r="AN141" s="426"/>
      <c r="AO141" s="594" t="s">
        <v>906</v>
      </c>
      <c r="AP141" s="563" t="s">
        <v>907</v>
      </c>
      <c r="AQ141" s="191"/>
      <c r="AR141" s="191" t="s">
        <v>643</v>
      </c>
      <c r="AS141" s="191"/>
      <c r="AT141" s="191"/>
      <c r="AU141" s="185"/>
    </row>
    <row r="142" s="489" customFormat="1" ht="222" spans="1:47">
      <c r="A142" s="426">
        <v>3</v>
      </c>
      <c r="B142" s="426"/>
      <c r="C142" s="426">
        <v>2024</v>
      </c>
      <c r="D142" s="576" t="s">
        <v>537</v>
      </c>
      <c r="E142" s="426" t="s">
        <v>178</v>
      </c>
      <c r="F142" s="426" t="s">
        <v>217</v>
      </c>
      <c r="G142" s="576" t="s">
        <v>204</v>
      </c>
      <c r="H142" s="576" t="s">
        <v>538</v>
      </c>
      <c r="I142" s="426">
        <v>1</v>
      </c>
      <c r="J142" s="426"/>
      <c r="K142" s="426"/>
      <c r="L142" s="426"/>
      <c r="M142" s="426"/>
      <c r="N142" s="426"/>
      <c r="O142" s="426"/>
      <c r="P142" s="426"/>
      <c r="Q142" s="426"/>
      <c r="R142" s="426"/>
      <c r="S142" s="426">
        <v>788</v>
      </c>
      <c r="T142" s="426">
        <v>2878</v>
      </c>
      <c r="U142" s="426">
        <v>369</v>
      </c>
      <c r="V142" s="426">
        <v>1380</v>
      </c>
      <c r="W142" s="426" t="s">
        <v>206</v>
      </c>
      <c r="X142" s="426" t="s">
        <v>902</v>
      </c>
      <c r="Y142" s="426" t="s">
        <v>183</v>
      </c>
      <c r="Z142" s="426" t="s">
        <v>905</v>
      </c>
      <c r="AA142" s="426"/>
      <c r="AB142" s="576">
        <v>185</v>
      </c>
      <c r="AC142" s="426"/>
      <c r="AD142" s="427"/>
      <c r="AE142" s="427"/>
      <c r="AF142" s="427"/>
      <c r="AG142" s="427"/>
      <c r="AH142" s="426"/>
      <c r="AI142" s="426"/>
      <c r="AJ142" s="426"/>
      <c r="AK142" s="426"/>
      <c r="AL142" s="426"/>
      <c r="AM142" s="426"/>
      <c r="AN142" s="426"/>
      <c r="AO142" s="594" t="s">
        <v>908</v>
      </c>
      <c r="AP142" s="563" t="s">
        <v>909</v>
      </c>
      <c r="AQ142" s="191"/>
      <c r="AR142" s="191" t="s">
        <v>643</v>
      </c>
      <c r="AS142" s="191"/>
      <c r="AT142" s="191"/>
      <c r="AU142" s="185"/>
    </row>
    <row r="143" s="489" customFormat="1" ht="244.2" spans="1:47">
      <c r="A143" s="426">
        <v>4</v>
      </c>
      <c r="B143" s="426"/>
      <c r="C143" s="426">
        <v>2024</v>
      </c>
      <c r="D143" s="576" t="s">
        <v>539</v>
      </c>
      <c r="E143" s="426" t="s">
        <v>178</v>
      </c>
      <c r="F143" s="426" t="s">
        <v>217</v>
      </c>
      <c r="G143" s="576" t="s">
        <v>204</v>
      </c>
      <c r="H143" s="576" t="s">
        <v>540</v>
      </c>
      <c r="I143" s="426">
        <v>1</v>
      </c>
      <c r="J143" s="426"/>
      <c r="K143" s="426"/>
      <c r="L143" s="426"/>
      <c r="M143" s="426"/>
      <c r="N143" s="426"/>
      <c r="O143" s="426"/>
      <c r="P143" s="426"/>
      <c r="Q143" s="426"/>
      <c r="R143" s="426"/>
      <c r="S143" s="426">
        <v>122</v>
      </c>
      <c r="T143" s="426">
        <v>441</v>
      </c>
      <c r="U143" s="426">
        <v>32</v>
      </c>
      <c r="V143" s="426">
        <v>115</v>
      </c>
      <c r="W143" s="426" t="s">
        <v>206</v>
      </c>
      <c r="X143" s="426" t="s">
        <v>902</v>
      </c>
      <c r="Y143" s="426" t="s">
        <v>533</v>
      </c>
      <c r="Z143" s="426" t="s">
        <v>866</v>
      </c>
      <c r="AA143" s="426"/>
      <c r="AB143" s="576">
        <v>380</v>
      </c>
      <c r="AC143" s="426"/>
      <c r="AD143" s="427"/>
      <c r="AE143" s="427"/>
      <c r="AF143" s="427"/>
      <c r="AG143" s="427"/>
      <c r="AH143" s="426"/>
      <c r="AI143" s="426"/>
      <c r="AJ143" s="426"/>
      <c r="AK143" s="426"/>
      <c r="AL143" s="426"/>
      <c r="AM143" s="426"/>
      <c r="AN143" s="426"/>
      <c r="AO143" s="594" t="s">
        <v>910</v>
      </c>
      <c r="AP143" s="563" t="s">
        <v>904</v>
      </c>
      <c r="AQ143" s="191"/>
      <c r="AR143" s="191" t="s">
        <v>643</v>
      </c>
      <c r="AS143" s="191"/>
      <c r="AT143" s="191"/>
      <c r="AU143" s="185"/>
    </row>
    <row r="144" s="489" customFormat="1" ht="244.2" spans="1:47">
      <c r="A144" s="426">
        <v>5</v>
      </c>
      <c r="B144" s="426"/>
      <c r="C144" s="426">
        <v>2024</v>
      </c>
      <c r="D144" s="576" t="s">
        <v>541</v>
      </c>
      <c r="E144" s="426" t="s">
        <v>178</v>
      </c>
      <c r="F144" s="426" t="s">
        <v>217</v>
      </c>
      <c r="G144" s="576" t="s">
        <v>535</v>
      </c>
      <c r="H144" s="576" t="s">
        <v>542</v>
      </c>
      <c r="I144" s="426">
        <v>1</v>
      </c>
      <c r="J144" s="426"/>
      <c r="K144" s="426"/>
      <c r="L144" s="426"/>
      <c r="M144" s="426"/>
      <c r="N144" s="426"/>
      <c r="O144" s="426"/>
      <c r="P144" s="426"/>
      <c r="Q144" s="426"/>
      <c r="R144" s="426"/>
      <c r="S144" s="426">
        <v>92</v>
      </c>
      <c r="T144" s="426">
        <v>326</v>
      </c>
      <c r="U144" s="426">
        <v>19</v>
      </c>
      <c r="V144" s="426">
        <v>74</v>
      </c>
      <c r="W144" s="426" t="s">
        <v>206</v>
      </c>
      <c r="X144" s="426" t="s">
        <v>902</v>
      </c>
      <c r="Y144" s="426" t="s">
        <v>533</v>
      </c>
      <c r="Z144" s="426" t="s">
        <v>866</v>
      </c>
      <c r="AA144" s="426"/>
      <c r="AB144" s="576">
        <v>220</v>
      </c>
      <c r="AC144" s="426"/>
      <c r="AD144" s="427"/>
      <c r="AE144" s="427"/>
      <c r="AF144" s="427"/>
      <c r="AG144" s="427"/>
      <c r="AH144" s="426"/>
      <c r="AI144" s="426"/>
      <c r="AJ144" s="426"/>
      <c r="AK144" s="426"/>
      <c r="AL144" s="426"/>
      <c r="AM144" s="426"/>
      <c r="AN144" s="426"/>
      <c r="AO144" s="594" t="s">
        <v>910</v>
      </c>
      <c r="AP144" s="563" t="s">
        <v>904</v>
      </c>
      <c r="AQ144" s="191"/>
      <c r="AR144" s="191" t="s">
        <v>643</v>
      </c>
      <c r="AS144" s="191"/>
      <c r="AT144" s="191"/>
      <c r="AU144" s="185"/>
    </row>
    <row r="145" s="489" customFormat="1" ht="377.4" spans="1:47">
      <c r="A145" s="426">
        <v>6</v>
      </c>
      <c r="B145" s="426"/>
      <c r="C145" s="426">
        <v>2024</v>
      </c>
      <c r="D145" s="576" t="s">
        <v>216</v>
      </c>
      <c r="E145" s="426" t="s">
        <v>178</v>
      </c>
      <c r="F145" s="426" t="s">
        <v>217</v>
      </c>
      <c r="G145" s="576" t="s">
        <v>218</v>
      </c>
      <c r="H145" s="576" t="s">
        <v>911</v>
      </c>
      <c r="I145" s="426">
        <v>1</v>
      </c>
      <c r="J145" s="426"/>
      <c r="K145" s="426"/>
      <c r="L145" s="426"/>
      <c r="M145" s="426"/>
      <c r="N145" s="426"/>
      <c r="O145" s="426"/>
      <c r="P145" s="426"/>
      <c r="Q145" s="426"/>
      <c r="R145" s="426"/>
      <c r="S145" s="426">
        <v>361</v>
      </c>
      <c r="T145" s="426">
        <v>1259</v>
      </c>
      <c r="U145" s="426">
        <v>137</v>
      </c>
      <c r="V145" s="426">
        <v>518</v>
      </c>
      <c r="W145" s="426" t="s">
        <v>206</v>
      </c>
      <c r="X145" s="426" t="s">
        <v>902</v>
      </c>
      <c r="Y145" s="426" t="s">
        <v>183</v>
      </c>
      <c r="Z145" s="426" t="s">
        <v>905</v>
      </c>
      <c r="AA145" s="426"/>
      <c r="AB145" s="576">
        <v>600</v>
      </c>
      <c r="AC145" s="426"/>
      <c r="AD145" s="427"/>
      <c r="AE145" s="427"/>
      <c r="AF145" s="427"/>
      <c r="AG145" s="427"/>
      <c r="AH145" s="426"/>
      <c r="AI145" s="426"/>
      <c r="AJ145" s="426"/>
      <c r="AK145" s="426"/>
      <c r="AL145" s="426"/>
      <c r="AM145" s="426"/>
      <c r="AN145" s="426"/>
      <c r="AO145" s="594" t="s">
        <v>912</v>
      </c>
      <c r="AP145" s="563" t="s">
        <v>913</v>
      </c>
      <c r="AQ145" s="191"/>
      <c r="AR145" s="191" t="s">
        <v>643</v>
      </c>
      <c r="AS145" s="191"/>
      <c r="AT145" s="191"/>
      <c r="AU145" s="185"/>
    </row>
    <row r="146" s="555" customFormat="1" ht="288.6" spans="1:47">
      <c r="A146" s="593">
        <v>7</v>
      </c>
      <c r="B146" s="593"/>
      <c r="C146" s="593">
        <v>2024</v>
      </c>
      <c r="D146" s="576" t="s">
        <v>543</v>
      </c>
      <c r="E146" s="593" t="s">
        <v>178</v>
      </c>
      <c r="F146" s="593" t="s">
        <v>217</v>
      </c>
      <c r="G146" s="594" t="s">
        <v>218</v>
      </c>
      <c r="H146" s="594" t="s">
        <v>544</v>
      </c>
      <c r="I146" s="593">
        <v>1</v>
      </c>
      <c r="J146" s="593"/>
      <c r="K146" s="593"/>
      <c r="L146" s="593"/>
      <c r="M146" s="593"/>
      <c r="N146" s="593"/>
      <c r="O146" s="593"/>
      <c r="P146" s="593"/>
      <c r="Q146" s="593"/>
      <c r="R146" s="593"/>
      <c r="S146" s="426">
        <v>788</v>
      </c>
      <c r="T146" s="426">
        <v>2878</v>
      </c>
      <c r="U146" s="426">
        <v>369</v>
      </c>
      <c r="V146" s="426">
        <v>1380</v>
      </c>
      <c r="W146" s="593" t="s">
        <v>206</v>
      </c>
      <c r="X146" s="593" t="s">
        <v>902</v>
      </c>
      <c r="Y146" s="593" t="s">
        <v>215</v>
      </c>
      <c r="Z146" s="593" t="s">
        <v>718</v>
      </c>
      <c r="AA146" s="593"/>
      <c r="AB146" s="594">
        <v>650</v>
      </c>
      <c r="AC146" s="593"/>
      <c r="AD146" s="598"/>
      <c r="AE146" s="598"/>
      <c r="AF146" s="598"/>
      <c r="AG146" s="598"/>
      <c r="AH146" s="593"/>
      <c r="AI146" s="593"/>
      <c r="AJ146" s="593"/>
      <c r="AK146" s="593"/>
      <c r="AL146" s="593"/>
      <c r="AM146" s="593"/>
      <c r="AN146" s="593"/>
      <c r="AO146" s="594" t="s">
        <v>914</v>
      </c>
      <c r="AP146" s="563" t="s">
        <v>915</v>
      </c>
      <c r="AQ146" s="191"/>
      <c r="AR146" s="191" t="s">
        <v>643</v>
      </c>
      <c r="AS146" s="191"/>
      <c r="AT146" s="191"/>
      <c r="AU146" s="185"/>
    </row>
    <row r="147" s="489" customFormat="1" ht="177.6" spans="1:47">
      <c r="A147" s="426">
        <v>8</v>
      </c>
      <c r="B147" s="426"/>
      <c r="C147" s="426">
        <v>2024</v>
      </c>
      <c r="D147" s="576" t="s">
        <v>545</v>
      </c>
      <c r="E147" s="426" t="s">
        <v>178</v>
      </c>
      <c r="F147" s="426" t="s">
        <v>217</v>
      </c>
      <c r="G147" s="576" t="s">
        <v>218</v>
      </c>
      <c r="H147" s="576" t="s">
        <v>546</v>
      </c>
      <c r="I147" s="426">
        <v>1</v>
      </c>
      <c r="J147" s="426"/>
      <c r="K147" s="426"/>
      <c r="L147" s="426"/>
      <c r="M147" s="426"/>
      <c r="N147" s="426"/>
      <c r="O147" s="426"/>
      <c r="P147" s="426"/>
      <c r="Q147" s="426"/>
      <c r="R147" s="426"/>
      <c r="S147" s="426">
        <v>788</v>
      </c>
      <c r="T147" s="426">
        <v>2878</v>
      </c>
      <c r="U147" s="426">
        <v>369</v>
      </c>
      <c r="V147" s="426">
        <v>1380</v>
      </c>
      <c r="W147" s="426" t="s">
        <v>206</v>
      </c>
      <c r="X147" s="426" t="s">
        <v>902</v>
      </c>
      <c r="Y147" s="426" t="s">
        <v>207</v>
      </c>
      <c r="Z147" s="426" t="s">
        <v>715</v>
      </c>
      <c r="AA147" s="426"/>
      <c r="AB147" s="576">
        <v>2000</v>
      </c>
      <c r="AC147" s="426"/>
      <c r="AD147" s="427"/>
      <c r="AE147" s="427"/>
      <c r="AF147" s="427"/>
      <c r="AG147" s="427"/>
      <c r="AH147" s="426"/>
      <c r="AI147" s="426"/>
      <c r="AJ147" s="426"/>
      <c r="AK147" s="426"/>
      <c r="AL147" s="426"/>
      <c r="AM147" s="426"/>
      <c r="AN147" s="426"/>
      <c r="AO147" s="594" t="s">
        <v>916</v>
      </c>
      <c r="AP147" s="563" t="s">
        <v>916</v>
      </c>
      <c r="AQ147" s="191"/>
      <c r="AR147" s="191" t="s">
        <v>643</v>
      </c>
      <c r="AS147" s="191"/>
      <c r="AT147" s="191"/>
      <c r="AU147" s="185"/>
    </row>
    <row r="148" s="489" customFormat="1" ht="222" spans="1:47">
      <c r="A148" s="426">
        <v>9</v>
      </c>
      <c r="B148" s="426"/>
      <c r="C148" s="426">
        <v>2024</v>
      </c>
      <c r="D148" s="576" t="s">
        <v>547</v>
      </c>
      <c r="E148" s="426" t="s">
        <v>178</v>
      </c>
      <c r="F148" s="426" t="s">
        <v>217</v>
      </c>
      <c r="G148" s="576" t="s">
        <v>548</v>
      </c>
      <c r="H148" s="576" t="s">
        <v>549</v>
      </c>
      <c r="I148" s="426">
        <v>1</v>
      </c>
      <c r="J148" s="426"/>
      <c r="K148" s="426"/>
      <c r="L148" s="426"/>
      <c r="M148" s="426"/>
      <c r="N148" s="426"/>
      <c r="O148" s="426"/>
      <c r="P148" s="426"/>
      <c r="Q148" s="426"/>
      <c r="R148" s="426"/>
      <c r="S148" s="426"/>
      <c r="T148" s="426"/>
      <c r="U148" s="426"/>
      <c r="V148" s="426"/>
      <c r="W148" s="426" t="s">
        <v>206</v>
      </c>
      <c r="X148" s="426" t="s">
        <v>902</v>
      </c>
      <c r="Y148" s="426" t="s">
        <v>183</v>
      </c>
      <c r="Z148" s="426" t="s">
        <v>905</v>
      </c>
      <c r="AA148" s="426"/>
      <c r="AB148" s="576">
        <v>420</v>
      </c>
      <c r="AC148" s="426"/>
      <c r="AD148" s="427"/>
      <c r="AE148" s="427"/>
      <c r="AF148" s="427"/>
      <c r="AG148" s="427"/>
      <c r="AH148" s="426"/>
      <c r="AI148" s="426"/>
      <c r="AJ148" s="426"/>
      <c r="AK148" s="426"/>
      <c r="AL148" s="426"/>
      <c r="AM148" s="426"/>
      <c r="AN148" s="426"/>
      <c r="AO148" s="594" t="s">
        <v>917</v>
      </c>
      <c r="AP148" s="563" t="s">
        <v>918</v>
      </c>
      <c r="AQ148" s="191"/>
      <c r="AR148" s="191" t="s">
        <v>643</v>
      </c>
      <c r="AS148" s="191"/>
      <c r="AT148" s="191"/>
      <c r="AU148" s="185"/>
    </row>
    <row r="149" s="489" customFormat="1" ht="155.4" spans="1:47">
      <c r="A149" s="426">
        <v>10</v>
      </c>
      <c r="B149" s="426"/>
      <c r="C149" s="426">
        <v>2024</v>
      </c>
      <c r="D149" s="576" t="s">
        <v>550</v>
      </c>
      <c r="E149" s="426" t="s">
        <v>178</v>
      </c>
      <c r="F149" s="426" t="s">
        <v>217</v>
      </c>
      <c r="G149" s="576" t="s">
        <v>218</v>
      </c>
      <c r="H149" s="576" t="s">
        <v>551</v>
      </c>
      <c r="I149" s="426">
        <v>1</v>
      </c>
      <c r="J149" s="426"/>
      <c r="K149" s="426"/>
      <c r="L149" s="426"/>
      <c r="M149" s="426"/>
      <c r="N149" s="426"/>
      <c r="O149" s="426"/>
      <c r="P149" s="426"/>
      <c r="Q149" s="426"/>
      <c r="R149" s="426"/>
      <c r="S149" s="426">
        <v>788</v>
      </c>
      <c r="T149" s="426">
        <v>2878</v>
      </c>
      <c r="U149" s="426">
        <v>369</v>
      </c>
      <c r="V149" s="426">
        <v>1380</v>
      </c>
      <c r="W149" s="426" t="s">
        <v>206</v>
      </c>
      <c r="X149" s="426" t="s">
        <v>902</v>
      </c>
      <c r="Y149" s="426" t="s">
        <v>533</v>
      </c>
      <c r="Z149" s="426" t="s">
        <v>866</v>
      </c>
      <c r="AA149" s="426"/>
      <c r="AB149" s="576">
        <v>270</v>
      </c>
      <c r="AC149" s="426"/>
      <c r="AD149" s="427"/>
      <c r="AE149" s="427"/>
      <c r="AF149" s="427"/>
      <c r="AG149" s="427"/>
      <c r="AH149" s="426"/>
      <c r="AI149" s="426"/>
      <c r="AJ149" s="426"/>
      <c r="AK149" s="426"/>
      <c r="AL149" s="426"/>
      <c r="AM149" s="426"/>
      <c r="AN149" s="426"/>
      <c r="AO149" s="594" t="s">
        <v>919</v>
      </c>
      <c r="AP149" s="193" t="s">
        <v>920</v>
      </c>
      <c r="AQ149" s="191"/>
      <c r="AR149" s="191" t="s">
        <v>643</v>
      </c>
      <c r="AS149" s="191"/>
      <c r="AT149" s="191"/>
      <c r="AU149" s="185"/>
    </row>
    <row r="150" s="489" customFormat="1" ht="288.6" spans="1:47">
      <c r="A150" s="426">
        <v>11</v>
      </c>
      <c r="B150" s="426"/>
      <c r="C150" s="426">
        <v>2024</v>
      </c>
      <c r="D150" s="576" t="s">
        <v>552</v>
      </c>
      <c r="E150" s="426" t="s">
        <v>178</v>
      </c>
      <c r="F150" s="426" t="s">
        <v>217</v>
      </c>
      <c r="G150" s="576" t="s">
        <v>204</v>
      </c>
      <c r="H150" s="576" t="s">
        <v>553</v>
      </c>
      <c r="I150" s="426">
        <v>1</v>
      </c>
      <c r="J150" s="426"/>
      <c r="K150" s="426"/>
      <c r="L150" s="426"/>
      <c r="M150" s="426"/>
      <c r="N150" s="426"/>
      <c r="O150" s="426"/>
      <c r="P150" s="426"/>
      <c r="Q150" s="426"/>
      <c r="R150" s="426"/>
      <c r="S150" s="426">
        <v>198</v>
      </c>
      <c r="T150" s="426">
        <v>717</v>
      </c>
      <c r="U150" s="426">
        <v>102</v>
      </c>
      <c r="V150" s="426">
        <v>387</v>
      </c>
      <c r="W150" s="426" t="s">
        <v>206</v>
      </c>
      <c r="X150" s="426" t="s">
        <v>902</v>
      </c>
      <c r="Y150" s="426" t="s">
        <v>554</v>
      </c>
      <c r="Z150" s="426" t="s">
        <v>712</v>
      </c>
      <c r="AA150" s="426"/>
      <c r="AB150" s="576">
        <v>150</v>
      </c>
      <c r="AC150" s="426"/>
      <c r="AD150" s="427"/>
      <c r="AE150" s="427"/>
      <c r="AF150" s="427"/>
      <c r="AG150" s="427"/>
      <c r="AH150" s="426"/>
      <c r="AI150" s="426"/>
      <c r="AJ150" s="426"/>
      <c r="AK150" s="426"/>
      <c r="AL150" s="426"/>
      <c r="AM150" s="426"/>
      <c r="AN150" s="426"/>
      <c r="AO150" s="594" t="s">
        <v>821</v>
      </c>
      <c r="AP150" s="563" t="s">
        <v>921</v>
      </c>
      <c r="AQ150" s="191"/>
      <c r="AR150" s="191" t="s">
        <v>643</v>
      </c>
      <c r="AS150" s="191"/>
      <c r="AT150" s="191"/>
      <c r="AU150" s="185"/>
    </row>
    <row r="151" s="489" customFormat="1" ht="377.4" spans="1:47">
      <c r="A151" s="426">
        <v>12</v>
      </c>
      <c r="B151" s="426"/>
      <c r="C151" s="426">
        <v>2024</v>
      </c>
      <c r="D151" s="576" t="s">
        <v>555</v>
      </c>
      <c r="E151" s="426" t="s">
        <v>178</v>
      </c>
      <c r="F151" s="426" t="s">
        <v>217</v>
      </c>
      <c r="G151" s="576" t="s">
        <v>204</v>
      </c>
      <c r="H151" s="576" t="s">
        <v>556</v>
      </c>
      <c r="I151" s="426">
        <v>1</v>
      </c>
      <c r="J151" s="426"/>
      <c r="K151" s="426"/>
      <c r="L151" s="426"/>
      <c r="M151" s="426"/>
      <c r="N151" s="426"/>
      <c r="O151" s="426"/>
      <c r="P151" s="426"/>
      <c r="Q151" s="426"/>
      <c r="R151" s="426"/>
      <c r="S151" s="426">
        <v>788</v>
      </c>
      <c r="T151" s="426">
        <v>2878</v>
      </c>
      <c r="U151" s="426">
        <v>369</v>
      </c>
      <c r="V151" s="426">
        <v>1380</v>
      </c>
      <c r="W151" s="426" t="s">
        <v>206</v>
      </c>
      <c r="X151" s="426" t="s">
        <v>902</v>
      </c>
      <c r="Y151" s="426" t="s">
        <v>207</v>
      </c>
      <c r="Z151" s="426" t="s">
        <v>715</v>
      </c>
      <c r="AA151" s="426"/>
      <c r="AB151" s="576">
        <v>1300</v>
      </c>
      <c r="AC151" s="426"/>
      <c r="AD151" s="427"/>
      <c r="AE151" s="427"/>
      <c r="AF151" s="427"/>
      <c r="AG151" s="427"/>
      <c r="AH151" s="426"/>
      <c r="AI151" s="426"/>
      <c r="AJ151" s="426"/>
      <c r="AK151" s="426"/>
      <c r="AL151" s="426"/>
      <c r="AM151" s="426"/>
      <c r="AN151" s="426"/>
      <c r="AO151" s="594" t="s">
        <v>922</v>
      </c>
      <c r="AP151" s="563" t="s">
        <v>913</v>
      </c>
      <c r="AQ151" s="191"/>
      <c r="AR151" s="191" t="s">
        <v>643</v>
      </c>
      <c r="AS151" s="191"/>
      <c r="AT151" s="191"/>
      <c r="AU151" s="185"/>
    </row>
    <row r="152" s="489" customFormat="1" ht="111" spans="1:47">
      <c r="A152" s="426">
        <v>13</v>
      </c>
      <c r="B152" s="426"/>
      <c r="C152" s="426">
        <v>2024</v>
      </c>
      <c r="D152" s="576" t="s">
        <v>557</v>
      </c>
      <c r="E152" s="426" t="s">
        <v>178</v>
      </c>
      <c r="F152" s="426" t="s">
        <v>217</v>
      </c>
      <c r="G152" s="576" t="s">
        <v>218</v>
      </c>
      <c r="H152" s="576" t="s">
        <v>558</v>
      </c>
      <c r="I152" s="426">
        <v>1</v>
      </c>
      <c r="J152" s="426"/>
      <c r="K152" s="426"/>
      <c r="L152" s="426"/>
      <c r="M152" s="426"/>
      <c r="N152" s="426"/>
      <c r="O152" s="426"/>
      <c r="P152" s="426"/>
      <c r="Q152" s="426"/>
      <c r="R152" s="426"/>
      <c r="S152" s="426"/>
      <c r="T152" s="426"/>
      <c r="U152" s="426"/>
      <c r="V152" s="426"/>
      <c r="W152" s="426" t="s">
        <v>206</v>
      </c>
      <c r="X152" s="426" t="s">
        <v>902</v>
      </c>
      <c r="Y152" s="426" t="s">
        <v>183</v>
      </c>
      <c r="Z152" s="426" t="s">
        <v>905</v>
      </c>
      <c r="AA152" s="426"/>
      <c r="AB152" s="576">
        <v>30</v>
      </c>
      <c r="AC152" s="426"/>
      <c r="AD152" s="427"/>
      <c r="AE152" s="427"/>
      <c r="AF152" s="427"/>
      <c r="AG152" s="427"/>
      <c r="AH152" s="426"/>
      <c r="AI152" s="426"/>
      <c r="AJ152" s="426"/>
      <c r="AK152" s="426"/>
      <c r="AL152" s="426"/>
      <c r="AM152" s="426"/>
      <c r="AN152" s="426"/>
      <c r="AO152" s="594" t="s">
        <v>923</v>
      </c>
      <c r="AP152" s="563" t="s">
        <v>924</v>
      </c>
      <c r="AQ152" s="191"/>
      <c r="AR152" s="191" t="s">
        <v>643</v>
      </c>
      <c r="AS152" s="191"/>
      <c r="AT152" s="191"/>
      <c r="AU152" s="185"/>
    </row>
    <row r="153" s="489" customFormat="1" ht="199.8" spans="1:47">
      <c r="A153" s="426">
        <v>14</v>
      </c>
      <c r="B153" s="426"/>
      <c r="C153" s="426">
        <v>2024</v>
      </c>
      <c r="D153" s="576" t="s">
        <v>559</v>
      </c>
      <c r="E153" s="426" t="s">
        <v>178</v>
      </c>
      <c r="F153" s="426" t="s">
        <v>217</v>
      </c>
      <c r="G153" s="576" t="s">
        <v>218</v>
      </c>
      <c r="H153" s="576" t="s">
        <v>560</v>
      </c>
      <c r="I153" s="426">
        <v>1</v>
      </c>
      <c r="J153" s="426"/>
      <c r="K153" s="426"/>
      <c r="L153" s="426"/>
      <c r="M153" s="426"/>
      <c r="N153" s="426"/>
      <c r="O153" s="426"/>
      <c r="P153" s="426"/>
      <c r="Q153" s="426"/>
      <c r="R153" s="426"/>
      <c r="S153" s="426">
        <v>788</v>
      </c>
      <c r="T153" s="426">
        <v>2878</v>
      </c>
      <c r="U153" s="426">
        <v>369</v>
      </c>
      <c r="V153" s="426">
        <v>1380</v>
      </c>
      <c r="W153" s="426" t="s">
        <v>206</v>
      </c>
      <c r="X153" s="426" t="s">
        <v>902</v>
      </c>
      <c r="Y153" s="426" t="s">
        <v>183</v>
      </c>
      <c r="Z153" s="426" t="s">
        <v>905</v>
      </c>
      <c r="AA153" s="426"/>
      <c r="AB153" s="576">
        <v>320</v>
      </c>
      <c r="AC153" s="426"/>
      <c r="AD153" s="427"/>
      <c r="AE153" s="427"/>
      <c r="AF153" s="427"/>
      <c r="AG153" s="427"/>
      <c r="AH153" s="426"/>
      <c r="AI153" s="426"/>
      <c r="AJ153" s="426"/>
      <c r="AK153" s="426"/>
      <c r="AL153" s="426"/>
      <c r="AM153" s="426"/>
      <c r="AN153" s="426"/>
      <c r="AO153" s="594" t="s">
        <v>925</v>
      </c>
      <c r="AP153" s="563" t="s">
        <v>925</v>
      </c>
      <c r="AQ153" s="191"/>
      <c r="AR153" s="191" t="s">
        <v>643</v>
      </c>
      <c r="AS153" s="191"/>
      <c r="AT153" s="191"/>
      <c r="AU153" s="185"/>
    </row>
    <row r="154" s="489" customFormat="1" ht="177.6" spans="1:47">
      <c r="A154" s="426">
        <v>15</v>
      </c>
      <c r="B154" s="426"/>
      <c r="C154" s="426">
        <v>2024</v>
      </c>
      <c r="D154" s="576" t="s">
        <v>561</v>
      </c>
      <c r="E154" s="426" t="s">
        <v>178</v>
      </c>
      <c r="F154" s="426" t="s">
        <v>217</v>
      </c>
      <c r="G154" s="576" t="s">
        <v>218</v>
      </c>
      <c r="H154" s="576" t="s">
        <v>562</v>
      </c>
      <c r="I154" s="426">
        <v>1</v>
      </c>
      <c r="J154" s="426"/>
      <c r="K154" s="426"/>
      <c r="L154" s="426"/>
      <c r="M154" s="426"/>
      <c r="N154" s="426"/>
      <c r="O154" s="426"/>
      <c r="P154" s="426"/>
      <c r="Q154" s="426"/>
      <c r="R154" s="426"/>
      <c r="S154" s="426"/>
      <c r="T154" s="426"/>
      <c r="U154" s="426"/>
      <c r="V154" s="426"/>
      <c r="W154" s="426" t="s">
        <v>206</v>
      </c>
      <c r="X154" s="426" t="s">
        <v>902</v>
      </c>
      <c r="Y154" s="426" t="s">
        <v>183</v>
      </c>
      <c r="Z154" s="426" t="s">
        <v>905</v>
      </c>
      <c r="AA154" s="426"/>
      <c r="AB154" s="576">
        <v>30</v>
      </c>
      <c r="AC154" s="426"/>
      <c r="AD154" s="427"/>
      <c r="AE154" s="427"/>
      <c r="AF154" s="427"/>
      <c r="AG154" s="427"/>
      <c r="AH154" s="426"/>
      <c r="AI154" s="426"/>
      <c r="AJ154" s="426"/>
      <c r="AK154" s="426"/>
      <c r="AL154" s="426"/>
      <c r="AM154" s="426"/>
      <c r="AN154" s="426"/>
      <c r="AO154" s="594" t="s">
        <v>926</v>
      </c>
      <c r="AP154" s="563" t="s">
        <v>926</v>
      </c>
      <c r="AQ154" s="191"/>
      <c r="AR154" s="191" t="s">
        <v>643</v>
      </c>
      <c r="AS154" s="191"/>
      <c r="AT154" s="191"/>
      <c r="AU154" s="185"/>
    </row>
    <row r="155" s="489" customFormat="1" ht="177.6" spans="1:47">
      <c r="A155" s="426">
        <v>16</v>
      </c>
      <c r="B155" s="426"/>
      <c r="C155" s="426">
        <v>2024</v>
      </c>
      <c r="D155" s="576" t="s">
        <v>563</v>
      </c>
      <c r="E155" s="426" t="s">
        <v>178</v>
      </c>
      <c r="F155" s="426" t="s">
        <v>217</v>
      </c>
      <c r="G155" s="576" t="s">
        <v>548</v>
      </c>
      <c r="H155" s="576" t="s">
        <v>564</v>
      </c>
      <c r="I155" s="426">
        <v>1</v>
      </c>
      <c r="J155" s="426"/>
      <c r="K155" s="426"/>
      <c r="L155" s="426"/>
      <c r="M155" s="426"/>
      <c r="N155" s="426"/>
      <c r="O155" s="426"/>
      <c r="P155" s="426"/>
      <c r="Q155" s="426"/>
      <c r="R155" s="426"/>
      <c r="S155" s="426">
        <v>788</v>
      </c>
      <c r="T155" s="426">
        <v>2878</v>
      </c>
      <c r="U155" s="426">
        <v>369</v>
      </c>
      <c r="V155" s="426">
        <v>1380</v>
      </c>
      <c r="W155" s="426" t="s">
        <v>206</v>
      </c>
      <c r="X155" s="426" t="s">
        <v>902</v>
      </c>
      <c r="Y155" s="426" t="s">
        <v>183</v>
      </c>
      <c r="Z155" s="426" t="s">
        <v>905</v>
      </c>
      <c r="AA155" s="426"/>
      <c r="AB155" s="576">
        <v>200</v>
      </c>
      <c r="AC155" s="426"/>
      <c r="AD155" s="427"/>
      <c r="AE155" s="427"/>
      <c r="AF155" s="427"/>
      <c r="AG155" s="427"/>
      <c r="AH155" s="426"/>
      <c r="AI155" s="426"/>
      <c r="AJ155" s="426"/>
      <c r="AK155" s="426"/>
      <c r="AL155" s="426"/>
      <c r="AM155" s="426"/>
      <c r="AN155" s="426"/>
      <c r="AO155" s="594" t="s">
        <v>927</v>
      </c>
      <c r="AP155" s="563" t="s">
        <v>928</v>
      </c>
      <c r="AQ155" s="191"/>
      <c r="AR155" s="191" t="s">
        <v>643</v>
      </c>
      <c r="AS155" s="191"/>
      <c r="AT155" s="191"/>
      <c r="AU155" s="185"/>
    </row>
    <row r="156" s="489" customFormat="1" ht="244.2" spans="1:47">
      <c r="A156" s="426">
        <v>17</v>
      </c>
      <c r="B156" s="426"/>
      <c r="C156" s="426">
        <v>2024</v>
      </c>
      <c r="D156" s="576" t="s">
        <v>565</v>
      </c>
      <c r="E156" s="426" t="s">
        <v>178</v>
      </c>
      <c r="F156" s="426" t="s">
        <v>217</v>
      </c>
      <c r="G156" s="576" t="s">
        <v>535</v>
      </c>
      <c r="H156" s="576" t="s">
        <v>566</v>
      </c>
      <c r="I156" s="426">
        <v>1</v>
      </c>
      <c r="J156" s="426"/>
      <c r="K156" s="426"/>
      <c r="L156" s="426"/>
      <c r="M156" s="426"/>
      <c r="N156" s="426"/>
      <c r="O156" s="426"/>
      <c r="P156" s="426"/>
      <c r="Q156" s="426"/>
      <c r="R156" s="426"/>
      <c r="S156" s="426"/>
      <c r="T156" s="426"/>
      <c r="U156" s="426"/>
      <c r="V156" s="426"/>
      <c r="W156" s="426" t="s">
        <v>206</v>
      </c>
      <c r="X156" s="426" t="s">
        <v>902</v>
      </c>
      <c r="Y156" s="426" t="s">
        <v>207</v>
      </c>
      <c r="Z156" s="426" t="s">
        <v>866</v>
      </c>
      <c r="AA156" s="426"/>
      <c r="AB156" s="576">
        <v>210</v>
      </c>
      <c r="AC156" s="426"/>
      <c r="AD156" s="427"/>
      <c r="AE156" s="427"/>
      <c r="AF156" s="427"/>
      <c r="AG156" s="427"/>
      <c r="AH156" s="426"/>
      <c r="AI156" s="426"/>
      <c r="AJ156" s="426"/>
      <c r="AK156" s="426"/>
      <c r="AL156" s="426"/>
      <c r="AM156" s="426"/>
      <c r="AN156" s="426"/>
      <c r="AO156" s="594" t="s">
        <v>929</v>
      </c>
      <c r="AP156" s="563" t="s">
        <v>930</v>
      </c>
      <c r="AQ156" s="191"/>
      <c r="AR156" s="191" t="s">
        <v>201</v>
      </c>
      <c r="AS156" s="191"/>
      <c r="AT156" s="191"/>
      <c r="AU156" s="185"/>
    </row>
    <row r="157" s="489" customFormat="1" ht="377.4" spans="1:47">
      <c r="A157" s="426">
        <v>18</v>
      </c>
      <c r="B157" s="426"/>
      <c r="C157" s="426">
        <v>2024</v>
      </c>
      <c r="D157" s="576" t="s">
        <v>567</v>
      </c>
      <c r="E157" s="426" t="s">
        <v>178</v>
      </c>
      <c r="F157" s="426" t="s">
        <v>217</v>
      </c>
      <c r="G157" s="576" t="s">
        <v>535</v>
      </c>
      <c r="H157" s="576" t="s">
        <v>568</v>
      </c>
      <c r="I157" s="426">
        <v>1</v>
      </c>
      <c r="J157" s="426"/>
      <c r="K157" s="426"/>
      <c r="L157" s="426"/>
      <c r="M157" s="426"/>
      <c r="N157" s="426"/>
      <c r="O157" s="426"/>
      <c r="P157" s="426"/>
      <c r="Q157" s="426"/>
      <c r="R157" s="426"/>
      <c r="S157" s="426">
        <v>788</v>
      </c>
      <c r="T157" s="426">
        <v>2878</v>
      </c>
      <c r="U157" s="426">
        <v>369</v>
      </c>
      <c r="V157" s="426">
        <v>1380</v>
      </c>
      <c r="W157" s="426" t="s">
        <v>206</v>
      </c>
      <c r="X157" s="426" t="s">
        <v>902</v>
      </c>
      <c r="Y157" s="426" t="s">
        <v>207</v>
      </c>
      <c r="Z157" s="426" t="s">
        <v>715</v>
      </c>
      <c r="AA157" s="426"/>
      <c r="AB157" s="576">
        <v>370</v>
      </c>
      <c r="AC157" s="426"/>
      <c r="AD157" s="427"/>
      <c r="AE157" s="427"/>
      <c r="AF157" s="427"/>
      <c r="AG157" s="427"/>
      <c r="AH157" s="426"/>
      <c r="AI157" s="426"/>
      <c r="AJ157" s="426"/>
      <c r="AK157" s="426"/>
      <c r="AL157" s="426"/>
      <c r="AM157" s="426"/>
      <c r="AN157" s="426"/>
      <c r="AO157" s="594" t="s">
        <v>931</v>
      </c>
      <c r="AP157" s="563" t="s">
        <v>913</v>
      </c>
      <c r="AQ157" s="191"/>
      <c r="AR157" s="191" t="s">
        <v>201</v>
      </c>
      <c r="AS157" s="191"/>
      <c r="AT157" s="191"/>
      <c r="AU157" s="185"/>
    </row>
    <row r="158" s="489" customFormat="1" ht="288.6" spans="1:47">
      <c r="A158" s="426">
        <v>19</v>
      </c>
      <c r="B158" s="426"/>
      <c r="C158" s="426">
        <v>2024</v>
      </c>
      <c r="D158" s="576" t="s">
        <v>569</v>
      </c>
      <c r="E158" s="426" t="s">
        <v>178</v>
      </c>
      <c r="F158" s="426" t="s">
        <v>217</v>
      </c>
      <c r="G158" s="576" t="s">
        <v>548</v>
      </c>
      <c r="H158" s="576" t="s">
        <v>570</v>
      </c>
      <c r="I158" s="426">
        <v>1</v>
      </c>
      <c r="J158" s="426"/>
      <c r="K158" s="426"/>
      <c r="L158" s="426"/>
      <c r="M158" s="426"/>
      <c r="N158" s="426"/>
      <c r="O158" s="426"/>
      <c r="P158" s="426"/>
      <c r="Q158" s="426"/>
      <c r="R158" s="426"/>
      <c r="S158" s="426">
        <v>788</v>
      </c>
      <c r="T158" s="426">
        <v>2878</v>
      </c>
      <c r="U158" s="426">
        <v>369</v>
      </c>
      <c r="V158" s="426">
        <v>1380</v>
      </c>
      <c r="W158" s="426" t="s">
        <v>206</v>
      </c>
      <c r="X158" s="426" t="s">
        <v>902</v>
      </c>
      <c r="Y158" s="426" t="s">
        <v>554</v>
      </c>
      <c r="Z158" s="426" t="s">
        <v>712</v>
      </c>
      <c r="AA158" s="426"/>
      <c r="AB158" s="576">
        <v>400</v>
      </c>
      <c r="AC158" s="426"/>
      <c r="AD158" s="427"/>
      <c r="AE158" s="427"/>
      <c r="AF158" s="427"/>
      <c r="AG158" s="427"/>
      <c r="AH158" s="426"/>
      <c r="AI158" s="426"/>
      <c r="AJ158" s="426"/>
      <c r="AK158" s="426"/>
      <c r="AL158" s="426"/>
      <c r="AM158" s="426"/>
      <c r="AN158" s="426"/>
      <c r="AO158" s="594" t="s">
        <v>932</v>
      </c>
      <c r="AP158" s="563" t="s">
        <v>921</v>
      </c>
      <c r="AQ158" s="191"/>
      <c r="AR158" s="191" t="s">
        <v>643</v>
      </c>
      <c r="AS158" s="191"/>
      <c r="AT158" s="191"/>
      <c r="AU158" s="185"/>
    </row>
    <row r="159" s="489" customFormat="1" ht="155.4" spans="1:47">
      <c r="A159" s="426">
        <v>20</v>
      </c>
      <c r="B159" s="426"/>
      <c r="C159" s="426">
        <v>2024</v>
      </c>
      <c r="D159" s="576" t="s">
        <v>571</v>
      </c>
      <c r="E159" s="426" t="s">
        <v>178</v>
      </c>
      <c r="F159" s="426" t="s">
        <v>217</v>
      </c>
      <c r="G159" s="576" t="s">
        <v>548</v>
      </c>
      <c r="H159" s="576" t="s">
        <v>572</v>
      </c>
      <c r="I159" s="426">
        <v>1</v>
      </c>
      <c r="J159" s="426"/>
      <c r="K159" s="426"/>
      <c r="L159" s="426"/>
      <c r="M159" s="426"/>
      <c r="N159" s="426"/>
      <c r="O159" s="426"/>
      <c r="P159" s="426"/>
      <c r="Q159" s="426"/>
      <c r="R159" s="426"/>
      <c r="S159" s="426">
        <v>788</v>
      </c>
      <c r="T159" s="426">
        <v>2878</v>
      </c>
      <c r="U159" s="426">
        <v>369</v>
      </c>
      <c r="V159" s="426">
        <v>1380</v>
      </c>
      <c r="W159" s="426" t="s">
        <v>206</v>
      </c>
      <c r="X159" s="426" t="s">
        <v>902</v>
      </c>
      <c r="Y159" s="426" t="s">
        <v>183</v>
      </c>
      <c r="Z159" s="426" t="s">
        <v>905</v>
      </c>
      <c r="AA159" s="426"/>
      <c r="AB159" s="576">
        <v>1500</v>
      </c>
      <c r="AC159" s="426"/>
      <c r="AD159" s="427"/>
      <c r="AE159" s="427"/>
      <c r="AF159" s="427"/>
      <c r="AG159" s="427"/>
      <c r="AH159" s="426"/>
      <c r="AI159" s="426"/>
      <c r="AJ159" s="426"/>
      <c r="AK159" s="426"/>
      <c r="AL159" s="426"/>
      <c r="AM159" s="426"/>
      <c r="AN159" s="426"/>
      <c r="AO159" s="594" t="s">
        <v>933</v>
      </c>
      <c r="AP159" s="563" t="s">
        <v>933</v>
      </c>
      <c r="AQ159" s="191"/>
      <c r="AR159" s="191" t="s">
        <v>643</v>
      </c>
      <c r="AS159" s="191"/>
      <c r="AT159" s="191"/>
      <c r="AU159" s="185"/>
    </row>
    <row r="160" s="489" customFormat="1" ht="288.6" spans="1:47">
      <c r="A160" s="426">
        <v>21</v>
      </c>
      <c r="B160" s="426"/>
      <c r="C160" s="426">
        <v>2024</v>
      </c>
      <c r="D160" s="193" t="s">
        <v>573</v>
      </c>
      <c r="E160" s="426" t="s">
        <v>178</v>
      </c>
      <c r="F160" s="426" t="s">
        <v>217</v>
      </c>
      <c r="G160" s="576" t="s">
        <v>531</v>
      </c>
      <c r="H160" s="576" t="s">
        <v>574</v>
      </c>
      <c r="I160" s="426">
        <v>1</v>
      </c>
      <c r="J160" s="426"/>
      <c r="K160" s="426"/>
      <c r="L160" s="426"/>
      <c r="M160" s="426"/>
      <c r="N160" s="426"/>
      <c r="O160" s="426"/>
      <c r="P160" s="426"/>
      <c r="Q160" s="426"/>
      <c r="R160" s="426"/>
      <c r="S160" s="426">
        <v>30</v>
      </c>
      <c r="T160" s="426">
        <v>105</v>
      </c>
      <c r="U160" s="426">
        <v>11</v>
      </c>
      <c r="V160" s="426">
        <v>38</v>
      </c>
      <c r="W160" s="426" t="s">
        <v>206</v>
      </c>
      <c r="X160" s="426" t="s">
        <v>902</v>
      </c>
      <c r="Y160" s="426" t="s">
        <v>183</v>
      </c>
      <c r="Z160" s="426" t="s">
        <v>905</v>
      </c>
      <c r="AA160" s="426"/>
      <c r="AB160" s="576">
        <v>1900</v>
      </c>
      <c r="AC160" s="426"/>
      <c r="AD160" s="427"/>
      <c r="AE160" s="427"/>
      <c r="AF160" s="427"/>
      <c r="AG160" s="427"/>
      <c r="AH160" s="426"/>
      <c r="AI160" s="426"/>
      <c r="AJ160" s="426"/>
      <c r="AK160" s="426"/>
      <c r="AL160" s="426"/>
      <c r="AM160" s="426"/>
      <c r="AN160" s="426"/>
      <c r="AO160" s="594" t="s">
        <v>934</v>
      </c>
      <c r="AP160" s="563" t="s">
        <v>915</v>
      </c>
      <c r="AQ160" s="191"/>
      <c r="AR160" s="191" t="s">
        <v>643</v>
      </c>
      <c r="AS160" s="191"/>
      <c r="AT160" s="191"/>
      <c r="AU160" s="185"/>
    </row>
    <row r="161" s="489" customFormat="1" ht="288.6" spans="1:47">
      <c r="A161" s="426">
        <v>22</v>
      </c>
      <c r="B161" s="426"/>
      <c r="C161" s="426">
        <v>2024</v>
      </c>
      <c r="D161" s="576" t="s">
        <v>575</v>
      </c>
      <c r="E161" s="426" t="s">
        <v>178</v>
      </c>
      <c r="F161" s="426" t="s">
        <v>217</v>
      </c>
      <c r="G161" s="576" t="s">
        <v>576</v>
      </c>
      <c r="H161" s="576" t="s">
        <v>577</v>
      </c>
      <c r="I161" s="426">
        <v>1</v>
      </c>
      <c r="J161" s="426"/>
      <c r="K161" s="426"/>
      <c r="L161" s="426"/>
      <c r="M161" s="426"/>
      <c r="N161" s="426"/>
      <c r="O161" s="426"/>
      <c r="P161" s="426"/>
      <c r="Q161" s="426"/>
      <c r="R161" s="426"/>
      <c r="S161" s="426">
        <v>483</v>
      </c>
      <c r="T161" s="426">
        <v>1763</v>
      </c>
      <c r="U161" s="426">
        <v>223</v>
      </c>
      <c r="V161" s="426">
        <v>847</v>
      </c>
      <c r="W161" s="426" t="s">
        <v>206</v>
      </c>
      <c r="X161" s="426" t="s">
        <v>902</v>
      </c>
      <c r="Y161" s="426" t="s">
        <v>215</v>
      </c>
      <c r="Z161" s="426" t="s">
        <v>718</v>
      </c>
      <c r="AA161" s="426"/>
      <c r="AB161" s="576">
        <v>220</v>
      </c>
      <c r="AC161" s="426"/>
      <c r="AD161" s="427"/>
      <c r="AE161" s="427"/>
      <c r="AF161" s="427"/>
      <c r="AG161" s="427"/>
      <c r="AH161" s="426"/>
      <c r="AI161" s="426"/>
      <c r="AJ161" s="426"/>
      <c r="AK161" s="426"/>
      <c r="AL161" s="426"/>
      <c r="AM161" s="426"/>
      <c r="AN161" s="426"/>
      <c r="AO161" s="594" t="s">
        <v>935</v>
      </c>
      <c r="AP161" s="563" t="s">
        <v>915</v>
      </c>
      <c r="AQ161" s="191"/>
      <c r="AR161" s="191" t="s">
        <v>643</v>
      </c>
      <c r="AS161" s="191"/>
      <c r="AT161" s="191"/>
      <c r="AU161" s="185"/>
    </row>
    <row r="162" s="489" customFormat="1" ht="288.6" spans="1:47">
      <c r="A162" s="426">
        <v>23</v>
      </c>
      <c r="B162" s="426"/>
      <c r="C162" s="426">
        <v>2024</v>
      </c>
      <c r="D162" s="576" t="s">
        <v>578</v>
      </c>
      <c r="E162" s="426" t="s">
        <v>178</v>
      </c>
      <c r="F162" s="426" t="s">
        <v>217</v>
      </c>
      <c r="G162" s="576" t="s">
        <v>218</v>
      </c>
      <c r="H162" s="576" t="s">
        <v>579</v>
      </c>
      <c r="I162" s="426">
        <v>1</v>
      </c>
      <c r="J162" s="426"/>
      <c r="K162" s="426"/>
      <c r="L162" s="426"/>
      <c r="M162" s="426"/>
      <c r="N162" s="426"/>
      <c r="O162" s="426"/>
      <c r="P162" s="426"/>
      <c r="Q162" s="426"/>
      <c r="R162" s="426"/>
      <c r="S162" s="426">
        <v>788</v>
      </c>
      <c r="T162" s="426">
        <v>2878</v>
      </c>
      <c r="U162" s="426">
        <v>369</v>
      </c>
      <c r="V162" s="426">
        <v>1380</v>
      </c>
      <c r="W162" s="426" t="s">
        <v>206</v>
      </c>
      <c r="X162" s="426" t="s">
        <v>902</v>
      </c>
      <c r="Y162" s="426" t="s">
        <v>215</v>
      </c>
      <c r="Z162" s="426" t="s">
        <v>718</v>
      </c>
      <c r="AA162" s="426"/>
      <c r="AB162" s="576">
        <v>70</v>
      </c>
      <c r="AC162" s="426"/>
      <c r="AD162" s="427"/>
      <c r="AE162" s="427"/>
      <c r="AF162" s="427"/>
      <c r="AG162" s="427"/>
      <c r="AH162" s="426"/>
      <c r="AI162" s="426"/>
      <c r="AJ162" s="426"/>
      <c r="AK162" s="426"/>
      <c r="AL162" s="426"/>
      <c r="AM162" s="426"/>
      <c r="AN162" s="426"/>
      <c r="AO162" s="594" t="s">
        <v>935</v>
      </c>
      <c r="AP162" s="563" t="s">
        <v>915</v>
      </c>
      <c r="AQ162" s="191"/>
      <c r="AR162" s="191" t="s">
        <v>643</v>
      </c>
      <c r="AS162" s="191"/>
      <c r="AT162" s="191"/>
      <c r="AU162" s="185"/>
    </row>
    <row r="163" s="489" customFormat="1" ht="288.6" spans="1:47">
      <c r="A163" s="426">
        <v>24</v>
      </c>
      <c r="B163" s="426"/>
      <c r="C163" s="426">
        <v>2024</v>
      </c>
      <c r="D163" s="576" t="s">
        <v>580</v>
      </c>
      <c r="E163" s="426" t="s">
        <v>178</v>
      </c>
      <c r="F163" s="426" t="s">
        <v>217</v>
      </c>
      <c r="G163" s="576" t="s">
        <v>204</v>
      </c>
      <c r="H163" s="576" t="s">
        <v>581</v>
      </c>
      <c r="I163" s="426">
        <v>1</v>
      </c>
      <c r="J163" s="426"/>
      <c r="K163" s="426"/>
      <c r="L163" s="426"/>
      <c r="M163" s="426"/>
      <c r="N163" s="426"/>
      <c r="O163" s="426"/>
      <c r="P163" s="426"/>
      <c r="Q163" s="426"/>
      <c r="R163" s="426"/>
      <c r="S163" s="426"/>
      <c r="T163" s="426"/>
      <c r="U163" s="426"/>
      <c r="V163" s="426"/>
      <c r="W163" s="426" t="s">
        <v>206</v>
      </c>
      <c r="X163" s="426" t="s">
        <v>902</v>
      </c>
      <c r="Y163" s="426" t="s">
        <v>183</v>
      </c>
      <c r="Z163" s="426" t="s">
        <v>905</v>
      </c>
      <c r="AA163" s="426"/>
      <c r="AB163" s="576">
        <v>40</v>
      </c>
      <c r="AC163" s="426"/>
      <c r="AD163" s="427"/>
      <c r="AE163" s="427"/>
      <c r="AF163" s="427"/>
      <c r="AG163" s="427"/>
      <c r="AH163" s="426"/>
      <c r="AI163" s="426"/>
      <c r="AJ163" s="426"/>
      <c r="AK163" s="426"/>
      <c r="AL163" s="426"/>
      <c r="AM163" s="426"/>
      <c r="AN163" s="426"/>
      <c r="AO163" s="594" t="s">
        <v>936</v>
      </c>
      <c r="AP163" s="563" t="s">
        <v>915</v>
      </c>
      <c r="AQ163" s="191"/>
      <c r="AR163" s="191" t="s">
        <v>643</v>
      </c>
      <c r="AS163" s="191"/>
      <c r="AT163" s="191"/>
      <c r="AU163" s="185"/>
    </row>
    <row r="164" s="489" customFormat="1" ht="199.8" spans="1:47">
      <c r="A164" s="426">
        <v>25</v>
      </c>
      <c r="B164" s="426"/>
      <c r="C164" s="426">
        <v>2024</v>
      </c>
      <c r="D164" s="576" t="s">
        <v>582</v>
      </c>
      <c r="E164" s="426" t="s">
        <v>178</v>
      </c>
      <c r="F164" s="426" t="s">
        <v>217</v>
      </c>
      <c r="G164" s="576" t="s">
        <v>531</v>
      </c>
      <c r="H164" s="576" t="s">
        <v>583</v>
      </c>
      <c r="I164" s="426">
        <v>1</v>
      </c>
      <c r="J164" s="426"/>
      <c r="K164" s="426"/>
      <c r="L164" s="426"/>
      <c r="M164" s="426"/>
      <c r="N164" s="426"/>
      <c r="O164" s="426"/>
      <c r="P164" s="426"/>
      <c r="Q164" s="426"/>
      <c r="R164" s="426"/>
      <c r="S164" s="426">
        <v>788</v>
      </c>
      <c r="T164" s="426">
        <v>2878</v>
      </c>
      <c r="U164" s="426">
        <v>369</v>
      </c>
      <c r="V164" s="426">
        <v>1380</v>
      </c>
      <c r="W164" s="426" t="s">
        <v>206</v>
      </c>
      <c r="X164" s="426" t="s">
        <v>902</v>
      </c>
      <c r="Y164" s="426" t="s">
        <v>584</v>
      </c>
      <c r="Z164" s="426" t="s">
        <v>937</v>
      </c>
      <c r="AA164" s="426"/>
      <c r="AB164" s="576">
        <v>30</v>
      </c>
      <c r="AC164" s="426"/>
      <c r="AD164" s="427"/>
      <c r="AE164" s="427"/>
      <c r="AF164" s="427"/>
      <c r="AG164" s="427"/>
      <c r="AH164" s="426"/>
      <c r="AI164" s="426"/>
      <c r="AJ164" s="426"/>
      <c r="AK164" s="426"/>
      <c r="AL164" s="426"/>
      <c r="AM164" s="426"/>
      <c r="AN164" s="426"/>
      <c r="AO164" s="594" t="s">
        <v>938</v>
      </c>
      <c r="AP164" s="563" t="s">
        <v>939</v>
      </c>
      <c r="AQ164" s="191"/>
      <c r="AR164" s="191" t="s">
        <v>643</v>
      </c>
      <c r="AS164" s="191"/>
      <c r="AT164" s="191"/>
      <c r="AU164" s="185"/>
    </row>
    <row r="165" s="489" customFormat="1" ht="222" spans="1:47">
      <c r="A165" s="426">
        <v>26</v>
      </c>
      <c r="B165" s="426"/>
      <c r="C165" s="426">
        <v>2024</v>
      </c>
      <c r="D165" s="576" t="s">
        <v>585</v>
      </c>
      <c r="E165" s="426" t="s">
        <v>178</v>
      </c>
      <c r="F165" s="426" t="s">
        <v>217</v>
      </c>
      <c r="G165" s="576" t="s">
        <v>218</v>
      </c>
      <c r="H165" s="576" t="s">
        <v>586</v>
      </c>
      <c r="I165" s="426">
        <v>1</v>
      </c>
      <c r="J165" s="426"/>
      <c r="K165" s="426"/>
      <c r="L165" s="426"/>
      <c r="M165" s="426"/>
      <c r="N165" s="426"/>
      <c r="O165" s="426"/>
      <c r="P165" s="426"/>
      <c r="Q165" s="426"/>
      <c r="R165" s="426"/>
      <c r="S165" s="426">
        <v>788</v>
      </c>
      <c r="T165" s="426">
        <v>2878</v>
      </c>
      <c r="U165" s="426">
        <v>369</v>
      </c>
      <c r="V165" s="426">
        <v>1380</v>
      </c>
      <c r="W165" s="426" t="s">
        <v>206</v>
      </c>
      <c r="X165" s="426" t="s">
        <v>902</v>
      </c>
      <c r="Y165" s="426" t="s">
        <v>584</v>
      </c>
      <c r="Z165" s="426" t="s">
        <v>937</v>
      </c>
      <c r="AA165" s="426"/>
      <c r="AB165" s="576">
        <v>200</v>
      </c>
      <c r="AC165" s="426"/>
      <c r="AD165" s="427"/>
      <c r="AE165" s="427"/>
      <c r="AF165" s="427"/>
      <c r="AG165" s="427"/>
      <c r="AH165" s="426"/>
      <c r="AI165" s="426"/>
      <c r="AJ165" s="426"/>
      <c r="AK165" s="426"/>
      <c r="AL165" s="426"/>
      <c r="AM165" s="426"/>
      <c r="AN165" s="426"/>
      <c r="AO165" s="594" t="s">
        <v>940</v>
      </c>
      <c r="AP165" s="563" t="s">
        <v>941</v>
      </c>
      <c r="AQ165" s="191"/>
      <c r="AR165" s="191" t="s">
        <v>643</v>
      </c>
      <c r="AS165" s="191"/>
      <c r="AT165" s="191"/>
      <c r="AU165" s="185"/>
    </row>
    <row r="166" s="489" customFormat="1" ht="333" spans="1:47">
      <c r="A166" s="426">
        <v>27</v>
      </c>
      <c r="B166" s="426"/>
      <c r="C166" s="426">
        <v>2024</v>
      </c>
      <c r="D166" s="576" t="s">
        <v>587</v>
      </c>
      <c r="E166" s="426" t="s">
        <v>178</v>
      </c>
      <c r="F166" s="426" t="s">
        <v>217</v>
      </c>
      <c r="G166" s="576" t="s">
        <v>531</v>
      </c>
      <c r="H166" s="576" t="s">
        <v>588</v>
      </c>
      <c r="I166" s="426">
        <v>1</v>
      </c>
      <c r="J166" s="426"/>
      <c r="K166" s="426"/>
      <c r="L166" s="426"/>
      <c r="M166" s="426"/>
      <c r="N166" s="426"/>
      <c r="O166" s="426"/>
      <c r="P166" s="426"/>
      <c r="Q166" s="426"/>
      <c r="R166" s="426"/>
      <c r="S166" s="426">
        <v>788</v>
      </c>
      <c r="T166" s="426">
        <v>2878</v>
      </c>
      <c r="U166" s="426">
        <v>369</v>
      </c>
      <c r="V166" s="426">
        <v>1380</v>
      </c>
      <c r="W166" s="426" t="s">
        <v>206</v>
      </c>
      <c r="X166" s="426" t="s">
        <v>902</v>
      </c>
      <c r="Y166" s="426" t="s">
        <v>584</v>
      </c>
      <c r="Z166" s="426" t="s">
        <v>937</v>
      </c>
      <c r="AA166" s="426"/>
      <c r="AB166" s="576">
        <v>400</v>
      </c>
      <c r="AC166" s="426"/>
      <c r="AD166" s="427"/>
      <c r="AE166" s="427"/>
      <c r="AF166" s="427"/>
      <c r="AG166" s="427"/>
      <c r="AH166" s="426"/>
      <c r="AI166" s="426"/>
      <c r="AJ166" s="426"/>
      <c r="AK166" s="426"/>
      <c r="AL166" s="426"/>
      <c r="AM166" s="426"/>
      <c r="AN166" s="426"/>
      <c r="AO166" s="594" t="s">
        <v>942</v>
      </c>
      <c r="AP166" s="563" t="s">
        <v>942</v>
      </c>
      <c r="AQ166" s="191"/>
      <c r="AR166" s="191" t="s">
        <v>643</v>
      </c>
      <c r="AS166" s="191"/>
      <c r="AT166" s="191"/>
      <c r="AU166" s="185"/>
    </row>
    <row r="167" s="272" customFormat="1" ht="111" spans="1:47">
      <c r="A167" s="595">
        <v>1</v>
      </c>
      <c r="B167" s="595"/>
      <c r="C167" s="595" t="s">
        <v>303</v>
      </c>
      <c r="D167" s="595" t="s">
        <v>589</v>
      </c>
      <c r="E167" s="595" t="s">
        <v>178</v>
      </c>
      <c r="F167" s="595" t="s">
        <v>179</v>
      </c>
      <c r="G167" s="595" t="s">
        <v>590</v>
      </c>
      <c r="H167" s="595" t="s">
        <v>591</v>
      </c>
      <c r="I167" s="595">
        <v>1</v>
      </c>
      <c r="J167" s="595" t="s">
        <v>943</v>
      </c>
      <c r="K167" s="595"/>
      <c r="L167" s="595"/>
      <c r="M167" s="595"/>
      <c r="N167" s="595"/>
      <c r="O167" s="595"/>
      <c r="P167" s="595"/>
      <c r="Q167" s="595"/>
      <c r="R167" s="595"/>
      <c r="S167" s="595">
        <v>405</v>
      </c>
      <c r="T167" s="595">
        <v>1600</v>
      </c>
      <c r="U167" s="595">
        <v>227</v>
      </c>
      <c r="V167" s="595">
        <v>15</v>
      </c>
      <c r="W167" s="595" t="s">
        <v>182</v>
      </c>
      <c r="X167" s="595" t="s">
        <v>944</v>
      </c>
      <c r="Y167" s="595" t="s">
        <v>207</v>
      </c>
      <c r="Z167" s="595" t="s">
        <v>945</v>
      </c>
      <c r="AA167" s="595"/>
      <c r="AB167" s="595"/>
      <c r="AC167" s="595"/>
      <c r="AD167" s="595"/>
      <c r="AE167" s="595"/>
      <c r="AF167" s="595"/>
      <c r="AG167" s="595"/>
      <c r="AH167" s="595"/>
      <c r="AI167" s="595"/>
      <c r="AJ167" s="595"/>
      <c r="AK167" s="595"/>
      <c r="AL167" s="595"/>
      <c r="AM167" s="191"/>
      <c r="AN167" s="191"/>
      <c r="AO167" s="185" t="s">
        <v>946</v>
      </c>
      <c r="AP167" s="185" t="s">
        <v>947</v>
      </c>
      <c r="AQ167" s="191"/>
      <c r="AR167" s="191" t="s">
        <v>643</v>
      </c>
      <c r="AS167" s="191"/>
      <c r="AT167" s="191"/>
      <c r="AU167" s="185"/>
    </row>
    <row r="168" s="272" customFormat="1" ht="199.8" spans="1:47">
      <c r="A168" s="595">
        <v>2</v>
      </c>
      <c r="B168" s="595"/>
      <c r="C168" s="595" t="s">
        <v>303</v>
      </c>
      <c r="D168" s="595" t="s">
        <v>592</v>
      </c>
      <c r="E168" s="595" t="s">
        <v>178</v>
      </c>
      <c r="F168" s="595" t="s">
        <v>179</v>
      </c>
      <c r="G168" s="595" t="s">
        <v>593</v>
      </c>
      <c r="H168" s="595" t="s">
        <v>594</v>
      </c>
      <c r="I168" s="595">
        <v>1</v>
      </c>
      <c r="J168" s="595" t="s">
        <v>948</v>
      </c>
      <c r="K168" s="595"/>
      <c r="L168" s="595"/>
      <c r="M168" s="595"/>
      <c r="N168" s="595"/>
      <c r="O168" s="595"/>
      <c r="P168" s="595"/>
      <c r="Q168" s="595"/>
      <c r="R168" s="595"/>
      <c r="S168" s="595">
        <v>50</v>
      </c>
      <c r="T168" s="595">
        <v>218</v>
      </c>
      <c r="U168" s="595">
        <v>44</v>
      </c>
      <c r="V168" s="595">
        <v>2</v>
      </c>
      <c r="W168" s="595" t="s">
        <v>182</v>
      </c>
      <c r="X168" s="595" t="s">
        <v>944</v>
      </c>
      <c r="Y168" s="595" t="s">
        <v>207</v>
      </c>
      <c r="Z168" s="595" t="s">
        <v>945</v>
      </c>
      <c r="AA168" s="595"/>
      <c r="AB168" s="595"/>
      <c r="AC168" s="595"/>
      <c r="AD168" s="595"/>
      <c r="AE168" s="595"/>
      <c r="AF168" s="595"/>
      <c r="AG168" s="595"/>
      <c r="AH168" s="595"/>
      <c r="AI168" s="595"/>
      <c r="AJ168" s="595"/>
      <c r="AK168" s="595"/>
      <c r="AL168" s="595"/>
      <c r="AM168" s="599"/>
      <c r="AN168" s="599"/>
      <c r="AO168" s="599" t="s">
        <v>949</v>
      </c>
      <c r="AP168" s="599" t="s">
        <v>949</v>
      </c>
      <c r="AQ168" s="191"/>
      <c r="AR168" s="191" t="s">
        <v>201</v>
      </c>
      <c r="AS168" s="191"/>
      <c r="AT168" s="191"/>
      <c r="AU168" s="185"/>
    </row>
    <row r="169" s="272" customFormat="1" ht="409.5" spans="1:47">
      <c r="A169" s="595">
        <v>3</v>
      </c>
      <c r="B169" s="595"/>
      <c r="C169" s="595" t="s">
        <v>303</v>
      </c>
      <c r="D169" s="595" t="s">
        <v>614</v>
      </c>
      <c r="E169" s="595" t="s">
        <v>178</v>
      </c>
      <c r="F169" s="595" t="s">
        <v>179</v>
      </c>
      <c r="G169" s="595" t="s">
        <v>950</v>
      </c>
      <c r="H169" s="595" t="s">
        <v>951</v>
      </c>
      <c r="I169" s="595">
        <v>1</v>
      </c>
      <c r="J169" s="595" t="s">
        <v>952</v>
      </c>
      <c r="K169" s="595"/>
      <c r="L169" s="595"/>
      <c r="M169" s="595"/>
      <c r="N169" s="595"/>
      <c r="O169" s="595"/>
      <c r="P169" s="595"/>
      <c r="Q169" s="595"/>
      <c r="R169" s="595"/>
      <c r="S169" s="595" t="s">
        <v>953</v>
      </c>
      <c r="T169" s="597" t="s">
        <v>954</v>
      </c>
      <c r="U169" s="595" t="s">
        <v>955</v>
      </c>
      <c r="V169" s="595" t="s">
        <v>956</v>
      </c>
      <c r="W169" s="595" t="s">
        <v>182</v>
      </c>
      <c r="X169" s="595" t="s">
        <v>944</v>
      </c>
      <c r="Y169" s="595" t="s">
        <v>183</v>
      </c>
      <c r="Z169" s="595" t="s">
        <v>957</v>
      </c>
      <c r="AA169" s="595"/>
      <c r="AB169" s="595"/>
      <c r="AC169" s="595"/>
      <c r="AD169" s="595"/>
      <c r="AE169" s="595"/>
      <c r="AF169" s="595"/>
      <c r="AG169" s="595"/>
      <c r="AH169" s="595"/>
      <c r="AI169" s="595"/>
      <c r="AJ169" s="595"/>
      <c r="AK169" s="595"/>
      <c r="AL169" s="595"/>
      <c r="AM169" s="599"/>
      <c r="AN169" s="599"/>
      <c r="AO169" s="599" t="s">
        <v>958</v>
      </c>
      <c r="AP169" s="599" t="s">
        <v>959</v>
      </c>
      <c r="AQ169" s="191"/>
      <c r="AR169" s="191" t="s">
        <v>201</v>
      </c>
      <c r="AS169" s="191"/>
      <c r="AT169" s="191"/>
      <c r="AU169" s="185"/>
    </row>
    <row r="170" s="272" customFormat="1" ht="310.8" spans="1:47">
      <c r="A170" s="595">
        <v>4</v>
      </c>
      <c r="B170" s="595"/>
      <c r="C170" s="595" t="s">
        <v>303</v>
      </c>
      <c r="D170" s="595" t="s">
        <v>177</v>
      </c>
      <c r="E170" s="595" t="s">
        <v>178</v>
      </c>
      <c r="F170" s="595" t="s">
        <v>179</v>
      </c>
      <c r="G170" s="595" t="s">
        <v>180</v>
      </c>
      <c r="H170" s="595" t="s">
        <v>181</v>
      </c>
      <c r="I170" s="595">
        <v>1</v>
      </c>
      <c r="J170" s="595" t="s">
        <v>960</v>
      </c>
      <c r="K170" s="595"/>
      <c r="L170" s="595"/>
      <c r="M170" s="595"/>
      <c r="N170" s="595"/>
      <c r="O170" s="595"/>
      <c r="P170" s="595"/>
      <c r="Q170" s="595"/>
      <c r="R170" s="595"/>
      <c r="S170" s="595">
        <v>338</v>
      </c>
      <c r="T170" s="595">
        <v>1345</v>
      </c>
      <c r="U170" s="595">
        <v>150</v>
      </c>
      <c r="V170" s="595">
        <v>2</v>
      </c>
      <c r="W170" s="595" t="s">
        <v>182</v>
      </c>
      <c r="X170" s="595" t="s">
        <v>944</v>
      </c>
      <c r="Y170" s="595" t="s">
        <v>183</v>
      </c>
      <c r="Z170" s="595" t="s">
        <v>957</v>
      </c>
      <c r="AA170" s="595"/>
      <c r="AB170" s="595"/>
      <c r="AC170" s="595"/>
      <c r="AD170" s="595"/>
      <c r="AE170" s="595"/>
      <c r="AF170" s="595"/>
      <c r="AG170" s="595"/>
      <c r="AH170" s="595"/>
      <c r="AI170" s="595"/>
      <c r="AJ170" s="595"/>
      <c r="AK170" s="595"/>
      <c r="AL170" s="595"/>
      <c r="AM170" s="599"/>
      <c r="AN170" s="599"/>
      <c r="AO170" s="599" t="s">
        <v>961</v>
      </c>
      <c r="AP170" s="599" t="s">
        <v>962</v>
      </c>
      <c r="AQ170" s="191"/>
      <c r="AR170" s="191" t="s">
        <v>643</v>
      </c>
      <c r="AS170" s="191"/>
      <c r="AT170" s="191"/>
      <c r="AU170" s="185"/>
    </row>
    <row r="171" s="272" customFormat="1" ht="399.6" spans="1:47">
      <c r="A171" s="596">
        <v>5</v>
      </c>
      <c r="B171" s="596"/>
      <c r="C171" s="596" t="s">
        <v>303</v>
      </c>
      <c r="D171" s="596" t="s">
        <v>595</v>
      </c>
      <c r="E171" s="596" t="s">
        <v>178</v>
      </c>
      <c r="F171" s="596" t="s">
        <v>179</v>
      </c>
      <c r="G171" s="596" t="s">
        <v>590</v>
      </c>
      <c r="H171" s="596" t="s">
        <v>596</v>
      </c>
      <c r="I171" s="596">
        <v>1</v>
      </c>
      <c r="J171" s="596" t="s">
        <v>963</v>
      </c>
      <c r="K171" s="596"/>
      <c r="L171" s="596"/>
      <c r="M171" s="596"/>
      <c r="N171" s="596"/>
      <c r="O171" s="596"/>
      <c r="P171" s="596"/>
      <c r="Q171" s="596"/>
      <c r="R171" s="596"/>
      <c r="S171" s="596"/>
      <c r="T171" s="596"/>
      <c r="U171" s="596"/>
      <c r="V171" s="596"/>
      <c r="W171" s="596" t="s">
        <v>182</v>
      </c>
      <c r="X171" s="596" t="s">
        <v>944</v>
      </c>
      <c r="Y171" s="596" t="s">
        <v>183</v>
      </c>
      <c r="Z171" s="596" t="s">
        <v>957</v>
      </c>
      <c r="AA171" s="596"/>
      <c r="AB171" s="596"/>
      <c r="AC171" s="596"/>
      <c r="AD171" s="596"/>
      <c r="AE171" s="596"/>
      <c r="AF171" s="596"/>
      <c r="AG171" s="596"/>
      <c r="AH171" s="596"/>
      <c r="AI171" s="596"/>
      <c r="AJ171" s="596"/>
      <c r="AK171" s="596"/>
      <c r="AL171" s="596"/>
      <c r="AM171" s="596"/>
      <c r="AN171" s="596"/>
      <c r="AO171" s="596" t="s">
        <v>961</v>
      </c>
      <c r="AP171" s="596" t="s">
        <v>962</v>
      </c>
      <c r="AQ171" s="191"/>
      <c r="AR171" s="191" t="s">
        <v>643</v>
      </c>
      <c r="AS171" s="191"/>
      <c r="AT171" s="191"/>
      <c r="AU171" s="185"/>
    </row>
    <row r="172" s="272" customFormat="1" ht="199.8" spans="1:47">
      <c r="A172" s="596">
        <v>6</v>
      </c>
      <c r="B172" s="596"/>
      <c r="C172" s="596" t="s">
        <v>303</v>
      </c>
      <c r="D172" s="596" t="s">
        <v>597</v>
      </c>
      <c r="E172" s="596" t="s">
        <v>178</v>
      </c>
      <c r="F172" s="596" t="s">
        <v>179</v>
      </c>
      <c r="G172" s="596" t="s">
        <v>598</v>
      </c>
      <c r="H172" s="596" t="s">
        <v>599</v>
      </c>
      <c r="I172" s="596">
        <v>1</v>
      </c>
      <c r="J172" s="596" t="s">
        <v>964</v>
      </c>
      <c r="K172" s="596"/>
      <c r="L172" s="596"/>
      <c r="M172" s="596"/>
      <c r="N172" s="596"/>
      <c r="O172" s="596"/>
      <c r="P172" s="596"/>
      <c r="Q172" s="596"/>
      <c r="R172" s="596"/>
      <c r="S172" s="596"/>
      <c r="T172" s="596"/>
      <c r="U172" s="596"/>
      <c r="V172" s="596"/>
      <c r="W172" s="596" t="s">
        <v>182</v>
      </c>
      <c r="X172" s="596" t="s">
        <v>944</v>
      </c>
      <c r="Y172" s="596" t="s">
        <v>183</v>
      </c>
      <c r="Z172" s="596" t="s">
        <v>957</v>
      </c>
      <c r="AA172" s="596"/>
      <c r="AB172" s="596"/>
      <c r="AC172" s="596"/>
      <c r="AD172" s="596"/>
      <c r="AE172" s="596"/>
      <c r="AF172" s="596"/>
      <c r="AG172" s="596"/>
      <c r="AH172" s="596"/>
      <c r="AI172" s="596"/>
      <c r="AJ172" s="596"/>
      <c r="AK172" s="596"/>
      <c r="AL172" s="596"/>
      <c r="AM172" s="600"/>
      <c r="AN172" s="600"/>
      <c r="AO172" s="600" t="s">
        <v>965</v>
      </c>
      <c r="AP172" s="600" t="s">
        <v>966</v>
      </c>
      <c r="AQ172" s="191"/>
      <c r="AR172" s="191" t="s">
        <v>643</v>
      </c>
      <c r="AS172" s="191"/>
      <c r="AT172" s="191"/>
      <c r="AU172" s="185"/>
    </row>
    <row r="173" s="272" customFormat="1" ht="133.2" spans="1:47">
      <c r="A173" s="595">
        <v>7</v>
      </c>
      <c r="B173" s="595"/>
      <c r="C173" s="595" t="s">
        <v>303</v>
      </c>
      <c r="D173" s="595" t="s">
        <v>600</v>
      </c>
      <c r="E173" s="595" t="s">
        <v>178</v>
      </c>
      <c r="F173" s="595" t="s">
        <v>179</v>
      </c>
      <c r="G173" s="595" t="s">
        <v>601</v>
      </c>
      <c r="H173" s="595" t="s">
        <v>602</v>
      </c>
      <c r="I173" s="595">
        <v>1</v>
      </c>
      <c r="J173" s="595" t="s">
        <v>967</v>
      </c>
      <c r="K173" s="595"/>
      <c r="L173" s="595"/>
      <c r="M173" s="595"/>
      <c r="N173" s="595"/>
      <c r="O173" s="595"/>
      <c r="P173" s="595"/>
      <c r="Q173" s="595"/>
      <c r="R173" s="595"/>
      <c r="S173" s="595">
        <v>689</v>
      </c>
      <c r="T173" s="595">
        <v>2756</v>
      </c>
      <c r="U173" s="595">
        <v>515</v>
      </c>
      <c r="V173" s="595">
        <v>10</v>
      </c>
      <c r="W173" s="595" t="s">
        <v>182</v>
      </c>
      <c r="X173" s="595" t="s">
        <v>944</v>
      </c>
      <c r="Y173" s="595" t="s">
        <v>183</v>
      </c>
      <c r="Z173" s="595" t="s">
        <v>957</v>
      </c>
      <c r="AA173" s="595"/>
      <c r="AB173" s="595"/>
      <c r="AC173" s="595"/>
      <c r="AD173" s="595"/>
      <c r="AE173" s="595"/>
      <c r="AF173" s="595"/>
      <c r="AG173" s="595"/>
      <c r="AH173" s="595"/>
      <c r="AI173" s="595"/>
      <c r="AJ173" s="595"/>
      <c r="AK173" s="595"/>
      <c r="AL173" s="595"/>
      <c r="AM173" s="599"/>
      <c r="AN173" s="599"/>
      <c r="AO173" s="599" t="s">
        <v>968</v>
      </c>
      <c r="AP173" s="599" t="s">
        <v>969</v>
      </c>
      <c r="AQ173" s="191"/>
      <c r="AR173" s="191" t="s">
        <v>643</v>
      </c>
      <c r="AS173" s="191"/>
      <c r="AT173" s="191"/>
      <c r="AU173" s="185"/>
    </row>
    <row r="174" s="272" customFormat="1" ht="409.5" spans="1:47">
      <c r="A174" s="595">
        <v>8</v>
      </c>
      <c r="B174" s="595"/>
      <c r="C174" s="595" t="s">
        <v>303</v>
      </c>
      <c r="D174" s="595" t="s">
        <v>603</v>
      </c>
      <c r="E174" s="595" t="s">
        <v>178</v>
      </c>
      <c r="F174" s="595" t="s">
        <v>179</v>
      </c>
      <c r="G174" s="595" t="s">
        <v>590</v>
      </c>
      <c r="H174" s="595" t="s">
        <v>604</v>
      </c>
      <c r="I174" s="595">
        <v>1</v>
      </c>
      <c r="J174" s="595" t="s">
        <v>970</v>
      </c>
      <c r="K174" s="595"/>
      <c r="L174" s="595"/>
      <c r="M174" s="595"/>
      <c r="N174" s="595"/>
      <c r="O174" s="595"/>
      <c r="P174" s="595"/>
      <c r="Q174" s="595"/>
      <c r="R174" s="595"/>
      <c r="S174" s="595">
        <v>298</v>
      </c>
      <c r="T174" s="595">
        <v>1188</v>
      </c>
      <c r="U174" s="595">
        <v>228</v>
      </c>
      <c r="V174" s="595">
        <v>15</v>
      </c>
      <c r="W174" s="595" t="s">
        <v>182</v>
      </c>
      <c r="X174" s="595" t="s">
        <v>944</v>
      </c>
      <c r="Y174" s="595" t="s">
        <v>183</v>
      </c>
      <c r="Z174" s="595" t="s">
        <v>957</v>
      </c>
      <c r="AA174" s="595"/>
      <c r="AB174" s="595"/>
      <c r="AC174" s="595"/>
      <c r="AD174" s="595"/>
      <c r="AE174" s="595"/>
      <c r="AF174" s="595"/>
      <c r="AG174" s="595"/>
      <c r="AH174" s="595"/>
      <c r="AI174" s="595"/>
      <c r="AJ174" s="595"/>
      <c r="AK174" s="595"/>
      <c r="AL174" s="595"/>
      <c r="AM174" s="599"/>
      <c r="AN174" s="599"/>
      <c r="AO174" s="599" t="s">
        <v>971</v>
      </c>
      <c r="AP174" s="599" t="s">
        <v>972</v>
      </c>
      <c r="AQ174" s="191"/>
      <c r="AR174" s="191" t="s">
        <v>643</v>
      </c>
      <c r="AS174" s="191"/>
      <c r="AT174" s="191"/>
      <c r="AU174" s="185"/>
    </row>
    <row r="175" s="272" customFormat="1" ht="266.4" spans="1:47">
      <c r="A175" s="595">
        <v>9</v>
      </c>
      <c r="B175" s="595"/>
      <c r="C175" s="595" t="s">
        <v>303</v>
      </c>
      <c r="D175" s="595" t="s">
        <v>605</v>
      </c>
      <c r="E175" s="595" t="s">
        <v>178</v>
      </c>
      <c r="F175" s="595" t="s">
        <v>179</v>
      </c>
      <c r="G175" s="595" t="s">
        <v>593</v>
      </c>
      <c r="H175" s="595" t="s">
        <v>606</v>
      </c>
      <c r="I175" s="595">
        <v>1</v>
      </c>
      <c r="J175" s="595" t="s">
        <v>973</v>
      </c>
      <c r="K175" s="595"/>
      <c r="L175" s="595"/>
      <c r="M175" s="595"/>
      <c r="N175" s="595"/>
      <c r="O175" s="595"/>
      <c r="P175" s="595"/>
      <c r="Q175" s="595"/>
      <c r="R175" s="595"/>
      <c r="S175" s="595">
        <v>149</v>
      </c>
      <c r="T175" s="595">
        <v>621</v>
      </c>
      <c r="U175" s="595">
        <v>81</v>
      </c>
      <c r="V175" s="595">
        <v>2</v>
      </c>
      <c r="W175" s="595" t="s">
        <v>182</v>
      </c>
      <c r="X175" s="595" t="s">
        <v>944</v>
      </c>
      <c r="Y175" s="595" t="s">
        <v>215</v>
      </c>
      <c r="Z175" s="595" t="s">
        <v>853</v>
      </c>
      <c r="AA175" s="595"/>
      <c r="AB175" s="595"/>
      <c r="AC175" s="595"/>
      <c r="AD175" s="595"/>
      <c r="AE175" s="595"/>
      <c r="AF175" s="595"/>
      <c r="AG175" s="595"/>
      <c r="AH175" s="595"/>
      <c r="AI175" s="595"/>
      <c r="AJ175" s="595"/>
      <c r="AK175" s="595"/>
      <c r="AL175" s="595"/>
      <c r="AM175" s="599"/>
      <c r="AN175" s="599"/>
      <c r="AO175" s="599" t="s">
        <v>974</v>
      </c>
      <c r="AP175" s="599" t="s">
        <v>975</v>
      </c>
      <c r="AQ175" s="191"/>
      <c r="AR175" s="191" t="s">
        <v>643</v>
      </c>
      <c r="AS175" s="191"/>
      <c r="AT175" s="191"/>
      <c r="AU175" s="185"/>
    </row>
    <row r="176" s="272" customFormat="1" ht="266.4" spans="1:47">
      <c r="A176" s="595">
        <v>10</v>
      </c>
      <c r="B176" s="595"/>
      <c r="C176" s="595" t="s">
        <v>303</v>
      </c>
      <c r="D176" s="595" t="s">
        <v>607</v>
      </c>
      <c r="E176" s="595" t="s">
        <v>178</v>
      </c>
      <c r="F176" s="595" t="s">
        <v>179</v>
      </c>
      <c r="G176" s="595" t="s">
        <v>593</v>
      </c>
      <c r="H176" s="595" t="s">
        <v>608</v>
      </c>
      <c r="I176" s="595">
        <v>1</v>
      </c>
      <c r="J176" s="595" t="s">
        <v>976</v>
      </c>
      <c r="K176" s="595"/>
      <c r="L176" s="595"/>
      <c r="M176" s="595"/>
      <c r="N176" s="595"/>
      <c r="O176" s="595"/>
      <c r="P176" s="595"/>
      <c r="Q176" s="595"/>
      <c r="R176" s="595"/>
      <c r="S176" s="595">
        <v>352</v>
      </c>
      <c r="T176" s="595">
        <v>1395</v>
      </c>
      <c r="U176" s="595">
        <v>154</v>
      </c>
      <c r="V176" s="595">
        <v>5</v>
      </c>
      <c r="W176" s="595" t="s">
        <v>182</v>
      </c>
      <c r="X176" s="595" t="s">
        <v>944</v>
      </c>
      <c r="Y176" s="595" t="s">
        <v>254</v>
      </c>
      <c r="Z176" s="595" t="s">
        <v>977</v>
      </c>
      <c r="AA176" s="595"/>
      <c r="AB176" s="595"/>
      <c r="AC176" s="595"/>
      <c r="AD176" s="595"/>
      <c r="AE176" s="595"/>
      <c r="AF176" s="595"/>
      <c r="AG176" s="595"/>
      <c r="AH176" s="595"/>
      <c r="AI176" s="595"/>
      <c r="AJ176" s="595"/>
      <c r="AK176" s="595"/>
      <c r="AL176" s="595"/>
      <c r="AM176" s="599"/>
      <c r="AN176" s="599"/>
      <c r="AO176" s="599" t="s">
        <v>978</v>
      </c>
      <c r="AP176" s="599" t="s">
        <v>978</v>
      </c>
      <c r="AQ176" s="191"/>
      <c r="AR176" s="191" t="s">
        <v>643</v>
      </c>
      <c r="AS176" s="191"/>
      <c r="AT176" s="191"/>
      <c r="AU176" s="185"/>
    </row>
    <row r="177" s="272" customFormat="1" ht="409.5" spans="1:47">
      <c r="A177" s="595">
        <v>11</v>
      </c>
      <c r="B177" s="595"/>
      <c r="C177" s="595" t="s">
        <v>303</v>
      </c>
      <c r="D177" s="595" t="s">
        <v>609</v>
      </c>
      <c r="E177" s="595" t="s">
        <v>178</v>
      </c>
      <c r="F177" s="595" t="s">
        <v>179</v>
      </c>
      <c r="G177" s="595" t="s">
        <v>590</v>
      </c>
      <c r="H177" s="595" t="s">
        <v>610</v>
      </c>
      <c r="I177" s="595">
        <v>1</v>
      </c>
      <c r="J177" s="595" t="s">
        <v>610</v>
      </c>
      <c r="K177" s="595"/>
      <c r="L177" s="595"/>
      <c r="M177" s="595"/>
      <c r="N177" s="595"/>
      <c r="O177" s="595"/>
      <c r="P177" s="595"/>
      <c r="Q177" s="595"/>
      <c r="R177" s="595"/>
      <c r="S177" s="595">
        <v>298</v>
      </c>
      <c r="T177" s="595">
        <v>1188</v>
      </c>
      <c r="U177" s="595">
        <v>228</v>
      </c>
      <c r="V177" s="595">
        <v>15</v>
      </c>
      <c r="W177" s="595" t="s">
        <v>182</v>
      </c>
      <c r="X177" s="595" t="s">
        <v>944</v>
      </c>
      <c r="Y177" s="595" t="s">
        <v>254</v>
      </c>
      <c r="Z177" s="595" t="s">
        <v>977</v>
      </c>
      <c r="AA177" s="595"/>
      <c r="AB177" s="595"/>
      <c r="AC177" s="595"/>
      <c r="AD177" s="595"/>
      <c r="AE177" s="595"/>
      <c r="AF177" s="595"/>
      <c r="AG177" s="595"/>
      <c r="AH177" s="595"/>
      <c r="AI177" s="595"/>
      <c r="AJ177" s="595"/>
      <c r="AK177" s="595"/>
      <c r="AL177" s="595"/>
      <c r="AM177" s="599"/>
      <c r="AN177" s="599"/>
      <c r="AO177" s="599" t="s">
        <v>979</v>
      </c>
      <c r="AP177" s="599" t="s">
        <v>980</v>
      </c>
      <c r="AQ177" s="191"/>
      <c r="AR177" s="191" t="s">
        <v>643</v>
      </c>
      <c r="AS177" s="191"/>
      <c r="AT177" s="191"/>
      <c r="AU177" s="185"/>
    </row>
  </sheetData>
  <autoFilter xmlns:etc="http://www.wps.cn/officeDocument/2017/etCustomData" ref="A6:XFD177" etc:filterBottomFollowUsedRange="0">
    <extLst/>
  </autoFilter>
  <mergeCells count="50">
    <mergeCell ref="A1:D1"/>
    <mergeCell ref="A2:AP2"/>
    <mergeCell ref="K3:R3"/>
    <mergeCell ref="S3:V3"/>
    <mergeCell ref="W3:AA3"/>
    <mergeCell ref="AB3:AN3"/>
    <mergeCell ref="AD4:AG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 ref="AQ3:AQ5"/>
    <mergeCell ref="AR3:AR5"/>
    <mergeCell ref="AS3:AS5"/>
    <mergeCell ref="AT3:AT5"/>
    <mergeCell ref="AU3:AU5"/>
  </mergeCells>
  <pageMargins left="0.75" right="0.75" top="1" bottom="1" header="0.5" footer="0.5"/>
  <pageSetup paperSize="9" orientation="portrait"/>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P165"/>
  <sheetViews>
    <sheetView view="pageBreakPreview" zoomScale="28" zoomScaleNormal="47" workbookViewId="0">
      <pane xSplit="8" ySplit="11" topLeftCell="I58" activePane="bottomRight" state="frozen"/>
      <selection/>
      <selection pane="topRight"/>
      <selection pane="bottomLeft"/>
      <selection pane="bottomRight" activeCell="AN58" sqref="AN58"/>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8.6296296296296" style="14" customWidth="1"/>
    <col min="22" max="22" width="18.6296296296296" style="14" hidden="1" customWidth="1"/>
    <col min="23" max="23" width="18.6296296296296" style="14" customWidth="1"/>
    <col min="24" max="25" width="18.6296296296296" style="14" hidden="1" customWidth="1"/>
    <col min="26" max="26" width="20.7777777777778" style="9" customWidth="1"/>
    <col min="27" max="27" width="22" style="9" hidden="1" customWidth="1"/>
    <col min="28" max="28" width="22.5925925925926" style="9" hidden="1" customWidth="1"/>
    <col min="29" max="29" width="11.6296296296296" style="9" hidden="1" customWidth="1"/>
    <col min="30" max="30" width="14.6574074074074" style="9" hidden="1" customWidth="1"/>
    <col min="31" max="37" width="15.1296296296296" style="9" hidden="1" customWidth="1"/>
    <col min="38" max="38" width="12.1296296296296" style="9" hidden="1" customWidth="1"/>
    <col min="39" max="39" width="63.1481481481481"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7" t="s">
        <v>1384</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hidden="1" customHeight="1" spans="1:41">
      <c r="A6" s="81"/>
      <c r="B6" s="82" t="s">
        <v>49</v>
      </c>
      <c r="C6" s="82"/>
      <c r="D6" s="82"/>
      <c r="E6" s="82"/>
      <c r="F6" s="82"/>
      <c r="G6" s="82"/>
      <c r="H6" s="82"/>
      <c r="I6" s="83">
        <f t="shared" ref="I6:AL6" si="0">I7+I70+I87+I119+I124+I145+I154+I157</f>
        <v>27</v>
      </c>
      <c r="J6" s="83">
        <f t="shared" si="0"/>
        <v>21467.02</v>
      </c>
      <c r="K6" s="83">
        <f t="shared" si="0"/>
        <v>10</v>
      </c>
      <c r="L6" s="83">
        <f t="shared" si="0"/>
        <v>1</v>
      </c>
      <c r="M6" s="83">
        <f t="shared" si="0"/>
        <v>14</v>
      </c>
      <c r="N6" s="83">
        <f t="shared" si="0"/>
        <v>0</v>
      </c>
      <c r="O6" s="83">
        <f t="shared" si="0"/>
        <v>1</v>
      </c>
      <c r="P6" s="83">
        <f t="shared" si="0"/>
        <v>0</v>
      </c>
      <c r="Q6" s="83">
        <f t="shared" si="0"/>
        <v>0</v>
      </c>
      <c r="R6" s="83">
        <f t="shared" si="0"/>
        <v>1</v>
      </c>
      <c r="S6" s="83">
        <f t="shared" si="0"/>
        <v>22512</v>
      </c>
      <c r="T6" s="83">
        <f t="shared" si="0"/>
        <v>65817</v>
      </c>
      <c r="U6" s="83">
        <f t="shared" si="0"/>
        <v>0</v>
      </c>
      <c r="V6" s="83">
        <f t="shared" si="0"/>
        <v>0</v>
      </c>
      <c r="W6" s="83">
        <f t="shared" si="0"/>
        <v>0</v>
      </c>
      <c r="X6" s="83">
        <f t="shared" si="0"/>
        <v>0</v>
      </c>
      <c r="Y6" s="83">
        <f t="shared" si="0"/>
        <v>0</v>
      </c>
      <c r="Z6" s="83">
        <f t="shared" si="0"/>
        <v>29816.75</v>
      </c>
      <c r="AA6" s="83">
        <f t="shared" si="0"/>
        <v>22434</v>
      </c>
      <c r="AB6" s="83">
        <f t="shared" si="0"/>
        <v>19496</v>
      </c>
      <c r="AC6" s="83">
        <f t="shared" si="0"/>
        <v>1900</v>
      </c>
      <c r="AD6" s="83">
        <f t="shared" si="0"/>
        <v>1038</v>
      </c>
      <c r="AE6" s="83">
        <f t="shared" si="0"/>
        <v>0</v>
      </c>
      <c r="AF6" s="83">
        <f t="shared" si="0"/>
        <v>3610</v>
      </c>
      <c r="AG6" s="83">
        <f t="shared" si="0"/>
        <v>0</v>
      </c>
      <c r="AH6" s="83">
        <f t="shared" si="0"/>
        <v>2000</v>
      </c>
      <c r="AI6" s="83">
        <f t="shared" si="0"/>
        <v>0</v>
      </c>
      <c r="AJ6" s="83">
        <f t="shared" si="0"/>
        <v>1286</v>
      </c>
      <c r="AK6" s="83">
        <f t="shared" si="0"/>
        <v>0</v>
      </c>
      <c r="AL6" s="83">
        <f t="shared" si="0"/>
        <v>0</v>
      </c>
      <c r="AM6" s="81"/>
      <c r="AN6" s="81"/>
      <c r="AO6" s="81"/>
    </row>
    <row r="7" s="178" customFormat="1" ht="30" hidden="1" customHeight="1" spans="1:41">
      <c r="A7" s="180" t="s">
        <v>50</v>
      </c>
      <c r="B7" s="181" t="s">
        <v>51</v>
      </c>
      <c r="C7" s="182"/>
      <c r="D7" s="182"/>
      <c r="E7" s="181"/>
      <c r="F7" s="182"/>
      <c r="G7" s="182"/>
      <c r="H7" s="181"/>
      <c r="I7" s="189">
        <f t="shared" ref="I7:AL7" si="1">I8+I38+I44+I56+I62</f>
        <v>15</v>
      </c>
      <c r="J7" s="189">
        <f t="shared" si="1"/>
        <v>16592.89</v>
      </c>
      <c r="K7" s="189">
        <f t="shared" si="1"/>
        <v>9</v>
      </c>
      <c r="L7" s="189">
        <f t="shared" si="1"/>
        <v>0</v>
      </c>
      <c r="M7" s="189">
        <f t="shared" si="1"/>
        <v>6</v>
      </c>
      <c r="N7" s="189">
        <f t="shared" si="1"/>
        <v>0</v>
      </c>
      <c r="O7" s="189">
        <f t="shared" si="1"/>
        <v>0</v>
      </c>
      <c r="P7" s="189">
        <f t="shared" si="1"/>
        <v>0</v>
      </c>
      <c r="Q7" s="189">
        <f t="shared" si="1"/>
        <v>0</v>
      </c>
      <c r="R7" s="189">
        <f t="shared" si="1"/>
        <v>0</v>
      </c>
      <c r="S7" s="189">
        <f t="shared" si="1"/>
        <v>11505</v>
      </c>
      <c r="T7" s="189">
        <f t="shared" si="1"/>
        <v>39614</v>
      </c>
      <c r="U7" s="189">
        <f t="shared" si="1"/>
        <v>0</v>
      </c>
      <c r="V7" s="189">
        <f t="shared" si="1"/>
        <v>0</v>
      </c>
      <c r="W7" s="189">
        <f t="shared" si="1"/>
        <v>0</v>
      </c>
      <c r="X7" s="189">
        <f t="shared" si="1"/>
        <v>0</v>
      </c>
      <c r="Y7" s="189">
        <f t="shared" si="1"/>
        <v>0</v>
      </c>
      <c r="Z7" s="189">
        <f t="shared" si="1"/>
        <v>18528.75</v>
      </c>
      <c r="AA7" s="189">
        <f t="shared" si="1"/>
        <v>13656</v>
      </c>
      <c r="AB7" s="189">
        <f t="shared" si="1"/>
        <v>10756</v>
      </c>
      <c r="AC7" s="189">
        <f t="shared" si="1"/>
        <v>1900</v>
      </c>
      <c r="AD7" s="189">
        <f t="shared" si="1"/>
        <v>1000</v>
      </c>
      <c r="AE7" s="189">
        <f t="shared" si="1"/>
        <v>0</v>
      </c>
      <c r="AF7" s="189">
        <f t="shared" si="1"/>
        <v>3600</v>
      </c>
      <c r="AG7" s="189">
        <f t="shared" si="1"/>
        <v>0</v>
      </c>
      <c r="AH7" s="189">
        <f t="shared" si="1"/>
        <v>0</v>
      </c>
      <c r="AI7" s="189">
        <f t="shared" si="1"/>
        <v>0</v>
      </c>
      <c r="AJ7" s="189">
        <f t="shared" si="1"/>
        <v>886</v>
      </c>
      <c r="AK7" s="189">
        <f t="shared" si="1"/>
        <v>0</v>
      </c>
      <c r="AL7" s="189">
        <f t="shared" si="1"/>
        <v>0</v>
      </c>
      <c r="AM7" s="195"/>
      <c r="AN7" s="195"/>
      <c r="AO7" s="195"/>
    </row>
    <row r="8" s="178" customFormat="1" ht="30" hidden="1" customHeight="1" spans="1:41">
      <c r="A8" s="183" t="s">
        <v>52</v>
      </c>
      <c r="B8" s="181" t="s">
        <v>53</v>
      </c>
      <c r="C8" s="182"/>
      <c r="D8" s="182"/>
      <c r="E8" s="181"/>
      <c r="F8" s="182"/>
      <c r="G8" s="182"/>
      <c r="H8" s="181"/>
      <c r="I8" s="190">
        <f t="shared" ref="I8:AL8" si="2">I9+I18+I23+I35+I36+I37+I24</f>
        <v>7</v>
      </c>
      <c r="J8" s="190">
        <f t="shared" si="2"/>
        <v>15169.19</v>
      </c>
      <c r="K8" s="190">
        <f t="shared" si="2"/>
        <v>6</v>
      </c>
      <c r="L8" s="190">
        <f t="shared" si="2"/>
        <v>0</v>
      </c>
      <c r="M8" s="190">
        <f t="shared" si="2"/>
        <v>1</v>
      </c>
      <c r="N8" s="190">
        <f t="shared" si="2"/>
        <v>0</v>
      </c>
      <c r="O8" s="190">
        <f t="shared" si="2"/>
        <v>0</v>
      </c>
      <c r="P8" s="190">
        <f t="shared" si="2"/>
        <v>0</v>
      </c>
      <c r="Q8" s="190">
        <f t="shared" si="2"/>
        <v>0</v>
      </c>
      <c r="R8" s="190">
        <f t="shared" si="2"/>
        <v>0</v>
      </c>
      <c r="S8" s="190">
        <f t="shared" si="2"/>
        <v>5445</v>
      </c>
      <c r="T8" s="190">
        <f t="shared" si="2"/>
        <v>19133</v>
      </c>
      <c r="U8" s="190">
        <f t="shared" si="2"/>
        <v>0</v>
      </c>
      <c r="V8" s="190">
        <f t="shared" si="2"/>
        <v>0</v>
      </c>
      <c r="W8" s="190">
        <f t="shared" si="2"/>
        <v>0</v>
      </c>
      <c r="X8" s="190">
        <f t="shared" si="2"/>
        <v>0</v>
      </c>
      <c r="Y8" s="190">
        <f t="shared" si="2"/>
        <v>0</v>
      </c>
      <c r="Z8" s="190">
        <f t="shared" si="2"/>
        <v>7468.75</v>
      </c>
      <c r="AA8" s="190">
        <f t="shared" si="2"/>
        <v>6746</v>
      </c>
      <c r="AB8" s="190">
        <f t="shared" si="2"/>
        <v>5246</v>
      </c>
      <c r="AC8" s="190">
        <f t="shared" si="2"/>
        <v>1500</v>
      </c>
      <c r="AD8" s="190">
        <f t="shared" si="2"/>
        <v>0</v>
      </c>
      <c r="AE8" s="190">
        <f t="shared" si="2"/>
        <v>0</v>
      </c>
      <c r="AF8" s="190">
        <f t="shared" si="2"/>
        <v>0</v>
      </c>
      <c r="AG8" s="190">
        <f t="shared" si="2"/>
        <v>0</v>
      </c>
      <c r="AH8" s="190">
        <f t="shared" si="2"/>
        <v>0</v>
      </c>
      <c r="AI8" s="190">
        <f t="shared" si="2"/>
        <v>0</v>
      </c>
      <c r="AJ8" s="190">
        <f t="shared" si="2"/>
        <v>736</v>
      </c>
      <c r="AK8" s="190">
        <f t="shared" si="2"/>
        <v>0</v>
      </c>
      <c r="AL8" s="190">
        <f t="shared" si="2"/>
        <v>0</v>
      </c>
      <c r="AM8" s="195"/>
      <c r="AN8" s="195"/>
      <c r="AO8" s="195"/>
    </row>
    <row r="9" s="12" customFormat="1" ht="30" hidden="1" customHeight="1" spans="1:41">
      <c r="A9" s="183" t="s">
        <v>54</v>
      </c>
      <c r="B9" s="181" t="s">
        <v>55</v>
      </c>
      <c r="C9" s="182"/>
      <c r="D9" s="182"/>
      <c r="E9" s="181"/>
      <c r="F9" s="182"/>
      <c r="G9" s="182"/>
      <c r="H9" s="181"/>
      <c r="I9" s="191">
        <f t="shared" ref="I9:AL9" si="3">I10+I11</f>
        <v>1</v>
      </c>
      <c r="J9" s="191">
        <f t="shared" si="3"/>
        <v>1987.59</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0</v>
      </c>
      <c r="V9" s="191">
        <f t="shared" si="3"/>
        <v>0</v>
      </c>
      <c r="W9" s="191">
        <f t="shared" si="3"/>
        <v>0</v>
      </c>
      <c r="X9" s="191">
        <f t="shared" si="3"/>
        <v>0</v>
      </c>
      <c r="Y9" s="191">
        <f t="shared" si="3"/>
        <v>0</v>
      </c>
      <c r="Z9" s="191">
        <f t="shared" si="3"/>
        <v>736</v>
      </c>
      <c r="AA9" s="191">
        <f t="shared" si="3"/>
        <v>0</v>
      </c>
      <c r="AB9" s="191">
        <f t="shared" si="3"/>
        <v>0</v>
      </c>
      <c r="AC9" s="191">
        <f t="shared" si="3"/>
        <v>0</v>
      </c>
      <c r="AD9" s="191">
        <f t="shared" si="3"/>
        <v>0</v>
      </c>
      <c r="AE9" s="191">
        <f t="shared" si="3"/>
        <v>0</v>
      </c>
      <c r="AF9" s="191">
        <f t="shared" si="3"/>
        <v>0</v>
      </c>
      <c r="AG9" s="191">
        <f t="shared" si="3"/>
        <v>0</v>
      </c>
      <c r="AH9" s="191">
        <f t="shared" si="3"/>
        <v>0</v>
      </c>
      <c r="AI9" s="191">
        <f t="shared" si="3"/>
        <v>0</v>
      </c>
      <c r="AJ9" s="191">
        <f t="shared" si="3"/>
        <v>736</v>
      </c>
      <c r="AK9" s="191">
        <f t="shared" si="3"/>
        <v>0</v>
      </c>
      <c r="AL9" s="191">
        <f t="shared" si="3"/>
        <v>0</v>
      </c>
      <c r="AM9" s="196"/>
      <c r="AN9" s="196"/>
      <c r="AO9" s="196"/>
    </row>
    <row r="10" s="12" customFormat="1" ht="30" hidden="1"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hidden="1" customHeight="1" spans="1:41">
      <c r="A11" s="184" t="s">
        <v>56</v>
      </c>
      <c r="B11" s="181" t="s">
        <v>58</v>
      </c>
      <c r="C11" s="182"/>
      <c r="D11" s="182"/>
      <c r="E11" s="185"/>
      <c r="F11" s="185"/>
      <c r="G11" s="185"/>
      <c r="H11" s="185"/>
      <c r="I11" s="191">
        <f t="shared" ref="I11:AL11" si="4">SUM(I17:I17)</f>
        <v>1</v>
      </c>
      <c r="J11" s="191">
        <f t="shared" si="4"/>
        <v>1987.59</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0</v>
      </c>
      <c r="V11" s="191">
        <f t="shared" si="4"/>
        <v>0</v>
      </c>
      <c r="W11" s="191">
        <f t="shared" si="4"/>
        <v>0</v>
      </c>
      <c r="X11" s="191">
        <f t="shared" si="4"/>
        <v>0</v>
      </c>
      <c r="Y11" s="191">
        <f t="shared" si="4"/>
        <v>0</v>
      </c>
      <c r="Z11" s="191">
        <f t="shared" si="4"/>
        <v>736</v>
      </c>
      <c r="AA11" s="191">
        <f t="shared" si="4"/>
        <v>0</v>
      </c>
      <c r="AB11" s="191">
        <f t="shared" si="4"/>
        <v>0</v>
      </c>
      <c r="AC11" s="191">
        <f t="shared" si="4"/>
        <v>0</v>
      </c>
      <c r="AD11" s="191">
        <f t="shared" si="4"/>
        <v>0</v>
      </c>
      <c r="AE11" s="191">
        <f t="shared" si="4"/>
        <v>0</v>
      </c>
      <c r="AF11" s="191">
        <f t="shared" si="4"/>
        <v>0</v>
      </c>
      <c r="AG11" s="191">
        <f t="shared" si="4"/>
        <v>0</v>
      </c>
      <c r="AH11" s="191">
        <f t="shared" si="4"/>
        <v>0</v>
      </c>
      <c r="AI11" s="191">
        <f t="shared" si="4"/>
        <v>0</v>
      </c>
      <c r="AJ11" s="191">
        <f t="shared" si="4"/>
        <v>736</v>
      </c>
      <c r="AK11" s="191">
        <f t="shared" si="4"/>
        <v>0</v>
      </c>
      <c r="AL11" s="191">
        <f t="shared" si="4"/>
        <v>0</v>
      </c>
      <c r="AM11" s="191"/>
      <c r="AN11" s="196"/>
      <c r="AO11" s="196"/>
    </row>
    <row r="12" s="12" customFormat="1" ht="123" hidden="1" customHeight="1" spans="1:41">
      <c r="A12" s="247"/>
      <c r="B12" s="248"/>
      <c r="C12" s="248"/>
      <c r="D12" s="248"/>
      <c r="E12" s="248"/>
      <c r="F12" s="248"/>
      <c r="G12" s="248"/>
      <c r="H12" s="249"/>
      <c r="I12" s="191"/>
      <c r="J12" s="191"/>
      <c r="K12" s="191"/>
      <c r="L12" s="191"/>
      <c r="M12" s="191"/>
      <c r="N12" s="191"/>
      <c r="O12" s="191"/>
      <c r="P12" s="191"/>
      <c r="Q12" s="191"/>
      <c r="R12" s="191"/>
      <c r="S12" s="191"/>
      <c r="T12" s="191"/>
      <c r="U12" s="191"/>
      <c r="V12" s="191"/>
      <c r="W12" s="191"/>
      <c r="X12" s="191"/>
      <c r="Y12" s="191"/>
      <c r="Z12" s="75">
        <f>SUBTOTAL(9,Z17:Z161)</f>
        <v>29816.75</v>
      </c>
      <c r="AA12" s="191"/>
      <c r="AB12" s="191"/>
      <c r="AC12" s="191"/>
      <c r="AD12" s="191"/>
      <c r="AE12" s="191"/>
      <c r="AF12" s="191"/>
      <c r="AG12" s="191"/>
      <c r="AH12" s="191"/>
      <c r="AI12" s="191"/>
      <c r="AJ12" s="191"/>
      <c r="AK12" s="191"/>
      <c r="AL12" s="191"/>
      <c r="AM12" s="191"/>
      <c r="AN12" s="196"/>
      <c r="AO12" s="196"/>
    </row>
    <row r="13" s="12" customFormat="1" ht="123" hidden="1" customHeight="1" spans="1:41">
      <c r="A13" s="247"/>
      <c r="B13" s="248"/>
      <c r="C13" s="248"/>
      <c r="D13" s="248"/>
      <c r="E13" s="248"/>
      <c r="F13" s="248"/>
      <c r="G13" s="248"/>
      <c r="H13" s="249"/>
      <c r="I13" s="191"/>
      <c r="J13" s="191"/>
      <c r="K13" s="191"/>
      <c r="L13" s="191"/>
      <c r="M13" s="191"/>
      <c r="N13" s="191"/>
      <c r="O13" s="191"/>
      <c r="P13" s="191"/>
      <c r="Q13" s="191"/>
      <c r="R13" s="191"/>
      <c r="S13" s="191"/>
      <c r="T13" s="191"/>
      <c r="U13" s="191"/>
      <c r="V13" s="191"/>
      <c r="W13" s="191"/>
      <c r="X13" s="191"/>
      <c r="Y13" s="191"/>
      <c r="Z13" s="75">
        <f>SUBTOTAL(9,Z17:Z161)</f>
        <v>29816.75</v>
      </c>
      <c r="AA13" s="191"/>
      <c r="AB13" s="191"/>
      <c r="AC13" s="191"/>
      <c r="AD13" s="191"/>
      <c r="AE13" s="191"/>
      <c r="AF13" s="191"/>
      <c r="AG13" s="191"/>
      <c r="AH13" s="191"/>
      <c r="AI13" s="191"/>
      <c r="AJ13" s="191"/>
      <c r="AK13" s="191"/>
      <c r="AL13" s="191"/>
      <c r="AM13" s="191"/>
      <c r="AN13" s="196"/>
      <c r="AO13" s="196"/>
    </row>
    <row r="14" s="12" customFormat="1" ht="123" hidden="1" customHeight="1" spans="1:41">
      <c r="A14" s="247"/>
      <c r="B14" s="248"/>
      <c r="C14" s="248"/>
      <c r="D14" s="248"/>
      <c r="E14" s="248"/>
      <c r="F14" s="248"/>
      <c r="G14" s="248"/>
      <c r="H14" s="249"/>
      <c r="I14" s="191"/>
      <c r="J14" s="191"/>
      <c r="K14" s="191"/>
      <c r="L14" s="191"/>
      <c r="M14" s="191"/>
      <c r="N14" s="191"/>
      <c r="O14" s="191"/>
      <c r="P14" s="191"/>
      <c r="Q14" s="191"/>
      <c r="R14" s="191"/>
      <c r="S14" s="191"/>
      <c r="T14" s="191"/>
      <c r="U14" s="191"/>
      <c r="V14" s="191"/>
      <c r="W14" s="191"/>
      <c r="X14" s="191"/>
      <c r="Y14" s="191"/>
      <c r="Z14" s="75">
        <f>SUBTOTAL(9,Z17:Z161)</f>
        <v>29816.75</v>
      </c>
      <c r="AA14" s="191"/>
      <c r="AB14" s="191"/>
      <c r="AC14" s="191"/>
      <c r="AD14" s="191"/>
      <c r="AE14" s="191"/>
      <c r="AF14" s="191"/>
      <c r="AG14" s="191"/>
      <c r="AH14" s="191"/>
      <c r="AI14" s="191"/>
      <c r="AJ14" s="191"/>
      <c r="AK14" s="191"/>
      <c r="AL14" s="191"/>
      <c r="AM14" s="191"/>
      <c r="AN14" s="196"/>
      <c r="AO14" s="196"/>
    </row>
    <row r="15" s="12" customFormat="1" ht="123" hidden="1" customHeight="1" spans="1:41">
      <c r="A15" s="247"/>
      <c r="B15" s="248"/>
      <c r="C15" s="248"/>
      <c r="D15" s="248"/>
      <c r="E15" s="248"/>
      <c r="F15" s="248"/>
      <c r="G15" s="248"/>
      <c r="H15" s="249"/>
      <c r="I15" s="191"/>
      <c r="J15" s="191"/>
      <c r="K15" s="191"/>
      <c r="L15" s="191"/>
      <c r="M15" s="191"/>
      <c r="N15" s="191"/>
      <c r="O15" s="191"/>
      <c r="P15" s="191"/>
      <c r="Q15" s="191"/>
      <c r="R15" s="191"/>
      <c r="S15" s="191"/>
      <c r="T15" s="191"/>
      <c r="U15" s="191"/>
      <c r="V15" s="191"/>
      <c r="W15" s="191"/>
      <c r="X15" s="191"/>
      <c r="Y15" s="191"/>
      <c r="Z15" s="75">
        <f>SUBTOTAL(9,Z17:Z163)</f>
        <v>30316.75</v>
      </c>
      <c r="AA15" s="191"/>
      <c r="AB15" s="191"/>
      <c r="AC15" s="191"/>
      <c r="AD15" s="191"/>
      <c r="AE15" s="191"/>
      <c r="AF15" s="191"/>
      <c r="AG15" s="191"/>
      <c r="AH15" s="191"/>
      <c r="AI15" s="191"/>
      <c r="AJ15" s="191"/>
      <c r="AK15" s="191"/>
      <c r="AL15" s="191"/>
      <c r="AM15" s="191"/>
      <c r="AN15" s="196"/>
      <c r="AO15" s="196"/>
    </row>
    <row r="16" s="12" customFormat="1" ht="123" hidden="1" customHeight="1" spans="1:41">
      <c r="A16" s="247"/>
      <c r="B16" s="248"/>
      <c r="C16" s="248"/>
      <c r="D16" s="248"/>
      <c r="E16" s="248"/>
      <c r="F16" s="248"/>
      <c r="G16" s="248"/>
      <c r="H16" s="249"/>
      <c r="I16" s="191"/>
      <c r="J16" s="191"/>
      <c r="K16" s="191"/>
      <c r="L16" s="191"/>
      <c r="M16" s="191"/>
      <c r="N16" s="191"/>
      <c r="O16" s="191"/>
      <c r="P16" s="191"/>
      <c r="Q16" s="191"/>
      <c r="R16" s="191"/>
      <c r="S16" s="191"/>
      <c r="T16" s="191"/>
      <c r="U16" s="191"/>
      <c r="V16" s="191"/>
      <c r="W16" s="191"/>
      <c r="X16" s="191"/>
      <c r="Y16" s="191"/>
      <c r="Z16" s="75">
        <f>SUBTOTAL(9,Z17:Z165)</f>
        <v>32316.75</v>
      </c>
      <c r="AA16" s="191"/>
      <c r="AB16" s="191"/>
      <c r="AC16" s="191"/>
      <c r="AD16" s="191"/>
      <c r="AE16" s="191"/>
      <c r="AF16" s="191"/>
      <c r="AG16" s="191"/>
      <c r="AH16" s="191"/>
      <c r="AI16" s="191"/>
      <c r="AJ16" s="191"/>
      <c r="AK16" s="191"/>
      <c r="AL16" s="191"/>
      <c r="AM16" s="191"/>
      <c r="AN16" s="196"/>
      <c r="AO16" s="196"/>
    </row>
    <row r="17" s="8" customFormat="1" ht="352" customHeight="1" spans="1:42">
      <c r="A17" s="22">
        <v>1</v>
      </c>
      <c r="B17" s="22" t="s">
        <v>1158</v>
      </c>
      <c r="C17" s="22">
        <v>2024</v>
      </c>
      <c r="D17" s="23" t="s">
        <v>1400</v>
      </c>
      <c r="E17" s="22" t="s">
        <v>178</v>
      </c>
      <c r="F17" s="24" t="s">
        <v>1347</v>
      </c>
      <c r="G17" s="22" t="s">
        <v>1160</v>
      </c>
      <c r="H17" s="23" t="s">
        <v>1401</v>
      </c>
      <c r="I17" s="22">
        <v>1</v>
      </c>
      <c r="J17" s="22">
        <v>1987.59</v>
      </c>
      <c r="K17" s="22">
        <v>1</v>
      </c>
      <c r="L17" s="22"/>
      <c r="M17" s="22"/>
      <c r="N17" s="22"/>
      <c r="O17" s="22"/>
      <c r="P17" s="22"/>
      <c r="Q17" s="22"/>
      <c r="R17" s="22"/>
      <c r="S17" s="22">
        <v>56</v>
      </c>
      <c r="T17" s="22">
        <v>183</v>
      </c>
      <c r="U17" s="22" t="s">
        <v>183</v>
      </c>
      <c r="V17" s="22" t="s">
        <v>1144</v>
      </c>
      <c r="W17" s="22" t="s">
        <v>183</v>
      </c>
      <c r="X17" s="22" t="s">
        <v>1144</v>
      </c>
      <c r="Y17" s="22" t="s">
        <v>1286</v>
      </c>
      <c r="Z17" s="22">
        <v>736</v>
      </c>
      <c r="AA17" s="22"/>
      <c r="AB17" s="22"/>
      <c r="AC17" s="22"/>
      <c r="AD17" s="22"/>
      <c r="AE17" s="22"/>
      <c r="AF17" s="22"/>
      <c r="AG17" s="22"/>
      <c r="AH17" s="22"/>
      <c r="AI17" s="22"/>
      <c r="AJ17" s="22">
        <v>736</v>
      </c>
      <c r="AK17" s="22"/>
      <c r="AL17" s="22"/>
      <c r="AM17" s="33" t="s">
        <v>1349</v>
      </c>
      <c r="AN17" s="33" t="s">
        <v>1163</v>
      </c>
      <c r="AO17" s="60" t="s">
        <v>1386</v>
      </c>
      <c r="AP17" s="75" t="s">
        <v>1386</v>
      </c>
    </row>
    <row r="18" s="12" customFormat="1" ht="30" hidden="1" customHeight="1" spans="1:41">
      <c r="A18" s="183" t="s">
        <v>54</v>
      </c>
      <c r="B18" s="181" t="s">
        <v>59</v>
      </c>
      <c r="C18" s="182"/>
      <c r="D18" s="182"/>
      <c r="E18" s="185"/>
      <c r="F18" s="185"/>
      <c r="G18" s="185"/>
      <c r="H18" s="185"/>
      <c r="I18" s="191">
        <f t="shared" ref="I18:AL18" si="5">I19+I20+I21+I22</f>
        <v>0</v>
      </c>
      <c r="J18" s="191">
        <f t="shared" si="5"/>
        <v>0</v>
      </c>
      <c r="K18" s="191">
        <f t="shared" si="5"/>
        <v>0</v>
      </c>
      <c r="L18" s="191">
        <f t="shared" si="5"/>
        <v>0</v>
      </c>
      <c r="M18" s="191">
        <f t="shared" si="5"/>
        <v>0</v>
      </c>
      <c r="N18" s="191">
        <f t="shared" si="5"/>
        <v>0</v>
      </c>
      <c r="O18" s="191">
        <f t="shared" si="5"/>
        <v>0</v>
      </c>
      <c r="P18" s="191">
        <f t="shared" si="5"/>
        <v>0</v>
      </c>
      <c r="Q18" s="191">
        <f t="shared" si="5"/>
        <v>0</v>
      </c>
      <c r="R18" s="191">
        <f t="shared" si="5"/>
        <v>0</v>
      </c>
      <c r="S18" s="191">
        <f t="shared" si="5"/>
        <v>0</v>
      </c>
      <c r="T18" s="191">
        <f t="shared" si="5"/>
        <v>0</v>
      </c>
      <c r="U18" s="191">
        <f t="shared" si="5"/>
        <v>0</v>
      </c>
      <c r="V18" s="191">
        <f t="shared" si="5"/>
        <v>0</v>
      </c>
      <c r="W18" s="191">
        <f t="shared" si="5"/>
        <v>0</v>
      </c>
      <c r="X18" s="191">
        <f t="shared" si="5"/>
        <v>0</v>
      </c>
      <c r="Y18" s="191">
        <f t="shared" si="5"/>
        <v>0</v>
      </c>
      <c r="Z18" s="191">
        <f t="shared" si="5"/>
        <v>0</v>
      </c>
      <c r="AA18" s="191">
        <f t="shared" si="5"/>
        <v>0</v>
      </c>
      <c r="AB18" s="191">
        <f t="shared" si="5"/>
        <v>0</v>
      </c>
      <c r="AC18" s="191">
        <f t="shared" si="5"/>
        <v>0</v>
      </c>
      <c r="AD18" s="191">
        <f t="shared" si="5"/>
        <v>0</v>
      </c>
      <c r="AE18" s="191">
        <f t="shared" si="5"/>
        <v>0</v>
      </c>
      <c r="AF18" s="191">
        <f t="shared" si="5"/>
        <v>0</v>
      </c>
      <c r="AG18" s="191">
        <f t="shared" si="5"/>
        <v>0</v>
      </c>
      <c r="AH18" s="191">
        <f t="shared" si="5"/>
        <v>0</v>
      </c>
      <c r="AI18" s="191">
        <f t="shared" si="5"/>
        <v>0</v>
      </c>
      <c r="AJ18" s="191">
        <f t="shared" si="5"/>
        <v>0</v>
      </c>
      <c r="AK18" s="191">
        <f t="shared" si="5"/>
        <v>0</v>
      </c>
      <c r="AL18" s="191">
        <f t="shared" si="5"/>
        <v>0</v>
      </c>
      <c r="AM18" s="196"/>
      <c r="AN18" s="196"/>
      <c r="AO18" s="196"/>
    </row>
    <row r="19" s="12" customFormat="1" ht="30" hidden="1" customHeight="1" spans="1:41">
      <c r="A19" s="184" t="s">
        <v>56</v>
      </c>
      <c r="B19" s="181" t="s">
        <v>60</v>
      </c>
      <c r="C19" s="182"/>
      <c r="D19" s="182"/>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hidden="1" customHeight="1" spans="1:41">
      <c r="A20" s="184" t="s">
        <v>56</v>
      </c>
      <c r="B20" s="188" t="s">
        <v>61</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hidden="1" customHeight="1" spans="1:41">
      <c r="A21" s="184" t="s">
        <v>56</v>
      </c>
      <c r="B21" s="188" t="s">
        <v>62</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hidden="1" customHeight="1" spans="1:41">
      <c r="A22" s="184" t="s">
        <v>56</v>
      </c>
      <c r="B22" s="188" t="s">
        <v>63</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hidden="1" customHeight="1" spans="1:41">
      <c r="A23" s="183" t="s">
        <v>54</v>
      </c>
      <c r="B23" s="188" t="s">
        <v>64</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hidden="1" customHeight="1" spans="1:41">
      <c r="A24" s="183" t="s">
        <v>54</v>
      </c>
      <c r="B24" s="188" t="s">
        <v>65</v>
      </c>
      <c r="C24" s="188"/>
      <c r="D24" s="188"/>
      <c r="E24" s="185"/>
      <c r="F24" s="185"/>
      <c r="G24" s="185"/>
      <c r="H24" s="185"/>
      <c r="I24" s="191">
        <f t="shared" ref="I24:AL24" si="6">I25+I26+I27+I34</f>
        <v>6</v>
      </c>
      <c r="J24" s="191">
        <f t="shared" si="6"/>
        <v>13181.6</v>
      </c>
      <c r="K24" s="191">
        <f t="shared" si="6"/>
        <v>5</v>
      </c>
      <c r="L24" s="191">
        <f t="shared" si="6"/>
        <v>0</v>
      </c>
      <c r="M24" s="191">
        <f t="shared" si="6"/>
        <v>1</v>
      </c>
      <c r="N24" s="191">
        <f t="shared" si="6"/>
        <v>0</v>
      </c>
      <c r="O24" s="191">
        <f t="shared" si="6"/>
        <v>0</v>
      </c>
      <c r="P24" s="191">
        <f t="shared" si="6"/>
        <v>0</v>
      </c>
      <c r="Q24" s="191">
        <f t="shared" si="6"/>
        <v>0</v>
      </c>
      <c r="R24" s="191">
        <f t="shared" si="6"/>
        <v>0</v>
      </c>
      <c r="S24" s="191">
        <f t="shared" si="6"/>
        <v>5389</v>
      </c>
      <c r="T24" s="191">
        <f t="shared" si="6"/>
        <v>18950</v>
      </c>
      <c r="U24" s="191">
        <f t="shared" si="6"/>
        <v>0</v>
      </c>
      <c r="V24" s="191">
        <f t="shared" si="6"/>
        <v>0</v>
      </c>
      <c r="W24" s="191">
        <f t="shared" si="6"/>
        <v>0</v>
      </c>
      <c r="X24" s="191">
        <f t="shared" si="6"/>
        <v>0</v>
      </c>
      <c r="Y24" s="191">
        <f t="shared" si="6"/>
        <v>0</v>
      </c>
      <c r="Z24" s="191">
        <f t="shared" si="6"/>
        <v>6732.75</v>
      </c>
      <c r="AA24" s="191">
        <f t="shared" si="6"/>
        <v>6746</v>
      </c>
      <c r="AB24" s="191">
        <f t="shared" si="6"/>
        <v>5246</v>
      </c>
      <c r="AC24" s="191">
        <f t="shared" si="6"/>
        <v>1500</v>
      </c>
      <c r="AD24" s="191">
        <f t="shared" si="6"/>
        <v>0</v>
      </c>
      <c r="AE24" s="191">
        <f t="shared" si="6"/>
        <v>0</v>
      </c>
      <c r="AF24" s="191">
        <f t="shared" si="6"/>
        <v>0</v>
      </c>
      <c r="AG24" s="191">
        <f t="shared" si="6"/>
        <v>0</v>
      </c>
      <c r="AH24" s="191">
        <f t="shared" si="6"/>
        <v>0</v>
      </c>
      <c r="AI24" s="191">
        <f t="shared" si="6"/>
        <v>0</v>
      </c>
      <c r="AJ24" s="191">
        <f t="shared" si="6"/>
        <v>0</v>
      </c>
      <c r="AK24" s="191">
        <f t="shared" si="6"/>
        <v>0</v>
      </c>
      <c r="AL24" s="191">
        <f t="shared" si="6"/>
        <v>0</v>
      </c>
      <c r="AM24" s="196"/>
      <c r="AN24" s="196"/>
      <c r="AO24" s="196"/>
    </row>
    <row r="25" s="12" customFormat="1" ht="30" hidden="1" customHeight="1" spans="1:41">
      <c r="A25" s="184" t="s">
        <v>56</v>
      </c>
      <c r="B25" s="188" t="s">
        <v>66</v>
      </c>
      <c r="C25" s="188"/>
      <c r="D25" s="188"/>
      <c r="E25" s="185"/>
      <c r="F25" s="185"/>
      <c r="G25" s="185"/>
      <c r="H25" s="185"/>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6"/>
      <c r="AN25" s="196"/>
      <c r="AO25" s="196"/>
    </row>
    <row r="26" s="12" customFormat="1" ht="30" hidden="1" customHeight="1" spans="1:41">
      <c r="A26" s="184" t="s">
        <v>56</v>
      </c>
      <c r="B26" s="188" t="s">
        <v>67</v>
      </c>
      <c r="C26" s="188"/>
      <c r="D26" s="188"/>
      <c r="E26" s="185"/>
      <c r="F26" s="185"/>
      <c r="G26" s="185"/>
      <c r="H26" s="185"/>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6"/>
      <c r="AN26" s="196"/>
      <c r="AO26" s="196"/>
    </row>
    <row r="27" s="12" customFormat="1" ht="30" hidden="1" customHeight="1" spans="1:41">
      <c r="A27" s="184" t="s">
        <v>56</v>
      </c>
      <c r="B27" s="188" t="s">
        <v>68</v>
      </c>
      <c r="C27" s="188"/>
      <c r="D27" s="188"/>
      <c r="E27" s="185"/>
      <c r="F27" s="185"/>
      <c r="G27" s="185"/>
      <c r="H27" s="185"/>
      <c r="I27" s="191">
        <f t="shared" ref="I27:AL27" si="7">SUM(I28:I33)</f>
        <v>6</v>
      </c>
      <c r="J27" s="191">
        <f t="shared" si="7"/>
        <v>13181.6</v>
      </c>
      <c r="K27" s="191">
        <f t="shared" si="7"/>
        <v>5</v>
      </c>
      <c r="L27" s="191">
        <f t="shared" si="7"/>
        <v>0</v>
      </c>
      <c r="M27" s="191">
        <f t="shared" si="7"/>
        <v>1</v>
      </c>
      <c r="N27" s="191">
        <f t="shared" si="7"/>
        <v>0</v>
      </c>
      <c r="O27" s="191">
        <f t="shared" si="7"/>
        <v>0</v>
      </c>
      <c r="P27" s="191">
        <f t="shared" si="7"/>
        <v>0</v>
      </c>
      <c r="Q27" s="191">
        <f t="shared" si="7"/>
        <v>0</v>
      </c>
      <c r="R27" s="191">
        <f t="shared" si="7"/>
        <v>0</v>
      </c>
      <c r="S27" s="191">
        <f t="shared" si="7"/>
        <v>5389</v>
      </c>
      <c r="T27" s="191">
        <f t="shared" si="7"/>
        <v>18950</v>
      </c>
      <c r="U27" s="191">
        <f t="shared" si="7"/>
        <v>0</v>
      </c>
      <c r="V27" s="191">
        <f t="shared" si="7"/>
        <v>0</v>
      </c>
      <c r="W27" s="191">
        <f t="shared" si="7"/>
        <v>0</v>
      </c>
      <c r="X27" s="191">
        <f t="shared" si="7"/>
        <v>0</v>
      </c>
      <c r="Y27" s="191">
        <f t="shared" si="7"/>
        <v>0</v>
      </c>
      <c r="Z27" s="191">
        <f t="shared" si="7"/>
        <v>6732.75</v>
      </c>
      <c r="AA27" s="191">
        <f t="shared" si="7"/>
        <v>6746</v>
      </c>
      <c r="AB27" s="191">
        <f t="shared" si="7"/>
        <v>5246</v>
      </c>
      <c r="AC27" s="191">
        <f t="shared" si="7"/>
        <v>1500</v>
      </c>
      <c r="AD27" s="191">
        <f t="shared" si="7"/>
        <v>0</v>
      </c>
      <c r="AE27" s="191">
        <f t="shared" si="7"/>
        <v>0</v>
      </c>
      <c r="AF27" s="191">
        <f t="shared" si="7"/>
        <v>0</v>
      </c>
      <c r="AG27" s="191">
        <f t="shared" si="7"/>
        <v>0</v>
      </c>
      <c r="AH27" s="191">
        <f t="shared" si="7"/>
        <v>0</v>
      </c>
      <c r="AI27" s="191">
        <f t="shared" si="7"/>
        <v>0</v>
      </c>
      <c r="AJ27" s="191">
        <f t="shared" si="7"/>
        <v>0</v>
      </c>
      <c r="AK27" s="191">
        <f t="shared" si="7"/>
        <v>0</v>
      </c>
      <c r="AL27" s="191">
        <f t="shared" si="7"/>
        <v>0</v>
      </c>
      <c r="AM27" s="196"/>
      <c r="AN27" s="196"/>
      <c r="AO27" s="196"/>
    </row>
    <row r="28" s="7" customFormat="1" ht="409" customHeight="1" spans="1:42">
      <c r="A28" s="22">
        <v>2</v>
      </c>
      <c r="B28" s="22" t="s">
        <v>1138</v>
      </c>
      <c r="C28" s="22">
        <v>2024</v>
      </c>
      <c r="D28" s="84" t="s">
        <v>983</v>
      </c>
      <c r="E28" s="24" t="s">
        <v>178</v>
      </c>
      <c r="F28" s="24" t="s">
        <v>984</v>
      </c>
      <c r="G28" s="24" t="s">
        <v>180</v>
      </c>
      <c r="H28" s="84" t="s">
        <v>1294</v>
      </c>
      <c r="I28" s="22">
        <v>1</v>
      </c>
      <c r="J28" s="22">
        <v>3896</v>
      </c>
      <c r="K28" s="22">
        <v>1</v>
      </c>
      <c r="L28" s="22"/>
      <c r="M28" s="22"/>
      <c r="N28" s="22"/>
      <c r="O28" s="22"/>
      <c r="P28" s="22"/>
      <c r="Q28" s="22"/>
      <c r="R28" s="22"/>
      <c r="S28" s="22">
        <v>338</v>
      </c>
      <c r="T28" s="22">
        <v>1345</v>
      </c>
      <c r="U28" s="24" t="s">
        <v>985</v>
      </c>
      <c r="V28" s="22" t="s">
        <v>944</v>
      </c>
      <c r="W28" s="24" t="s">
        <v>183</v>
      </c>
      <c r="X28" s="22" t="s">
        <v>811</v>
      </c>
      <c r="Y28" s="22" t="s">
        <v>1286</v>
      </c>
      <c r="Z28" s="24">
        <v>2000</v>
      </c>
      <c r="AA28" s="22">
        <v>2000</v>
      </c>
      <c r="AB28" s="60">
        <v>1600</v>
      </c>
      <c r="AC28" s="60">
        <v>400</v>
      </c>
      <c r="AD28" s="60"/>
      <c r="AE28" s="60"/>
      <c r="AF28" s="22"/>
      <c r="AG28" s="22"/>
      <c r="AH28" s="22"/>
      <c r="AI28" s="22"/>
      <c r="AJ28" s="22"/>
      <c r="AK28" s="22"/>
      <c r="AL28" s="22"/>
      <c r="AM28" s="33" t="s">
        <v>1139</v>
      </c>
      <c r="AN28" s="33" t="s">
        <v>1140</v>
      </c>
      <c r="AO28" s="60" t="s">
        <v>1386</v>
      </c>
      <c r="AP28" s="75" t="s">
        <v>1386</v>
      </c>
    </row>
    <row r="29" s="7" customFormat="1" ht="409" customHeight="1" spans="1:42">
      <c r="A29" s="22">
        <v>3</v>
      </c>
      <c r="B29" s="22" t="s">
        <v>1142</v>
      </c>
      <c r="C29" s="22">
        <v>2024</v>
      </c>
      <c r="D29" s="23" t="s">
        <v>185</v>
      </c>
      <c r="E29" s="24" t="s">
        <v>178</v>
      </c>
      <c r="F29" s="24" t="s">
        <v>984</v>
      </c>
      <c r="G29" s="24" t="s">
        <v>1295</v>
      </c>
      <c r="H29" s="23" t="s">
        <v>1387</v>
      </c>
      <c r="I29" s="22">
        <v>1</v>
      </c>
      <c r="J29" s="22">
        <v>3949</v>
      </c>
      <c r="K29" s="22">
        <v>1</v>
      </c>
      <c r="L29" s="22"/>
      <c r="M29" s="22"/>
      <c r="N29" s="22"/>
      <c r="O29" s="22"/>
      <c r="P29" s="22"/>
      <c r="Q29" s="22"/>
      <c r="R29" s="22"/>
      <c r="S29" s="22">
        <v>737</v>
      </c>
      <c r="T29" s="22">
        <v>2312</v>
      </c>
      <c r="U29" s="24" t="s">
        <v>183</v>
      </c>
      <c r="V29" s="22" t="s">
        <v>1144</v>
      </c>
      <c r="W29" s="24" t="s">
        <v>183</v>
      </c>
      <c r="X29" s="22" t="s">
        <v>1144</v>
      </c>
      <c r="Y29" s="22" t="s">
        <v>1286</v>
      </c>
      <c r="Z29" s="59">
        <v>1370</v>
      </c>
      <c r="AA29" s="22">
        <v>1370</v>
      </c>
      <c r="AB29" s="60">
        <v>970</v>
      </c>
      <c r="AC29" s="60">
        <v>400</v>
      </c>
      <c r="AD29" s="60"/>
      <c r="AE29" s="60"/>
      <c r="AF29" s="22"/>
      <c r="AG29" s="22"/>
      <c r="AH29" s="22"/>
      <c r="AI29" s="22"/>
      <c r="AJ29" s="22"/>
      <c r="AK29" s="22"/>
      <c r="AL29" s="22"/>
      <c r="AM29" s="33" t="s">
        <v>1145</v>
      </c>
      <c r="AN29" s="33" t="s">
        <v>1146</v>
      </c>
      <c r="AO29" s="60" t="s">
        <v>1386</v>
      </c>
      <c r="AP29" s="75" t="s">
        <v>1386</v>
      </c>
    </row>
    <row r="30" s="7" customFormat="1" ht="382" customHeight="1" spans="1:42">
      <c r="A30" s="22">
        <v>4</v>
      </c>
      <c r="B30" s="22" t="s">
        <v>1297</v>
      </c>
      <c r="C30" s="22">
        <v>2024</v>
      </c>
      <c r="D30" s="31" t="s">
        <v>1388</v>
      </c>
      <c r="E30" s="24" t="s">
        <v>178</v>
      </c>
      <c r="F30" s="31" t="s">
        <v>402</v>
      </c>
      <c r="G30" s="24" t="s">
        <v>198</v>
      </c>
      <c r="H30" s="32" t="s">
        <v>1402</v>
      </c>
      <c r="I30" s="22">
        <v>1</v>
      </c>
      <c r="J30" s="22">
        <v>408</v>
      </c>
      <c r="K30" s="22">
        <v>1</v>
      </c>
      <c r="L30" s="22"/>
      <c r="M30" s="22"/>
      <c r="N30" s="22"/>
      <c r="O30" s="22"/>
      <c r="P30" s="22"/>
      <c r="Q30" s="22"/>
      <c r="R30" s="22"/>
      <c r="S30" s="28">
        <v>11</v>
      </c>
      <c r="T30" s="28">
        <v>43</v>
      </c>
      <c r="U30" s="24" t="s">
        <v>192</v>
      </c>
      <c r="V30" s="22" t="s">
        <v>810</v>
      </c>
      <c r="W30" s="24" t="s">
        <v>183</v>
      </c>
      <c r="X30" s="22" t="s">
        <v>1144</v>
      </c>
      <c r="Y30" s="22" t="s">
        <v>1286</v>
      </c>
      <c r="Z30" s="194">
        <v>146.75</v>
      </c>
      <c r="AA30" s="22">
        <v>160</v>
      </c>
      <c r="AB30" s="60">
        <v>160</v>
      </c>
      <c r="AC30" s="60"/>
      <c r="AD30" s="60"/>
      <c r="AE30" s="60"/>
      <c r="AF30" s="22"/>
      <c r="AG30" s="22"/>
      <c r="AH30" s="22"/>
      <c r="AI30" s="22"/>
      <c r="AJ30" s="22"/>
      <c r="AK30" s="22"/>
      <c r="AL30" s="22"/>
      <c r="AM30" s="33" t="s">
        <v>1403</v>
      </c>
      <c r="AN30" s="33" t="s">
        <v>1301</v>
      </c>
      <c r="AO30" s="60" t="s">
        <v>1386</v>
      </c>
      <c r="AP30" s="75" t="s">
        <v>1386</v>
      </c>
    </row>
    <row r="31" s="7" customFormat="1" ht="409" customHeight="1" spans="1:42">
      <c r="A31" s="22">
        <v>5</v>
      </c>
      <c r="B31" s="22" t="s">
        <v>1148</v>
      </c>
      <c r="C31" s="22">
        <v>2024</v>
      </c>
      <c r="D31" s="23" t="s">
        <v>988</v>
      </c>
      <c r="E31" s="24" t="s">
        <v>178</v>
      </c>
      <c r="F31" s="24" t="s">
        <v>984</v>
      </c>
      <c r="G31" s="24" t="s">
        <v>198</v>
      </c>
      <c r="H31" s="23" t="s">
        <v>1149</v>
      </c>
      <c r="I31" s="22">
        <v>1</v>
      </c>
      <c r="J31" s="22">
        <v>4600</v>
      </c>
      <c r="K31" s="22">
        <v>1</v>
      </c>
      <c r="L31" s="22"/>
      <c r="M31" s="22"/>
      <c r="N31" s="22"/>
      <c r="O31" s="22"/>
      <c r="P31" s="22"/>
      <c r="Q31" s="22"/>
      <c r="R31" s="22"/>
      <c r="S31" s="22">
        <v>998</v>
      </c>
      <c r="T31" s="22">
        <v>3640</v>
      </c>
      <c r="U31" s="36" t="s">
        <v>192</v>
      </c>
      <c r="V31" s="36" t="s">
        <v>810</v>
      </c>
      <c r="W31" s="24" t="s">
        <v>183</v>
      </c>
      <c r="X31" s="22" t="s">
        <v>811</v>
      </c>
      <c r="Y31" s="22" t="s">
        <v>1286</v>
      </c>
      <c r="Z31" s="59">
        <v>3000</v>
      </c>
      <c r="AA31" s="22">
        <v>3000</v>
      </c>
      <c r="AB31" s="60">
        <v>2300</v>
      </c>
      <c r="AC31" s="60">
        <v>700</v>
      </c>
      <c r="AD31" s="60"/>
      <c r="AE31" s="60"/>
      <c r="AF31" s="22"/>
      <c r="AG31" s="22"/>
      <c r="AH31" s="22"/>
      <c r="AI31" s="22"/>
      <c r="AJ31" s="22"/>
      <c r="AK31" s="22"/>
      <c r="AL31" s="22"/>
      <c r="AM31" s="33" t="s">
        <v>1150</v>
      </c>
      <c r="AN31" s="33" t="s">
        <v>1151</v>
      </c>
      <c r="AO31" s="60" t="s">
        <v>1390</v>
      </c>
      <c r="AP31" s="22" t="s">
        <v>1390</v>
      </c>
    </row>
    <row r="32" s="8" customFormat="1" ht="221" customHeight="1" spans="1:42">
      <c r="A32" s="22">
        <v>6</v>
      </c>
      <c r="B32" s="22" t="s">
        <v>1216</v>
      </c>
      <c r="C32" s="22">
        <v>2024</v>
      </c>
      <c r="D32" s="33" t="s">
        <v>648</v>
      </c>
      <c r="E32" s="22" t="s">
        <v>178</v>
      </c>
      <c r="F32" s="24" t="s">
        <v>1011</v>
      </c>
      <c r="G32" s="22" t="s">
        <v>1391</v>
      </c>
      <c r="H32" s="33" t="s">
        <v>1060</v>
      </c>
      <c r="I32" s="22">
        <v>1</v>
      </c>
      <c r="J32" s="22">
        <v>38.6</v>
      </c>
      <c r="K32" s="22"/>
      <c r="L32" s="22"/>
      <c r="M32" s="22">
        <v>1</v>
      </c>
      <c r="N32" s="22"/>
      <c r="O32" s="22"/>
      <c r="P32" s="22"/>
      <c r="Q32" s="22"/>
      <c r="R32" s="22"/>
      <c r="S32" s="22">
        <v>2833</v>
      </c>
      <c r="T32" s="22">
        <v>9916</v>
      </c>
      <c r="U32" s="22" t="s">
        <v>183</v>
      </c>
      <c r="V32" s="22" t="s">
        <v>1144</v>
      </c>
      <c r="W32" s="22" t="s">
        <v>183</v>
      </c>
      <c r="X32" s="22" t="s">
        <v>811</v>
      </c>
      <c r="Y32" s="22" t="s">
        <v>1286</v>
      </c>
      <c r="Z32" s="22">
        <v>116</v>
      </c>
      <c r="AA32" s="22">
        <v>116</v>
      </c>
      <c r="AB32" s="22">
        <v>116</v>
      </c>
      <c r="AC32" s="22"/>
      <c r="AD32" s="22"/>
      <c r="AE32" s="22"/>
      <c r="AF32" s="22"/>
      <c r="AG32" s="22"/>
      <c r="AH32" s="22"/>
      <c r="AI32" s="22"/>
      <c r="AJ32" s="22"/>
      <c r="AK32" s="22"/>
      <c r="AL32" s="22"/>
      <c r="AM32" s="33" t="s">
        <v>1217</v>
      </c>
      <c r="AN32" s="33" t="s">
        <v>1218</v>
      </c>
      <c r="AO32" s="60" t="s">
        <v>1392</v>
      </c>
      <c r="AP32" s="75" t="s">
        <v>1392</v>
      </c>
    </row>
    <row r="33" s="7" customFormat="1" ht="189" customHeight="1" spans="1:42">
      <c r="A33" s="22">
        <v>7</v>
      </c>
      <c r="B33" s="22" t="s">
        <v>1302</v>
      </c>
      <c r="C33" s="22">
        <v>2024</v>
      </c>
      <c r="D33" s="22" t="s">
        <v>1303</v>
      </c>
      <c r="E33" s="22" t="s">
        <v>178</v>
      </c>
      <c r="F33" s="22" t="s">
        <v>984</v>
      </c>
      <c r="G33" s="22" t="s">
        <v>1304</v>
      </c>
      <c r="H33" s="33" t="s">
        <v>1404</v>
      </c>
      <c r="I33" s="85">
        <v>1</v>
      </c>
      <c r="J33" s="22">
        <v>290</v>
      </c>
      <c r="K33" s="22">
        <v>1</v>
      </c>
      <c r="L33" s="22"/>
      <c r="M33" s="22"/>
      <c r="N33" s="22"/>
      <c r="O33" s="22"/>
      <c r="P33" s="22"/>
      <c r="Q33" s="22"/>
      <c r="R33" s="22"/>
      <c r="S33" s="47">
        <v>472</v>
      </c>
      <c r="T33" s="47">
        <v>1694</v>
      </c>
      <c r="U33" s="22" t="s">
        <v>192</v>
      </c>
      <c r="V33" s="91" t="s">
        <v>810</v>
      </c>
      <c r="W33" s="22" t="s">
        <v>183</v>
      </c>
      <c r="X33" s="85" t="s">
        <v>1144</v>
      </c>
      <c r="Y33" s="22" t="s">
        <v>1286</v>
      </c>
      <c r="Z33" s="22">
        <v>100</v>
      </c>
      <c r="AA33" s="28">
        <v>100</v>
      </c>
      <c r="AB33" s="22">
        <v>100</v>
      </c>
      <c r="AC33" s="22"/>
      <c r="AD33" s="22"/>
      <c r="AE33" s="22"/>
      <c r="AF33" s="22"/>
      <c r="AG33" s="22"/>
      <c r="AH33" s="22"/>
      <c r="AI33" s="22"/>
      <c r="AJ33" s="22"/>
      <c r="AK33" s="22"/>
      <c r="AL33" s="22"/>
      <c r="AM33" s="47" t="s">
        <v>1405</v>
      </c>
      <c r="AN33" s="47" t="s">
        <v>1307</v>
      </c>
      <c r="AO33" s="76" t="s">
        <v>1386</v>
      </c>
      <c r="AP33" s="75" t="s">
        <v>1386</v>
      </c>
    </row>
    <row r="34" s="12" customFormat="1" ht="51" hidden="1" customHeight="1" spans="1:41">
      <c r="A34" s="184" t="s">
        <v>56</v>
      </c>
      <c r="B34" s="188" t="s">
        <v>69</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hidden="1" customHeight="1" spans="1:41">
      <c r="A35" s="183" t="s">
        <v>54</v>
      </c>
      <c r="B35" s="188" t="s">
        <v>70</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6"/>
      <c r="AN35" s="196"/>
      <c r="AO35" s="196"/>
    </row>
    <row r="36" s="12" customFormat="1" ht="30" hidden="1" customHeight="1" spans="1:41">
      <c r="A36" s="183" t="s">
        <v>54</v>
      </c>
      <c r="B36" s="188" t="s">
        <v>71</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c r="AO36" s="196"/>
    </row>
    <row r="37" s="12" customFormat="1" ht="51" hidden="1" customHeight="1" spans="1:41">
      <c r="A37" s="183" t="s">
        <v>54</v>
      </c>
      <c r="B37" s="188" t="s">
        <v>72</v>
      </c>
      <c r="C37" s="188"/>
      <c r="D37" s="188"/>
      <c r="E37" s="185"/>
      <c r="F37" s="185"/>
      <c r="G37" s="185"/>
      <c r="H37" s="185"/>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191"/>
      <c r="AM37" s="196"/>
      <c r="AN37" s="196"/>
      <c r="AO37" s="196"/>
    </row>
    <row r="38" s="12" customFormat="1" ht="30" hidden="1" customHeight="1" spans="1:41">
      <c r="A38" s="183" t="s">
        <v>52</v>
      </c>
      <c r="B38" s="188" t="s">
        <v>73</v>
      </c>
      <c r="C38" s="188"/>
      <c r="D38" s="188"/>
      <c r="E38" s="185"/>
      <c r="F38" s="185"/>
      <c r="G38" s="185"/>
      <c r="H38" s="185"/>
      <c r="I38" s="191">
        <f t="shared" ref="I38:AL38" si="8">I39+I40+I42+I43</f>
        <v>1</v>
      </c>
      <c r="J38" s="191">
        <f t="shared" si="8"/>
        <v>1</v>
      </c>
      <c r="K38" s="191">
        <f t="shared" si="8"/>
        <v>1</v>
      </c>
      <c r="L38" s="191">
        <f t="shared" si="8"/>
        <v>0</v>
      </c>
      <c r="M38" s="191">
        <f t="shared" si="8"/>
        <v>0</v>
      </c>
      <c r="N38" s="191">
        <f t="shared" si="8"/>
        <v>0</v>
      </c>
      <c r="O38" s="191">
        <f t="shared" si="8"/>
        <v>0</v>
      </c>
      <c r="P38" s="191">
        <f t="shared" si="8"/>
        <v>0</v>
      </c>
      <c r="Q38" s="191">
        <f t="shared" si="8"/>
        <v>0</v>
      </c>
      <c r="R38" s="191">
        <f t="shared" si="8"/>
        <v>0</v>
      </c>
      <c r="S38" s="191">
        <f t="shared" si="8"/>
        <v>523</v>
      </c>
      <c r="T38" s="191">
        <f t="shared" si="8"/>
        <v>2189</v>
      </c>
      <c r="U38" s="191">
        <f t="shared" si="8"/>
        <v>0</v>
      </c>
      <c r="V38" s="191">
        <f t="shared" si="8"/>
        <v>0</v>
      </c>
      <c r="W38" s="191">
        <f t="shared" si="8"/>
        <v>0</v>
      </c>
      <c r="X38" s="191">
        <f t="shared" si="8"/>
        <v>0</v>
      </c>
      <c r="Y38" s="191">
        <f t="shared" si="8"/>
        <v>0</v>
      </c>
      <c r="Z38" s="191">
        <f t="shared" si="8"/>
        <v>1000</v>
      </c>
      <c r="AA38" s="191">
        <f t="shared" si="8"/>
        <v>1000</v>
      </c>
      <c r="AB38" s="191">
        <f t="shared" si="8"/>
        <v>1000</v>
      </c>
      <c r="AC38" s="191">
        <f t="shared" si="8"/>
        <v>0</v>
      </c>
      <c r="AD38" s="191">
        <f t="shared" si="8"/>
        <v>0</v>
      </c>
      <c r="AE38" s="191">
        <f t="shared" si="8"/>
        <v>0</v>
      </c>
      <c r="AF38" s="191">
        <f t="shared" si="8"/>
        <v>0</v>
      </c>
      <c r="AG38" s="191">
        <f t="shared" si="8"/>
        <v>0</v>
      </c>
      <c r="AH38" s="191">
        <f t="shared" si="8"/>
        <v>0</v>
      </c>
      <c r="AI38" s="191">
        <f t="shared" si="8"/>
        <v>0</v>
      </c>
      <c r="AJ38" s="191">
        <f t="shared" si="8"/>
        <v>0</v>
      </c>
      <c r="AK38" s="191">
        <f t="shared" si="8"/>
        <v>0</v>
      </c>
      <c r="AL38" s="191">
        <f t="shared" si="8"/>
        <v>0</v>
      </c>
      <c r="AM38" s="196"/>
      <c r="AN38" s="196"/>
      <c r="AO38" s="196"/>
    </row>
    <row r="39" s="12" customFormat="1" ht="47" hidden="1" customHeight="1" spans="1:41">
      <c r="A39" s="183" t="s">
        <v>54</v>
      </c>
      <c r="B39" s="188" t="s">
        <v>74</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hidden="1" customHeight="1" spans="1:41">
      <c r="A40" s="183" t="s">
        <v>54</v>
      </c>
      <c r="B40" s="188" t="s">
        <v>75</v>
      </c>
      <c r="C40" s="188"/>
      <c r="D40" s="188"/>
      <c r="E40" s="185"/>
      <c r="F40" s="185"/>
      <c r="G40" s="185"/>
      <c r="H40" s="185"/>
      <c r="I40" s="191">
        <f t="shared" ref="I40:AL40" si="9">SUM(I41)</f>
        <v>1</v>
      </c>
      <c r="J40" s="191">
        <f t="shared" si="9"/>
        <v>1</v>
      </c>
      <c r="K40" s="191">
        <f t="shared" si="9"/>
        <v>1</v>
      </c>
      <c r="L40" s="191">
        <f t="shared" si="9"/>
        <v>0</v>
      </c>
      <c r="M40" s="191">
        <f t="shared" si="9"/>
        <v>0</v>
      </c>
      <c r="N40" s="191">
        <f t="shared" si="9"/>
        <v>0</v>
      </c>
      <c r="O40" s="191">
        <f t="shared" si="9"/>
        <v>0</v>
      </c>
      <c r="P40" s="191">
        <f t="shared" si="9"/>
        <v>0</v>
      </c>
      <c r="Q40" s="191">
        <f t="shared" si="9"/>
        <v>0</v>
      </c>
      <c r="R40" s="191">
        <f t="shared" si="9"/>
        <v>0</v>
      </c>
      <c r="S40" s="191">
        <f t="shared" si="9"/>
        <v>523</v>
      </c>
      <c r="T40" s="191">
        <f t="shared" si="9"/>
        <v>2189</v>
      </c>
      <c r="U40" s="191">
        <f t="shared" si="9"/>
        <v>0</v>
      </c>
      <c r="V40" s="191">
        <f t="shared" si="9"/>
        <v>0</v>
      </c>
      <c r="W40" s="191">
        <f t="shared" si="9"/>
        <v>0</v>
      </c>
      <c r="X40" s="191">
        <f t="shared" si="9"/>
        <v>0</v>
      </c>
      <c r="Y40" s="191">
        <f t="shared" si="9"/>
        <v>0</v>
      </c>
      <c r="Z40" s="191">
        <f t="shared" si="9"/>
        <v>1000</v>
      </c>
      <c r="AA40" s="191">
        <f t="shared" si="9"/>
        <v>1000</v>
      </c>
      <c r="AB40" s="191">
        <f t="shared" si="9"/>
        <v>1000</v>
      </c>
      <c r="AC40" s="191">
        <f t="shared" si="9"/>
        <v>0</v>
      </c>
      <c r="AD40" s="191">
        <f t="shared" si="9"/>
        <v>0</v>
      </c>
      <c r="AE40" s="191">
        <f t="shared" si="9"/>
        <v>0</v>
      </c>
      <c r="AF40" s="191">
        <f t="shared" si="9"/>
        <v>0</v>
      </c>
      <c r="AG40" s="191">
        <f t="shared" si="9"/>
        <v>0</v>
      </c>
      <c r="AH40" s="191">
        <f t="shared" si="9"/>
        <v>0</v>
      </c>
      <c r="AI40" s="191">
        <f t="shared" si="9"/>
        <v>0</v>
      </c>
      <c r="AJ40" s="191">
        <f t="shared" si="9"/>
        <v>0</v>
      </c>
      <c r="AK40" s="191">
        <f t="shared" si="9"/>
        <v>0</v>
      </c>
      <c r="AL40" s="191">
        <f t="shared" si="9"/>
        <v>0</v>
      </c>
      <c r="AM40" s="191"/>
      <c r="AN40" s="196"/>
      <c r="AO40" s="196"/>
    </row>
    <row r="41" s="7" customFormat="1" ht="362" customHeight="1" spans="1:42">
      <c r="A41" s="22">
        <v>8</v>
      </c>
      <c r="B41" s="22" t="s">
        <v>1308</v>
      </c>
      <c r="C41" s="22">
        <v>2024</v>
      </c>
      <c r="D41" s="41" t="s">
        <v>1406</v>
      </c>
      <c r="E41" s="22" t="s">
        <v>365</v>
      </c>
      <c r="F41" s="22" t="s">
        <v>1289</v>
      </c>
      <c r="G41" s="42" t="s">
        <v>403</v>
      </c>
      <c r="H41" s="42" t="s">
        <v>1407</v>
      </c>
      <c r="I41" s="22">
        <v>1</v>
      </c>
      <c r="J41" s="22">
        <v>1</v>
      </c>
      <c r="K41" s="22">
        <v>1</v>
      </c>
      <c r="L41" s="22"/>
      <c r="M41" s="22"/>
      <c r="N41" s="22"/>
      <c r="O41" s="22"/>
      <c r="P41" s="22"/>
      <c r="Q41" s="22"/>
      <c r="R41" s="22"/>
      <c r="S41" s="22">
        <v>523</v>
      </c>
      <c r="T41" s="22">
        <v>2189</v>
      </c>
      <c r="U41" s="22" t="s">
        <v>192</v>
      </c>
      <c r="V41" s="92" t="s">
        <v>810</v>
      </c>
      <c r="W41" s="22" t="s">
        <v>183</v>
      </c>
      <c r="X41" s="93" t="s">
        <v>1144</v>
      </c>
      <c r="Y41" s="94" t="s">
        <v>1286</v>
      </c>
      <c r="Z41" s="22">
        <v>1000</v>
      </c>
      <c r="AA41" s="28">
        <v>1000</v>
      </c>
      <c r="AB41" s="28">
        <v>1000</v>
      </c>
      <c r="AC41" s="28"/>
      <c r="AD41" s="28"/>
      <c r="AE41" s="28"/>
      <c r="AF41" s="28"/>
      <c r="AG41" s="28"/>
      <c r="AH41" s="28"/>
      <c r="AI41" s="28"/>
      <c r="AJ41" s="28"/>
      <c r="AK41" s="28"/>
      <c r="AL41" s="28"/>
      <c r="AM41" s="28" t="s">
        <v>1408</v>
      </c>
      <c r="AN41" s="28" t="s">
        <v>1313</v>
      </c>
      <c r="AO41" s="22" t="s">
        <v>1390</v>
      </c>
      <c r="AP41" s="22" t="s">
        <v>1390</v>
      </c>
    </row>
    <row r="42" s="12" customFormat="1" ht="30" hidden="1" customHeight="1" spans="1:41">
      <c r="A42" s="183" t="s">
        <v>54</v>
      </c>
      <c r="B42" s="188" t="s">
        <v>76</v>
      </c>
      <c r="C42" s="188"/>
      <c r="D42" s="188"/>
      <c r="E42" s="185"/>
      <c r="F42" s="185"/>
      <c r="G42" s="185"/>
      <c r="H42" s="185"/>
      <c r="I42" s="191">
        <v>0</v>
      </c>
      <c r="J42" s="191">
        <v>0</v>
      </c>
      <c r="K42" s="191">
        <v>0</v>
      </c>
      <c r="L42" s="191">
        <v>0</v>
      </c>
      <c r="M42" s="191">
        <v>0</v>
      </c>
      <c r="N42" s="191">
        <v>0</v>
      </c>
      <c r="O42" s="191">
        <v>0</v>
      </c>
      <c r="P42" s="191">
        <v>0</v>
      </c>
      <c r="Q42" s="191">
        <v>0</v>
      </c>
      <c r="R42" s="191">
        <v>0</v>
      </c>
      <c r="S42" s="191">
        <v>0</v>
      </c>
      <c r="T42" s="191">
        <v>0</v>
      </c>
      <c r="U42" s="191">
        <v>0</v>
      </c>
      <c r="V42" s="191">
        <v>0</v>
      </c>
      <c r="W42" s="191">
        <v>0</v>
      </c>
      <c r="X42" s="191">
        <v>0</v>
      </c>
      <c r="Y42" s="191">
        <v>0</v>
      </c>
      <c r="Z42" s="191">
        <v>0</v>
      </c>
      <c r="AA42" s="191">
        <v>0</v>
      </c>
      <c r="AB42" s="191">
        <v>0</v>
      </c>
      <c r="AC42" s="191">
        <v>0</v>
      </c>
      <c r="AD42" s="191">
        <v>0</v>
      </c>
      <c r="AE42" s="191">
        <v>0</v>
      </c>
      <c r="AF42" s="191">
        <v>0</v>
      </c>
      <c r="AG42" s="191">
        <v>0</v>
      </c>
      <c r="AH42" s="191">
        <v>0</v>
      </c>
      <c r="AI42" s="191">
        <v>0</v>
      </c>
      <c r="AJ42" s="191">
        <v>0</v>
      </c>
      <c r="AK42" s="191">
        <v>0</v>
      </c>
      <c r="AL42" s="191">
        <v>0</v>
      </c>
      <c r="AM42" s="196"/>
      <c r="AN42" s="196"/>
      <c r="AO42" s="196"/>
    </row>
    <row r="43" s="12" customFormat="1" ht="30" hidden="1" customHeight="1" spans="1:41">
      <c r="A43" s="183" t="s">
        <v>54</v>
      </c>
      <c r="B43" s="188" t="s">
        <v>77</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30" hidden="1" customHeight="1" spans="1:41">
      <c r="A44" s="183" t="s">
        <v>52</v>
      </c>
      <c r="B44" s="188" t="s">
        <v>78</v>
      </c>
      <c r="C44" s="188"/>
      <c r="D44" s="188"/>
      <c r="E44" s="185"/>
      <c r="F44" s="185"/>
      <c r="G44" s="185"/>
      <c r="H44" s="185"/>
      <c r="I44" s="191">
        <f t="shared" ref="I44:AL44" si="10">I45+I55</f>
        <v>5</v>
      </c>
      <c r="J44" s="191">
        <f t="shared" si="10"/>
        <v>122.7</v>
      </c>
      <c r="K44" s="191">
        <f t="shared" si="10"/>
        <v>0</v>
      </c>
      <c r="L44" s="191">
        <f t="shared" si="10"/>
        <v>0</v>
      </c>
      <c r="M44" s="191">
        <f t="shared" si="10"/>
        <v>5</v>
      </c>
      <c r="N44" s="191">
        <f t="shared" si="10"/>
        <v>0</v>
      </c>
      <c r="O44" s="191">
        <f t="shared" si="10"/>
        <v>0</v>
      </c>
      <c r="P44" s="191">
        <f t="shared" si="10"/>
        <v>0</v>
      </c>
      <c r="Q44" s="191">
        <f t="shared" si="10"/>
        <v>0</v>
      </c>
      <c r="R44" s="191">
        <f t="shared" si="10"/>
        <v>0</v>
      </c>
      <c r="S44" s="191">
        <f t="shared" si="10"/>
        <v>4311</v>
      </c>
      <c r="T44" s="191">
        <f t="shared" si="10"/>
        <v>17009</v>
      </c>
      <c r="U44" s="191">
        <f t="shared" si="10"/>
        <v>0</v>
      </c>
      <c r="V44" s="191">
        <f t="shared" si="10"/>
        <v>0</v>
      </c>
      <c r="W44" s="191">
        <f t="shared" si="10"/>
        <v>0</v>
      </c>
      <c r="X44" s="191">
        <f t="shared" si="10"/>
        <v>0</v>
      </c>
      <c r="Y44" s="191">
        <f t="shared" si="10"/>
        <v>0</v>
      </c>
      <c r="Z44" s="191">
        <f t="shared" si="10"/>
        <v>9800</v>
      </c>
      <c r="AA44" s="191">
        <f t="shared" si="10"/>
        <v>5850</v>
      </c>
      <c r="AB44" s="191">
        <f t="shared" si="10"/>
        <v>4450</v>
      </c>
      <c r="AC44" s="191">
        <f t="shared" si="10"/>
        <v>400</v>
      </c>
      <c r="AD44" s="191">
        <f t="shared" si="10"/>
        <v>1000</v>
      </c>
      <c r="AE44" s="191">
        <f t="shared" si="10"/>
        <v>0</v>
      </c>
      <c r="AF44" s="191">
        <f t="shared" si="10"/>
        <v>3400</v>
      </c>
      <c r="AG44" s="191">
        <f t="shared" si="10"/>
        <v>0</v>
      </c>
      <c r="AH44" s="191">
        <f t="shared" si="10"/>
        <v>0</v>
      </c>
      <c r="AI44" s="191">
        <f t="shared" si="10"/>
        <v>0</v>
      </c>
      <c r="AJ44" s="191">
        <f t="shared" si="10"/>
        <v>150</v>
      </c>
      <c r="AK44" s="191">
        <f t="shared" si="10"/>
        <v>0</v>
      </c>
      <c r="AL44" s="191">
        <f t="shared" si="10"/>
        <v>0</v>
      </c>
      <c r="AM44" s="196"/>
      <c r="AN44" s="196"/>
      <c r="AO44" s="196"/>
    </row>
    <row r="45" s="12" customFormat="1" ht="30" hidden="1" customHeight="1" spans="1:41">
      <c r="A45" s="183" t="s">
        <v>54</v>
      </c>
      <c r="B45" s="188" t="s">
        <v>79</v>
      </c>
      <c r="C45" s="188"/>
      <c r="D45" s="188"/>
      <c r="E45" s="185"/>
      <c r="F45" s="185"/>
      <c r="G45" s="185"/>
      <c r="H45" s="185"/>
      <c r="I45" s="191">
        <f t="shared" ref="I45:AL45" si="11">I46+I47+I48+I49</f>
        <v>5</v>
      </c>
      <c r="J45" s="191">
        <f t="shared" si="11"/>
        <v>122.7</v>
      </c>
      <c r="K45" s="191">
        <f t="shared" si="11"/>
        <v>0</v>
      </c>
      <c r="L45" s="191">
        <f t="shared" si="11"/>
        <v>0</v>
      </c>
      <c r="M45" s="191">
        <f t="shared" si="11"/>
        <v>5</v>
      </c>
      <c r="N45" s="191">
        <f t="shared" si="11"/>
        <v>0</v>
      </c>
      <c r="O45" s="191">
        <f t="shared" si="11"/>
        <v>0</v>
      </c>
      <c r="P45" s="191">
        <f t="shared" si="11"/>
        <v>0</v>
      </c>
      <c r="Q45" s="191">
        <f t="shared" si="11"/>
        <v>0</v>
      </c>
      <c r="R45" s="191">
        <f t="shared" si="11"/>
        <v>0</v>
      </c>
      <c r="S45" s="191">
        <f t="shared" si="11"/>
        <v>4311</v>
      </c>
      <c r="T45" s="191">
        <f t="shared" si="11"/>
        <v>17009</v>
      </c>
      <c r="U45" s="191">
        <f t="shared" si="11"/>
        <v>0</v>
      </c>
      <c r="V45" s="191">
        <f t="shared" si="11"/>
        <v>0</v>
      </c>
      <c r="W45" s="191">
        <f t="shared" si="11"/>
        <v>0</v>
      </c>
      <c r="X45" s="191">
        <f t="shared" si="11"/>
        <v>0</v>
      </c>
      <c r="Y45" s="191">
        <f t="shared" si="11"/>
        <v>0</v>
      </c>
      <c r="Z45" s="191">
        <f t="shared" si="11"/>
        <v>9800</v>
      </c>
      <c r="AA45" s="191">
        <f t="shared" si="11"/>
        <v>5850</v>
      </c>
      <c r="AB45" s="191">
        <f t="shared" si="11"/>
        <v>4450</v>
      </c>
      <c r="AC45" s="191">
        <f t="shared" si="11"/>
        <v>400</v>
      </c>
      <c r="AD45" s="191">
        <f t="shared" si="11"/>
        <v>1000</v>
      </c>
      <c r="AE45" s="191">
        <f t="shared" si="11"/>
        <v>0</v>
      </c>
      <c r="AF45" s="191">
        <f t="shared" si="11"/>
        <v>3400</v>
      </c>
      <c r="AG45" s="191">
        <f t="shared" si="11"/>
        <v>0</v>
      </c>
      <c r="AH45" s="191">
        <f t="shared" si="11"/>
        <v>0</v>
      </c>
      <c r="AI45" s="191">
        <f t="shared" si="11"/>
        <v>0</v>
      </c>
      <c r="AJ45" s="191">
        <f t="shared" si="11"/>
        <v>150</v>
      </c>
      <c r="AK45" s="191">
        <f t="shared" si="11"/>
        <v>0</v>
      </c>
      <c r="AL45" s="191">
        <f t="shared" si="11"/>
        <v>0</v>
      </c>
      <c r="AM45" s="196"/>
      <c r="AN45" s="196"/>
      <c r="AO45" s="196"/>
    </row>
    <row r="46" s="12" customFormat="1" ht="30" hidden="1" customHeight="1" spans="1:41">
      <c r="A46" s="184" t="s">
        <v>56</v>
      </c>
      <c r="B46" s="188" t="s">
        <v>80</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c r="AO46" s="196"/>
    </row>
    <row r="47" s="12" customFormat="1" ht="30" hidden="1" customHeight="1" spans="1:41">
      <c r="A47" s="184" t="s">
        <v>56</v>
      </c>
      <c r="B47" s="188" t="s">
        <v>81</v>
      </c>
      <c r="C47" s="188"/>
      <c r="D47" s="188"/>
      <c r="E47" s="185"/>
      <c r="F47" s="185"/>
      <c r="G47" s="185"/>
      <c r="H47" s="185"/>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6"/>
      <c r="AN47" s="196"/>
      <c r="AO47" s="196"/>
    </row>
    <row r="48" s="12" customFormat="1" ht="30" hidden="1" customHeight="1" spans="1:41">
      <c r="A48" s="184" t="s">
        <v>56</v>
      </c>
      <c r="B48" s="188" t="s">
        <v>82</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c r="AO48" s="196"/>
    </row>
    <row r="49" s="12" customFormat="1" ht="50" hidden="1" customHeight="1" spans="1:41">
      <c r="A49" s="184" t="s">
        <v>56</v>
      </c>
      <c r="B49" s="188" t="s">
        <v>83</v>
      </c>
      <c r="C49" s="188"/>
      <c r="D49" s="188"/>
      <c r="E49" s="185"/>
      <c r="F49" s="185"/>
      <c r="G49" s="185"/>
      <c r="H49" s="185"/>
      <c r="I49" s="191">
        <f t="shared" ref="I49:AL49" si="12">SUM(I50:I54)</f>
        <v>5</v>
      </c>
      <c r="J49" s="191">
        <f t="shared" si="12"/>
        <v>122.7</v>
      </c>
      <c r="K49" s="191">
        <f t="shared" si="12"/>
        <v>0</v>
      </c>
      <c r="L49" s="191">
        <f t="shared" si="12"/>
        <v>0</v>
      </c>
      <c r="M49" s="191">
        <f t="shared" si="12"/>
        <v>5</v>
      </c>
      <c r="N49" s="191">
        <f t="shared" si="12"/>
        <v>0</v>
      </c>
      <c r="O49" s="191">
        <f t="shared" si="12"/>
        <v>0</v>
      </c>
      <c r="P49" s="191">
        <f t="shared" si="12"/>
        <v>0</v>
      </c>
      <c r="Q49" s="191">
        <f t="shared" si="12"/>
        <v>0</v>
      </c>
      <c r="R49" s="191">
        <f t="shared" si="12"/>
        <v>0</v>
      </c>
      <c r="S49" s="191">
        <f t="shared" si="12"/>
        <v>4311</v>
      </c>
      <c r="T49" s="191">
        <f t="shared" si="12"/>
        <v>17009</v>
      </c>
      <c r="U49" s="191">
        <f t="shared" si="12"/>
        <v>0</v>
      </c>
      <c r="V49" s="191">
        <f t="shared" si="12"/>
        <v>0</v>
      </c>
      <c r="W49" s="191">
        <f t="shared" si="12"/>
        <v>0</v>
      </c>
      <c r="X49" s="191">
        <f t="shared" si="12"/>
        <v>0</v>
      </c>
      <c r="Y49" s="191">
        <f t="shared" si="12"/>
        <v>0</v>
      </c>
      <c r="Z49" s="191">
        <f t="shared" si="12"/>
        <v>9800</v>
      </c>
      <c r="AA49" s="191">
        <f t="shared" si="12"/>
        <v>5850</v>
      </c>
      <c r="AB49" s="191">
        <f t="shared" si="12"/>
        <v>4450</v>
      </c>
      <c r="AC49" s="191">
        <f t="shared" si="12"/>
        <v>400</v>
      </c>
      <c r="AD49" s="191">
        <f t="shared" si="12"/>
        <v>1000</v>
      </c>
      <c r="AE49" s="191">
        <f t="shared" si="12"/>
        <v>0</v>
      </c>
      <c r="AF49" s="191">
        <f t="shared" si="12"/>
        <v>3400</v>
      </c>
      <c r="AG49" s="191">
        <f t="shared" si="12"/>
        <v>0</v>
      </c>
      <c r="AH49" s="191">
        <f t="shared" si="12"/>
        <v>0</v>
      </c>
      <c r="AI49" s="191">
        <f t="shared" si="12"/>
        <v>0</v>
      </c>
      <c r="AJ49" s="191">
        <f t="shared" si="12"/>
        <v>150</v>
      </c>
      <c r="AK49" s="191">
        <f t="shared" si="12"/>
        <v>0</v>
      </c>
      <c r="AL49" s="191">
        <f t="shared" si="12"/>
        <v>0</v>
      </c>
      <c r="AM49" s="196"/>
      <c r="AN49" s="196"/>
      <c r="AO49" s="196"/>
    </row>
    <row r="50" s="7" customFormat="1" ht="309" customHeight="1" spans="1:42">
      <c r="A50" s="22">
        <v>9</v>
      </c>
      <c r="B50" s="22" t="s">
        <v>1155</v>
      </c>
      <c r="C50" s="22">
        <v>2024</v>
      </c>
      <c r="D50" s="34" t="s">
        <v>203</v>
      </c>
      <c r="E50" s="24" t="s">
        <v>178</v>
      </c>
      <c r="F50" s="24" t="s">
        <v>990</v>
      </c>
      <c r="G50" s="24" t="s">
        <v>204</v>
      </c>
      <c r="H50" s="35" t="s">
        <v>1409</v>
      </c>
      <c r="I50" s="22">
        <v>1</v>
      </c>
      <c r="J50" s="22">
        <v>2</v>
      </c>
      <c r="K50" s="22"/>
      <c r="L50" s="22"/>
      <c r="M50" s="22">
        <v>1</v>
      </c>
      <c r="N50" s="22"/>
      <c r="O50" s="22"/>
      <c r="P50" s="22"/>
      <c r="Q50" s="22"/>
      <c r="R50" s="22"/>
      <c r="S50" s="95">
        <v>788</v>
      </c>
      <c r="T50" s="95">
        <v>2878</v>
      </c>
      <c r="U50" s="49" t="s">
        <v>206</v>
      </c>
      <c r="V50" s="22" t="s">
        <v>902</v>
      </c>
      <c r="W50" s="49" t="s">
        <v>207</v>
      </c>
      <c r="X50" s="22" t="s">
        <v>715</v>
      </c>
      <c r="Y50" s="22" t="s">
        <v>1286</v>
      </c>
      <c r="Z50" s="39">
        <v>2100</v>
      </c>
      <c r="AA50" s="22">
        <v>1700</v>
      </c>
      <c r="AB50" s="60">
        <v>1300</v>
      </c>
      <c r="AC50" s="60">
        <v>400</v>
      </c>
      <c r="AD50" s="60"/>
      <c r="AE50" s="60"/>
      <c r="AF50" s="22"/>
      <c r="AG50" s="22"/>
      <c r="AH50" s="22"/>
      <c r="AI50" s="22"/>
      <c r="AJ50" s="22"/>
      <c r="AK50" s="22"/>
      <c r="AL50" s="22"/>
      <c r="AM50" s="33" t="s">
        <v>1410</v>
      </c>
      <c r="AN50" s="33" t="s">
        <v>1157</v>
      </c>
      <c r="AO50" s="60" t="s">
        <v>1386</v>
      </c>
      <c r="AP50" s="75" t="s">
        <v>1386</v>
      </c>
    </row>
    <row r="51" s="9" customFormat="1" ht="320" customHeight="1" spans="1:42">
      <c r="A51" s="22">
        <v>10</v>
      </c>
      <c r="B51" s="22" t="s">
        <v>1189</v>
      </c>
      <c r="C51" s="22">
        <v>2024</v>
      </c>
      <c r="D51" s="22" t="s">
        <v>1190</v>
      </c>
      <c r="E51" s="22" t="s">
        <v>178</v>
      </c>
      <c r="F51" s="22" t="s">
        <v>990</v>
      </c>
      <c r="G51" s="22" t="s">
        <v>357</v>
      </c>
      <c r="H51" s="22" t="s">
        <v>1411</v>
      </c>
      <c r="I51" s="86">
        <v>1</v>
      </c>
      <c r="J51" s="36">
        <v>16</v>
      </c>
      <c r="K51" s="36"/>
      <c r="L51" s="36"/>
      <c r="M51" s="36">
        <v>1</v>
      </c>
      <c r="N51" s="36"/>
      <c r="O51" s="36"/>
      <c r="P51" s="36"/>
      <c r="Q51" s="36"/>
      <c r="R51" s="36"/>
      <c r="S51" s="36">
        <v>114</v>
      </c>
      <c r="T51" s="36">
        <v>456</v>
      </c>
      <c r="U51" s="36" t="s">
        <v>1016</v>
      </c>
      <c r="V51" s="22" t="s">
        <v>749</v>
      </c>
      <c r="W51" s="49" t="s">
        <v>207</v>
      </c>
      <c r="X51" s="22" t="s">
        <v>715</v>
      </c>
      <c r="Y51" s="22" t="s">
        <v>1286</v>
      </c>
      <c r="Z51" s="22">
        <v>1400</v>
      </c>
      <c r="AA51" s="36"/>
      <c r="AB51" s="36"/>
      <c r="AC51" s="36"/>
      <c r="AD51" s="36"/>
      <c r="AE51" s="36"/>
      <c r="AF51" s="36">
        <v>1400</v>
      </c>
      <c r="AG51" s="36"/>
      <c r="AH51" s="36"/>
      <c r="AI51" s="36"/>
      <c r="AJ51" s="36"/>
      <c r="AK51" s="36"/>
      <c r="AL51" s="36"/>
      <c r="AM51" s="37" t="s">
        <v>1192</v>
      </c>
      <c r="AN51" s="37" t="s">
        <v>1193</v>
      </c>
      <c r="AO51" s="77" t="s">
        <v>1386</v>
      </c>
      <c r="AP51" s="75" t="s">
        <v>1386</v>
      </c>
    </row>
    <row r="52" s="7" customFormat="1" ht="189" customHeight="1" spans="1:42">
      <c r="A52" s="22">
        <v>11</v>
      </c>
      <c r="B52" s="25" t="s">
        <v>1194</v>
      </c>
      <c r="C52" s="25">
        <v>2024</v>
      </c>
      <c r="D52" s="38" t="s">
        <v>208</v>
      </c>
      <c r="E52" s="27" t="s">
        <v>178</v>
      </c>
      <c r="F52" s="27" t="s">
        <v>990</v>
      </c>
      <c r="G52" s="27" t="s">
        <v>209</v>
      </c>
      <c r="H52" s="38" t="s">
        <v>1412</v>
      </c>
      <c r="I52" s="25">
        <v>1</v>
      </c>
      <c r="J52" s="25">
        <v>90</v>
      </c>
      <c r="K52" s="25"/>
      <c r="L52" s="25"/>
      <c r="M52" s="25">
        <v>1</v>
      </c>
      <c r="N52" s="25"/>
      <c r="O52" s="25"/>
      <c r="P52" s="25"/>
      <c r="Q52" s="25"/>
      <c r="R52" s="25"/>
      <c r="S52" s="25">
        <v>1867</v>
      </c>
      <c r="T52" s="25">
        <v>7902</v>
      </c>
      <c r="U52" s="51" t="s">
        <v>211</v>
      </c>
      <c r="V52" s="25" t="s">
        <v>715</v>
      </c>
      <c r="W52" s="96" t="s">
        <v>207</v>
      </c>
      <c r="X52" s="25" t="s">
        <v>715</v>
      </c>
      <c r="Y52" s="22" t="s">
        <v>1286</v>
      </c>
      <c r="Z52" s="25">
        <v>350</v>
      </c>
      <c r="AA52" s="25">
        <v>200</v>
      </c>
      <c r="AB52" s="57">
        <v>200</v>
      </c>
      <c r="AC52" s="57"/>
      <c r="AD52" s="57"/>
      <c r="AE52" s="57"/>
      <c r="AF52" s="25"/>
      <c r="AG52" s="25"/>
      <c r="AH52" s="25"/>
      <c r="AI52" s="25"/>
      <c r="AJ52" s="25">
        <v>150</v>
      </c>
      <c r="AK52" s="25"/>
      <c r="AL52" s="25"/>
      <c r="AM52" s="68" t="s">
        <v>1413</v>
      </c>
      <c r="AN52" s="68" t="s">
        <v>1414</v>
      </c>
      <c r="AO52" s="57" t="s">
        <v>1386</v>
      </c>
      <c r="AP52" s="75" t="s">
        <v>1386</v>
      </c>
    </row>
    <row r="53" s="7" customFormat="1" ht="266" customHeight="1" spans="1:42">
      <c r="A53" s="22">
        <v>12</v>
      </c>
      <c r="B53" s="22" t="s">
        <v>1244</v>
      </c>
      <c r="C53" s="22">
        <v>2024</v>
      </c>
      <c r="D53" s="33" t="s">
        <v>646</v>
      </c>
      <c r="E53" s="22" t="s">
        <v>302</v>
      </c>
      <c r="F53" s="24" t="s">
        <v>990</v>
      </c>
      <c r="G53" s="22" t="s">
        <v>503</v>
      </c>
      <c r="H53" s="33" t="s">
        <v>647</v>
      </c>
      <c r="I53" s="22">
        <v>1</v>
      </c>
      <c r="J53" s="22">
        <v>7</v>
      </c>
      <c r="K53" s="22"/>
      <c r="L53" s="22"/>
      <c r="M53" s="22">
        <v>1</v>
      </c>
      <c r="N53" s="22"/>
      <c r="O53" s="22"/>
      <c r="P53" s="22"/>
      <c r="Q53" s="22"/>
      <c r="R53" s="22"/>
      <c r="S53" s="22">
        <v>754</v>
      </c>
      <c r="T53" s="22">
        <v>2895</v>
      </c>
      <c r="U53" s="36" t="s">
        <v>211</v>
      </c>
      <c r="V53" s="22" t="s">
        <v>715</v>
      </c>
      <c r="W53" s="49" t="s">
        <v>207</v>
      </c>
      <c r="X53" s="22" t="s">
        <v>715</v>
      </c>
      <c r="Y53" s="22" t="s">
        <v>1286</v>
      </c>
      <c r="Z53" s="22">
        <v>5000</v>
      </c>
      <c r="AA53" s="22">
        <v>3000</v>
      </c>
      <c r="AB53" s="60">
        <v>2000</v>
      </c>
      <c r="AC53" s="60"/>
      <c r="AD53" s="60">
        <v>1000</v>
      </c>
      <c r="AE53" s="60"/>
      <c r="AF53" s="22">
        <v>2000</v>
      </c>
      <c r="AG53" s="22"/>
      <c r="AH53" s="22"/>
      <c r="AI53" s="22"/>
      <c r="AJ53" s="22"/>
      <c r="AK53" s="22"/>
      <c r="AL53" s="22"/>
      <c r="AM53" s="33" t="s">
        <v>1245</v>
      </c>
      <c r="AN53" s="33" t="s">
        <v>1246</v>
      </c>
      <c r="AO53" s="60" t="s">
        <v>1390</v>
      </c>
      <c r="AP53" s="22" t="s">
        <v>1390</v>
      </c>
    </row>
    <row r="54" s="13" customFormat="1" ht="145" customHeight="1" spans="1:42">
      <c r="A54" s="22">
        <v>13</v>
      </c>
      <c r="B54" s="22" t="s">
        <v>1322</v>
      </c>
      <c r="C54" s="33">
        <v>2024</v>
      </c>
      <c r="D54" s="33" t="s">
        <v>1323</v>
      </c>
      <c r="E54" s="33" t="s">
        <v>178</v>
      </c>
      <c r="F54" s="22" t="s">
        <v>1009</v>
      </c>
      <c r="G54" s="33" t="s">
        <v>1324</v>
      </c>
      <c r="H54" s="33" t="s">
        <v>1325</v>
      </c>
      <c r="I54" s="33">
        <v>1</v>
      </c>
      <c r="J54" s="33">
        <v>7.7</v>
      </c>
      <c r="K54" s="33"/>
      <c r="L54" s="33"/>
      <c r="M54" s="33">
        <v>1</v>
      </c>
      <c r="N54" s="33"/>
      <c r="O54" s="33"/>
      <c r="P54" s="33"/>
      <c r="Q54" s="33"/>
      <c r="R54" s="33"/>
      <c r="S54" s="39">
        <v>788</v>
      </c>
      <c r="T54" s="39">
        <v>2878</v>
      </c>
      <c r="U54" s="22" t="s">
        <v>206</v>
      </c>
      <c r="V54" s="33" t="s">
        <v>902</v>
      </c>
      <c r="W54" s="33" t="s">
        <v>207</v>
      </c>
      <c r="X54" s="22" t="s">
        <v>715</v>
      </c>
      <c r="Y54" s="33" t="s">
        <v>1286</v>
      </c>
      <c r="Z54" s="22">
        <v>950</v>
      </c>
      <c r="AA54" s="33">
        <v>950</v>
      </c>
      <c r="AB54" s="33">
        <v>950</v>
      </c>
      <c r="AC54" s="33"/>
      <c r="AD54" s="33"/>
      <c r="AE54" s="33"/>
      <c r="AF54" s="33"/>
      <c r="AG54" s="33"/>
      <c r="AH54" s="33"/>
      <c r="AI54" s="33"/>
      <c r="AJ54" s="33"/>
      <c r="AK54" s="33"/>
      <c r="AL54" s="33"/>
      <c r="AM54" s="33" t="s">
        <v>1326</v>
      </c>
      <c r="AN54" s="33" t="s">
        <v>913</v>
      </c>
      <c r="AO54" s="60" t="s">
        <v>1392</v>
      </c>
      <c r="AP54" s="75" t="s">
        <v>1392</v>
      </c>
    </row>
    <row r="55" s="12" customFormat="1" ht="30" hidden="1" customHeight="1" spans="1:41">
      <c r="A55" s="183" t="s">
        <v>54</v>
      </c>
      <c r="B55" s="188" t="s">
        <v>84</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hidden="1" customHeight="1" spans="1:41">
      <c r="A56" s="183" t="s">
        <v>52</v>
      </c>
      <c r="B56" s="188" t="s">
        <v>85</v>
      </c>
      <c r="C56" s="188"/>
      <c r="D56" s="188"/>
      <c r="E56" s="185"/>
      <c r="F56" s="185"/>
      <c r="G56" s="185"/>
      <c r="H56" s="185"/>
      <c r="I56" s="191">
        <f t="shared" ref="I56:AL56" si="13">I57+I59+I60+I61</f>
        <v>1</v>
      </c>
      <c r="J56" s="191">
        <f t="shared" si="13"/>
        <v>100</v>
      </c>
      <c r="K56" s="191">
        <f t="shared" si="13"/>
        <v>1</v>
      </c>
      <c r="L56" s="191">
        <f t="shared" si="13"/>
        <v>0</v>
      </c>
      <c r="M56" s="191">
        <f t="shared" si="13"/>
        <v>0</v>
      </c>
      <c r="N56" s="191">
        <f t="shared" si="13"/>
        <v>0</v>
      </c>
      <c r="O56" s="191">
        <f t="shared" si="13"/>
        <v>0</v>
      </c>
      <c r="P56" s="191">
        <f t="shared" si="13"/>
        <v>0</v>
      </c>
      <c r="Q56" s="191">
        <f t="shared" si="13"/>
        <v>0</v>
      </c>
      <c r="R56" s="191">
        <f t="shared" si="13"/>
        <v>0</v>
      </c>
      <c r="S56" s="191">
        <f t="shared" si="13"/>
        <v>26</v>
      </c>
      <c r="T56" s="191">
        <f t="shared" si="13"/>
        <v>83</v>
      </c>
      <c r="U56" s="191">
        <f t="shared" si="13"/>
        <v>0</v>
      </c>
      <c r="V56" s="191">
        <f t="shared" si="13"/>
        <v>0</v>
      </c>
      <c r="W56" s="191">
        <f t="shared" si="13"/>
        <v>0</v>
      </c>
      <c r="X56" s="191">
        <f t="shared" si="13"/>
        <v>0</v>
      </c>
      <c r="Y56" s="191">
        <f t="shared" si="13"/>
        <v>0</v>
      </c>
      <c r="Z56" s="191">
        <f t="shared" si="13"/>
        <v>60</v>
      </c>
      <c r="AA56" s="191">
        <f t="shared" si="13"/>
        <v>60</v>
      </c>
      <c r="AB56" s="191">
        <f t="shared" si="13"/>
        <v>60</v>
      </c>
      <c r="AC56" s="191">
        <f t="shared" si="13"/>
        <v>0</v>
      </c>
      <c r="AD56" s="191">
        <f t="shared" si="13"/>
        <v>0</v>
      </c>
      <c r="AE56" s="191">
        <f t="shared" si="13"/>
        <v>0</v>
      </c>
      <c r="AF56" s="191">
        <f t="shared" si="13"/>
        <v>0</v>
      </c>
      <c r="AG56" s="191">
        <f t="shared" si="13"/>
        <v>0</v>
      </c>
      <c r="AH56" s="191">
        <f t="shared" si="13"/>
        <v>0</v>
      </c>
      <c r="AI56" s="191">
        <f t="shared" si="13"/>
        <v>0</v>
      </c>
      <c r="AJ56" s="191">
        <f t="shared" si="13"/>
        <v>0</v>
      </c>
      <c r="AK56" s="191">
        <f t="shared" si="13"/>
        <v>0</v>
      </c>
      <c r="AL56" s="191">
        <f t="shared" si="13"/>
        <v>0</v>
      </c>
      <c r="AM56" s="196"/>
      <c r="AN56" s="196"/>
      <c r="AO56" s="196"/>
    </row>
    <row r="57" s="12" customFormat="1" ht="30" hidden="1" customHeight="1" spans="1:41">
      <c r="A57" s="183" t="s">
        <v>54</v>
      </c>
      <c r="B57" s="188" t="s">
        <v>86</v>
      </c>
      <c r="C57" s="188"/>
      <c r="D57" s="188"/>
      <c r="E57" s="185"/>
      <c r="F57" s="185"/>
      <c r="G57" s="185"/>
      <c r="H57" s="185"/>
      <c r="I57" s="191">
        <f t="shared" ref="I57:AL57" si="14">SUM(I58)</f>
        <v>1</v>
      </c>
      <c r="J57" s="191">
        <f t="shared" si="14"/>
        <v>100</v>
      </c>
      <c r="K57" s="191">
        <f t="shared" si="14"/>
        <v>1</v>
      </c>
      <c r="L57" s="191">
        <f t="shared" si="14"/>
        <v>0</v>
      </c>
      <c r="M57" s="191">
        <f t="shared" si="14"/>
        <v>0</v>
      </c>
      <c r="N57" s="191">
        <f t="shared" si="14"/>
        <v>0</v>
      </c>
      <c r="O57" s="191">
        <f t="shared" si="14"/>
        <v>0</v>
      </c>
      <c r="P57" s="191">
        <f t="shared" si="14"/>
        <v>0</v>
      </c>
      <c r="Q57" s="191">
        <f t="shared" si="14"/>
        <v>0</v>
      </c>
      <c r="R57" s="191">
        <f t="shared" si="14"/>
        <v>0</v>
      </c>
      <c r="S57" s="191">
        <f t="shared" si="14"/>
        <v>26</v>
      </c>
      <c r="T57" s="191">
        <f t="shared" si="14"/>
        <v>83</v>
      </c>
      <c r="U57" s="191">
        <f t="shared" si="14"/>
        <v>0</v>
      </c>
      <c r="V57" s="191">
        <f t="shared" si="14"/>
        <v>0</v>
      </c>
      <c r="W57" s="191">
        <f t="shared" si="14"/>
        <v>0</v>
      </c>
      <c r="X57" s="191">
        <f t="shared" si="14"/>
        <v>0</v>
      </c>
      <c r="Y57" s="191">
        <f t="shared" si="14"/>
        <v>0</v>
      </c>
      <c r="Z57" s="191">
        <f t="shared" si="14"/>
        <v>60</v>
      </c>
      <c r="AA57" s="191">
        <f t="shared" si="14"/>
        <v>60</v>
      </c>
      <c r="AB57" s="191">
        <f t="shared" si="14"/>
        <v>60</v>
      </c>
      <c r="AC57" s="191">
        <f t="shared" si="14"/>
        <v>0</v>
      </c>
      <c r="AD57" s="191">
        <f t="shared" si="14"/>
        <v>0</v>
      </c>
      <c r="AE57" s="191">
        <f t="shared" si="14"/>
        <v>0</v>
      </c>
      <c r="AF57" s="191">
        <f t="shared" si="14"/>
        <v>0</v>
      </c>
      <c r="AG57" s="191">
        <f t="shared" si="14"/>
        <v>0</v>
      </c>
      <c r="AH57" s="191">
        <f t="shared" si="14"/>
        <v>0</v>
      </c>
      <c r="AI57" s="191">
        <f t="shared" si="14"/>
        <v>0</v>
      </c>
      <c r="AJ57" s="191">
        <f t="shared" si="14"/>
        <v>0</v>
      </c>
      <c r="AK57" s="191">
        <f t="shared" si="14"/>
        <v>0</v>
      </c>
      <c r="AL57" s="191">
        <f t="shared" si="14"/>
        <v>0</v>
      </c>
      <c r="AM57" s="191"/>
      <c r="AN57" s="196"/>
      <c r="AO57" s="196"/>
    </row>
    <row r="58" s="10" customFormat="1" ht="408" customHeight="1" spans="1:42">
      <c r="A58" s="22">
        <v>14</v>
      </c>
      <c r="B58" s="22" t="s">
        <v>1327</v>
      </c>
      <c r="C58" s="33">
        <v>2024</v>
      </c>
      <c r="D58" s="33" t="s">
        <v>1328</v>
      </c>
      <c r="E58" s="33" t="s">
        <v>178</v>
      </c>
      <c r="F58" s="22" t="s">
        <v>1009</v>
      </c>
      <c r="G58" s="33" t="s">
        <v>548</v>
      </c>
      <c r="H58" s="33" t="s">
        <v>1329</v>
      </c>
      <c r="I58" s="33">
        <v>1</v>
      </c>
      <c r="J58" s="33">
        <v>100</v>
      </c>
      <c r="K58" s="33">
        <v>1</v>
      </c>
      <c r="L58" s="33"/>
      <c r="M58" s="33"/>
      <c r="N58" s="33"/>
      <c r="O58" s="33"/>
      <c r="P58" s="33"/>
      <c r="Q58" s="33"/>
      <c r="R58" s="33"/>
      <c r="S58" s="33">
        <v>26</v>
      </c>
      <c r="T58" s="33">
        <v>83</v>
      </c>
      <c r="U58" s="33" t="s">
        <v>183</v>
      </c>
      <c r="V58" s="33" t="s">
        <v>1144</v>
      </c>
      <c r="W58" s="33" t="s">
        <v>183</v>
      </c>
      <c r="X58" s="33" t="s">
        <v>1144</v>
      </c>
      <c r="Y58" s="33" t="s">
        <v>1286</v>
      </c>
      <c r="Z58" s="22">
        <v>60</v>
      </c>
      <c r="AA58" s="33">
        <v>60</v>
      </c>
      <c r="AB58" s="33">
        <v>60</v>
      </c>
      <c r="AC58" s="33"/>
      <c r="AD58" s="33"/>
      <c r="AE58" s="33"/>
      <c r="AF58" s="33"/>
      <c r="AG58" s="33"/>
      <c r="AH58" s="33"/>
      <c r="AI58" s="33"/>
      <c r="AJ58" s="33"/>
      <c r="AK58" s="9"/>
      <c r="AL58" s="33"/>
      <c r="AM58" s="33" t="s">
        <v>1331</v>
      </c>
      <c r="AN58" s="33" t="s">
        <v>1332</v>
      </c>
      <c r="AO58" s="60" t="s">
        <v>1386</v>
      </c>
      <c r="AP58" s="22" t="s">
        <v>1390</v>
      </c>
    </row>
    <row r="59" s="12" customFormat="1" ht="30" hidden="1" customHeight="1" spans="1:41">
      <c r="A59" s="183" t="s">
        <v>54</v>
      </c>
      <c r="B59" s="188" t="s">
        <v>87</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hidden="1" customHeight="1" spans="1:41">
      <c r="A60" s="183" t="s">
        <v>54</v>
      </c>
      <c r="B60" s="188" t="s">
        <v>88</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hidden="1" customHeight="1" spans="1:41">
      <c r="A61" s="183" t="s">
        <v>54</v>
      </c>
      <c r="B61" s="188" t="s">
        <v>89</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hidden="1" customHeight="1" spans="1:41">
      <c r="A62" s="183" t="s">
        <v>52</v>
      </c>
      <c r="B62" s="188" t="s">
        <v>90</v>
      </c>
      <c r="C62" s="188"/>
      <c r="D62" s="188"/>
      <c r="E62" s="185"/>
      <c r="F62" s="185"/>
      <c r="G62" s="185"/>
      <c r="H62" s="185"/>
      <c r="I62" s="191">
        <f t="shared" ref="I62:AL62" si="15">I63+I65+I68+I66+I67+I69</f>
        <v>1</v>
      </c>
      <c r="J62" s="191">
        <f t="shared" si="15"/>
        <v>1200</v>
      </c>
      <c r="K62" s="191">
        <f t="shared" si="15"/>
        <v>1</v>
      </c>
      <c r="L62" s="191">
        <f t="shared" si="15"/>
        <v>0</v>
      </c>
      <c r="M62" s="191">
        <f t="shared" si="15"/>
        <v>0</v>
      </c>
      <c r="N62" s="191">
        <f t="shared" si="15"/>
        <v>0</v>
      </c>
      <c r="O62" s="191">
        <f t="shared" si="15"/>
        <v>0</v>
      </c>
      <c r="P62" s="191">
        <f t="shared" si="15"/>
        <v>0</v>
      </c>
      <c r="Q62" s="191">
        <f t="shared" si="15"/>
        <v>0</v>
      </c>
      <c r="R62" s="191">
        <f t="shared" si="15"/>
        <v>0</v>
      </c>
      <c r="S62" s="191">
        <f t="shared" si="15"/>
        <v>1200</v>
      </c>
      <c r="T62" s="191">
        <f t="shared" si="15"/>
        <v>1200</v>
      </c>
      <c r="U62" s="191">
        <f t="shared" si="15"/>
        <v>0</v>
      </c>
      <c r="V62" s="191">
        <f t="shared" si="15"/>
        <v>0</v>
      </c>
      <c r="W62" s="191">
        <f t="shared" si="15"/>
        <v>0</v>
      </c>
      <c r="X62" s="191">
        <f t="shared" si="15"/>
        <v>0</v>
      </c>
      <c r="Y62" s="191">
        <f t="shared" si="15"/>
        <v>0</v>
      </c>
      <c r="Z62" s="191">
        <f t="shared" si="15"/>
        <v>200</v>
      </c>
      <c r="AA62" s="191">
        <f t="shared" si="15"/>
        <v>0</v>
      </c>
      <c r="AB62" s="191">
        <f t="shared" si="15"/>
        <v>0</v>
      </c>
      <c r="AC62" s="191">
        <f t="shared" si="15"/>
        <v>0</v>
      </c>
      <c r="AD62" s="191">
        <f t="shared" si="15"/>
        <v>0</v>
      </c>
      <c r="AE62" s="191">
        <f t="shared" si="15"/>
        <v>0</v>
      </c>
      <c r="AF62" s="191">
        <f t="shared" si="15"/>
        <v>200</v>
      </c>
      <c r="AG62" s="191">
        <f t="shared" si="15"/>
        <v>0</v>
      </c>
      <c r="AH62" s="191">
        <f t="shared" si="15"/>
        <v>0</v>
      </c>
      <c r="AI62" s="191">
        <f t="shared" si="15"/>
        <v>0</v>
      </c>
      <c r="AJ62" s="191">
        <f t="shared" si="15"/>
        <v>0</v>
      </c>
      <c r="AK62" s="191">
        <f t="shared" si="15"/>
        <v>0</v>
      </c>
      <c r="AL62" s="191">
        <f t="shared" si="15"/>
        <v>0</v>
      </c>
      <c r="AM62" s="196"/>
      <c r="AN62" s="196"/>
      <c r="AO62" s="196"/>
    </row>
    <row r="63" s="12" customFormat="1" ht="30" hidden="1" customHeight="1" spans="1:41">
      <c r="A63" s="183" t="s">
        <v>54</v>
      </c>
      <c r="B63" s="188" t="s">
        <v>91</v>
      </c>
      <c r="C63" s="188"/>
      <c r="D63" s="188"/>
      <c r="E63" s="185"/>
      <c r="F63" s="185"/>
      <c r="G63" s="185"/>
      <c r="H63" s="185"/>
      <c r="I63" s="191">
        <f t="shared" ref="I63:AL63" si="16">SUM(I64)</f>
        <v>1</v>
      </c>
      <c r="J63" s="191">
        <f t="shared" si="16"/>
        <v>1200</v>
      </c>
      <c r="K63" s="191">
        <f t="shared" si="16"/>
        <v>1</v>
      </c>
      <c r="L63" s="191">
        <f t="shared" si="16"/>
        <v>0</v>
      </c>
      <c r="M63" s="191">
        <f t="shared" si="16"/>
        <v>0</v>
      </c>
      <c r="N63" s="191">
        <f t="shared" si="16"/>
        <v>0</v>
      </c>
      <c r="O63" s="191">
        <f t="shared" si="16"/>
        <v>0</v>
      </c>
      <c r="P63" s="191">
        <f t="shared" si="16"/>
        <v>0</v>
      </c>
      <c r="Q63" s="191">
        <f t="shared" si="16"/>
        <v>0</v>
      </c>
      <c r="R63" s="191">
        <f t="shared" si="16"/>
        <v>0</v>
      </c>
      <c r="S63" s="191">
        <f t="shared" si="16"/>
        <v>1200</v>
      </c>
      <c r="T63" s="191">
        <f t="shared" si="16"/>
        <v>1200</v>
      </c>
      <c r="U63" s="191">
        <f t="shared" si="16"/>
        <v>0</v>
      </c>
      <c r="V63" s="191">
        <f t="shared" si="16"/>
        <v>0</v>
      </c>
      <c r="W63" s="191">
        <f t="shared" si="16"/>
        <v>0</v>
      </c>
      <c r="X63" s="191">
        <f t="shared" si="16"/>
        <v>0</v>
      </c>
      <c r="Y63" s="191">
        <f t="shared" si="16"/>
        <v>0</v>
      </c>
      <c r="Z63" s="191">
        <f t="shared" si="16"/>
        <v>200</v>
      </c>
      <c r="AA63" s="191">
        <f t="shared" si="16"/>
        <v>0</v>
      </c>
      <c r="AB63" s="191">
        <f t="shared" si="16"/>
        <v>0</v>
      </c>
      <c r="AC63" s="191">
        <f t="shared" si="16"/>
        <v>0</v>
      </c>
      <c r="AD63" s="191">
        <f t="shared" si="16"/>
        <v>0</v>
      </c>
      <c r="AE63" s="191">
        <f t="shared" si="16"/>
        <v>0</v>
      </c>
      <c r="AF63" s="191">
        <f t="shared" si="16"/>
        <v>200</v>
      </c>
      <c r="AG63" s="191">
        <f t="shared" si="16"/>
        <v>0</v>
      </c>
      <c r="AH63" s="191">
        <f t="shared" si="16"/>
        <v>0</v>
      </c>
      <c r="AI63" s="191">
        <f t="shared" si="16"/>
        <v>0</v>
      </c>
      <c r="AJ63" s="191">
        <f t="shared" si="16"/>
        <v>0</v>
      </c>
      <c r="AK63" s="191">
        <f t="shared" si="16"/>
        <v>0</v>
      </c>
      <c r="AL63" s="191">
        <f t="shared" si="16"/>
        <v>0</v>
      </c>
      <c r="AM63" s="196"/>
      <c r="AN63" s="196"/>
      <c r="AO63" s="196"/>
    </row>
    <row r="64" s="7" customFormat="1" ht="178" customHeight="1" spans="1:42">
      <c r="A64" s="22">
        <v>15</v>
      </c>
      <c r="B64" s="22" t="s">
        <v>1180</v>
      </c>
      <c r="C64" s="22">
        <v>2024</v>
      </c>
      <c r="D64" s="33" t="s">
        <v>998</v>
      </c>
      <c r="E64" s="22" t="s">
        <v>178</v>
      </c>
      <c r="F64" s="22" t="s">
        <v>1175</v>
      </c>
      <c r="G64" s="22" t="s">
        <v>995</v>
      </c>
      <c r="H64" s="33" t="s">
        <v>999</v>
      </c>
      <c r="I64" s="22">
        <v>1</v>
      </c>
      <c r="J64" s="22">
        <v>1200</v>
      </c>
      <c r="K64" s="22">
        <v>1</v>
      </c>
      <c r="L64" s="22"/>
      <c r="M64" s="22"/>
      <c r="N64" s="22"/>
      <c r="O64" s="22"/>
      <c r="P64" s="22"/>
      <c r="Q64" s="22"/>
      <c r="R64" s="22"/>
      <c r="S64" s="22">
        <v>1200</v>
      </c>
      <c r="T64" s="22">
        <v>1200</v>
      </c>
      <c r="U64" s="36" t="s">
        <v>183</v>
      </c>
      <c r="V64" s="22" t="s">
        <v>1144</v>
      </c>
      <c r="W64" s="36" t="s">
        <v>183</v>
      </c>
      <c r="X64" s="22" t="s">
        <v>1144</v>
      </c>
      <c r="Y64" s="22" t="s">
        <v>1286</v>
      </c>
      <c r="Z64" s="22">
        <v>200</v>
      </c>
      <c r="AA64" s="22"/>
      <c r="AB64" s="60"/>
      <c r="AC64" s="60"/>
      <c r="AD64" s="60"/>
      <c r="AE64" s="60"/>
      <c r="AF64" s="22">
        <v>200</v>
      </c>
      <c r="AG64" s="22"/>
      <c r="AH64" s="22"/>
      <c r="AI64" s="22"/>
      <c r="AJ64" s="22"/>
      <c r="AK64" s="22"/>
      <c r="AL64" s="22"/>
      <c r="AM64" s="33" t="s">
        <v>1181</v>
      </c>
      <c r="AN64" s="33" t="s">
        <v>1182</v>
      </c>
      <c r="AO64" s="60" t="s">
        <v>1386</v>
      </c>
      <c r="AP64" s="75" t="s">
        <v>1386</v>
      </c>
    </row>
    <row r="65" s="12" customFormat="1" ht="30" hidden="1" customHeight="1" spans="1:41">
      <c r="A65" s="183" t="s">
        <v>54</v>
      </c>
      <c r="B65" s="188" t="s">
        <v>92</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hidden="1" customHeight="1" spans="1:41">
      <c r="A66" s="183" t="s">
        <v>54</v>
      </c>
      <c r="B66" s="188" t="s">
        <v>93</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hidden="1" customHeight="1" spans="1:41">
      <c r="A67" s="183" t="s">
        <v>54</v>
      </c>
      <c r="B67" s="188" t="s">
        <v>94</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c r="AO67" s="196"/>
    </row>
    <row r="68" s="12" customFormat="1" ht="30" hidden="1" customHeight="1" spans="1:41">
      <c r="A68" s="183" t="s">
        <v>54</v>
      </c>
      <c r="B68" s="188" t="s">
        <v>95</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hidden="1" customHeight="1" spans="1:41">
      <c r="A69" s="183" t="s">
        <v>54</v>
      </c>
      <c r="B69" s="188" t="s">
        <v>96</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hidden="1" customHeight="1" spans="1:41">
      <c r="A70" s="180" t="s">
        <v>50</v>
      </c>
      <c r="B70" s="188" t="s">
        <v>97</v>
      </c>
      <c r="C70" s="188"/>
      <c r="D70" s="188"/>
      <c r="E70" s="185"/>
      <c r="F70" s="185"/>
      <c r="G70" s="185"/>
      <c r="H70" s="185"/>
      <c r="I70" s="192">
        <f t="shared" ref="I70:AL70" si="17">I71+I75+I78+I81+I85</f>
        <v>1</v>
      </c>
      <c r="J70" s="192">
        <f t="shared" si="17"/>
        <v>0</v>
      </c>
      <c r="K70" s="192">
        <f t="shared" si="17"/>
        <v>0</v>
      </c>
      <c r="L70" s="192">
        <f t="shared" si="17"/>
        <v>1</v>
      </c>
      <c r="M70" s="192">
        <f t="shared" si="17"/>
        <v>0</v>
      </c>
      <c r="N70" s="192">
        <f t="shared" si="17"/>
        <v>0</v>
      </c>
      <c r="O70" s="192">
        <f t="shared" si="17"/>
        <v>0</v>
      </c>
      <c r="P70" s="192">
        <f t="shared" si="17"/>
        <v>0</v>
      </c>
      <c r="Q70" s="192">
        <f t="shared" si="17"/>
        <v>0</v>
      </c>
      <c r="R70" s="192">
        <f t="shared" si="17"/>
        <v>0</v>
      </c>
      <c r="S70" s="192">
        <f t="shared" si="17"/>
        <v>0</v>
      </c>
      <c r="T70" s="192">
        <f t="shared" si="17"/>
        <v>0</v>
      </c>
      <c r="U70" s="192">
        <f t="shared" si="17"/>
        <v>0</v>
      </c>
      <c r="V70" s="192">
        <f t="shared" si="17"/>
        <v>0</v>
      </c>
      <c r="W70" s="192">
        <f t="shared" si="17"/>
        <v>0</v>
      </c>
      <c r="X70" s="192">
        <f t="shared" si="17"/>
        <v>0</v>
      </c>
      <c r="Y70" s="192">
        <f t="shared" si="17"/>
        <v>0</v>
      </c>
      <c r="Z70" s="192">
        <f t="shared" si="17"/>
        <v>10</v>
      </c>
      <c r="AA70" s="192">
        <f t="shared" si="17"/>
        <v>0</v>
      </c>
      <c r="AB70" s="192">
        <f t="shared" si="17"/>
        <v>0</v>
      </c>
      <c r="AC70" s="192">
        <f t="shared" si="17"/>
        <v>0</v>
      </c>
      <c r="AD70" s="192">
        <f t="shared" si="17"/>
        <v>0</v>
      </c>
      <c r="AE70" s="192">
        <f t="shared" si="17"/>
        <v>0</v>
      </c>
      <c r="AF70" s="192">
        <f t="shared" si="17"/>
        <v>10</v>
      </c>
      <c r="AG70" s="192">
        <f t="shared" si="17"/>
        <v>0</v>
      </c>
      <c r="AH70" s="192">
        <f t="shared" si="17"/>
        <v>0</v>
      </c>
      <c r="AI70" s="192">
        <f t="shared" si="17"/>
        <v>0</v>
      </c>
      <c r="AJ70" s="192">
        <f t="shared" si="17"/>
        <v>0</v>
      </c>
      <c r="AK70" s="192">
        <f t="shared" si="17"/>
        <v>0</v>
      </c>
      <c r="AL70" s="192">
        <f t="shared" si="17"/>
        <v>0</v>
      </c>
      <c r="AM70" s="196"/>
      <c r="AN70" s="196"/>
      <c r="AO70" s="196"/>
    </row>
    <row r="71" s="12" customFormat="1" ht="30" hidden="1" customHeight="1" spans="1:41">
      <c r="A71" s="180" t="s">
        <v>52</v>
      </c>
      <c r="B71" s="188" t="s">
        <v>98</v>
      </c>
      <c r="C71" s="188"/>
      <c r="D71" s="188"/>
      <c r="E71" s="185"/>
      <c r="F71" s="185"/>
      <c r="G71" s="185"/>
      <c r="H71" s="185"/>
      <c r="I71" s="191">
        <f t="shared" ref="I71:AL71" si="18">I72+I74</f>
        <v>1</v>
      </c>
      <c r="J71" s="191">
        <f t="shared" si="18"/>
        <v>0</v>
      </c>
      <c r="K71" s="191">
        <f t="shared" si="18"/>
        <v>0</v>
      </c>
      <c r="L71" s="191">
        <f t="shared" si="18"/>
        <v>1</v>
      </c>
      <c r="M71" s="191">
        <f t="shared" si="18"/>
        <v>0</v>
      </c>
      <c r="N71" s="191">
        <f t="shared" si="18"/>
        <v>0</v>
      </c>
      <c r="O71" s="191">
        <f t="shared" si="18"/>
        <v>0</v>
      </c>
      <c r="P71" s="191">
        <f t="shared" si="18"/>
        <v>0</v>
      </c>
      <c r="Q71" s="191">
        <f t="shared" si="18"/>
        <v>0</v>
      </c>
      <c r="R71" s="191">
        <f t="shared" si="18"/>
        <v>0</v>
      </c>
      <c r="S71" s="191">
        <f t="shared" si="18"/>
        <v>0</v>
      </c>
      <c r="T71" s="191">
        <f t="shared" si="18"/>
        <v>0</v>
      </c>
      <c r="U71" s="191">
        <f t="shared" si="18"/>
        <v>0</v>
      </c>
      <c r="V71" s="191">
        <f t="shared" si="18"/>
        <v>0</v>
      </c>
      <c r="W71" s="191">
        <f t="shared" si="18"/>
        <v>0</v>
      </c>
      <c r="X71" s="191">
        <f t="shared" si="18"/>
        <v>0</v>
      </c>
      <c r="Y71" s="191">
        <f t="shared" si="18"/>
        <v>0</v>
      </c>
      <c r="Z71" s="191">
        <f t="shared" si="18"/>
        <v>10</v>
      </c>
      <c r="AA71" s="191">
        <f t="shared" si="18"/>
        <v>0</v>
      </c>
      <c r="AB71" s="191">
        <f t="shared" si="18"/>
        <v>0</v>
      </c>
      <c r="AC71" s="191">
        <f t="shared" si="18"/>
        <v>0</v>
      </c>
      <c r="AD71" s="191">
        <f t="shared" si="18"/>
        <v>0</v>
      </c>
      <c r="AE71" s="191">
        <f t="shared" si="18"/>
        <v>0</v>
      </c>
      <c r="AF71" s="191">
        <f t="shared" si="18"/>
        <v>10</v>
      </c>
      <c r="AG71" s="191">
        <f t="shared" si="18"/>
        <v>0</v>
      </c>
      <c r="AH71" s="191">
        <f t="shared" si="18"/>
        <v>0</v>
      </c>
      <c r="AI71" s="191">
        <f t="shared" si="18"/>
        <v>0</v>
      </c>
      <c r="AJ71" s="191">
        <f t="shared" si="18"/>
        <v>0</v>
      </c>
      <c r="AK71" s="191">
        <f t="shared" si="18"/>
        <v>0</v>
      </c>
      <c r="AL71" s="191">
        <f t="shared" si="18"/>
        <v>0</v>
      </c>
      <c r="AM71" s="196"/>
      <c r="AN71" s="196"/>
      <c r="AO71" s="196"/>
    </row>
    <row r="72" s="12" customFormat="1" ht="30" hidden="1" customHeight="1" spans="1:41">
      <c r="A72" s="183" t="s">
        <v>54</v>
      </c>
      <c r="B72" s="188" t="s">
        <v>99</v>
      </c>
      <c r="C72" s="188"/>
      <c r="D72" s="188"/>
      <c r="E72" s="185"/>
      <c r="F72" s="185"/>
      <c r="G72" s="185"/>
      <c r="H72" s="185"/>
      <c r="I72" s="191">
        <f t="shared" ref="I72:AL72" si="19">SUM(I73)</f>
        <v>1</v>
      </c>
      <c r="J72" s="191">
        <f t="shared" si="19"/>
        <v>0</v>
      </c>
      <c r="K72" s="191">
        <f t="shared" si="19"/>
        <v>0</v>
      </c>
      <c r="L72" s="191">
        <f t="shared" si="19"/>
        <v>1</v>
      </c>
      <c r="M72" s="191">
        <f t="shared" si="19"/>
        <v>0</v>
      </c>
      <c r="N72" s="191">
        <f t="shared" si="19"/>
        <v>0</v>
      </c>
      <c r="O72" s="191">
        <f t="shared" si="19"/>
        <v>0</v>
      </c>
      <c r="P72" s="191">
        <f t="shared" si="19"/>
        <v>0</v>
      </c>
      <c r="Q72" s="191">
        <f t="shared" si="19"/>
        <v>0</v>
      </c>
      <c r="R72" s="191">
        <f t="shared" si="19"/>
        <v>0</v>
      </c>
      <c r="S72" s="191">
        <f t="shared" si="19"/>
        <v>0</v>
      </c>
      <c r="T72" s="191">
        <f t="shared" si="19"/>
        <v>0</v>
      </c>
      <c r="U72" s="191">
        <f t="shared" si="19"/>
        <v>0</v>
      </c>
      <c r="V72" s="191">
        <f t="shared" si="19"/>
        <v>0</v>
      </c>
      <c r="W72" s="191">
        <f t="shared" si="19"/>
        <v>0</v>
      </c>
      <c r="X72" s="191">
        <f t="shared" si="19"/>
        <v>0</v>
      </c>
      <c r="Y72" s="191">
        <f t="shared" si="19"/>
        <v>0</v>
      </c>
      <c r="Z72" s="191">
        <f t="shared" si="19"/>
        <v>10</v>
      </c>
      <c r="AA72" s="191">
        <f t="shared" si="19"/>
        <v>0</v>
      </c>
      <c r="AB72" s="191">
        <f t="shared" si="19"/>
        <v>0</v>
      </c>
      <c r="AC72" s="191">
        <f t="shared" si="19"/>
        <v>0</v>
      </c>
      <c r="AD72" s="191">
        <f t="shared" si="19"/>
        <v>0</v>
      </c>
      <c r="AE72" s="191">
        <f t="shared" si="19"/>
        <v>0</v>
      </c>
      <c r="AF72" s="191">
        <f t="shared" si="19"/>
        <v>10</v>
      </c>
      <c r="AG72" s="191">
        <f t="shared" si="19"/>
        <v>0</v>
      </c>
      <c r="AH72" s="191">
        <f t="shared" si="19"/>
        <v>0</v>
      </c>
      <c r="AI72" s="191">
        <f t="shared" si="19"/>
        <v>0</v>
      </c>
      <c r="AJ72" s="191">
        <f t="shared" si="19"/>
        <v>0</v>
      </c>
      <c r="AK72" s="191">
        <f t="shared" si="19"/>
        <v>0</v>
      </c>
      <c r="AL72" s="191">
        <f t="shared" si="19"/>
        <v>0</v>
      </c>
      <c r="AM72" s="196"/>
      <c r="AN72" s="196"/>
      <c r="AO72" s="196"/>
    </row>
    <row r="73" s="7" customFormat="1" ht="189" customHeight="1" spans="1:42">
      <c r="A73" s="22">
        <v>16</v>
      </c>
      <c r="B73" s="25" t="s">
        <v>1219</v>
      </c>
      <c r="C73" s="25">
        <v>2024</v>
      </c>
      <c r="D73" s="68" t="s">
        <v>1333</v>
      </c>
      <c r="E73" s="25" t="s">
        <v>178</v>
      </c>
      <c r="F73" s="25" t="s">
        <v>1175</v>
      </c>
      <c r="G73" s="25" t="s">
        <v>995</v>
      </c>
      <c r="H73" s="68" t="s">
        <v>1114</v>
      </c>
      <c r="I73" s="22">
        <v>1</v>
      </c>
      <c r="J73" s="22"/>
      <c r="K73" s="22"/>
      <c r="L73" s="22">
        <v>1</v>
      </c>
      <c r="M73" s="22"/>
      <c r="N73" s="22"/>
      <c r="O73" s="22"/>
      <c r="P73" s="22"/>
      <c r="Q73" s="22"/>
      <c r="R73" s="22"/>
      <c r="S73" s="22"/>
      <c r="T73" s="22"/>
      <c r="U73" s="51" t="s">
        <v>1003</v>
      </c>
      <c r="V73" s="22" t="s">
        <v>810</v>
      </c>
      <c r="W73" s="51" t="s">
        <v>1003</v>
      </c>
      <c r="X73" s="22" t="s">
        <v>810</v>
      </c>
      <c r="Y73" s="22" t="s">
        <v>1220</v>
      </c>
      <c r="Z73" s="25">
        <v>10</v>
      </c>
      <c r="AA73" s="22"/>
      <c r="AB73" s="60"/>
      <c r="AC73" s="60"/>
      <c r="AD73" s="60"/>
      <c r="AE73" s="60"/>
      <c r="AF73" s="22">
        <v>10</v>
      </c>
      <c r="AG73" s="22"/>
      <c r="AH73" s="22"/>
      <c r="AI73" s="22"/>
      <c r="AJ73" s="22"/>
      <c r="AK73" s="22"/>
      <c r="AL73" s="22"/>
      <c r="AM73" s="33" t="s">
        <v>1221</v>
      </c>
      <c r="AN73" s="33" t="s">
        <v>1334</v>
      </c>
      <c r="AO73" s="60" t="s">
        <v>1392</v>
      </c>
      <c r="AP73" s="75" t="s">
        <v>1392</v>
      </c>
    </row>
    <row r="74" s="12" customFormat="1" ht="30" hidden="1" customHeight="1" spans="1:41">
      <c r="A74" s="183" t="s">
        <v>54</v>
      </c>
      <c r="B74" s="188" t="s">
        <v>100</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hidden="1" customHeight="1" spans="1:41">
      <c r="A75" s="183" t="s">
        <v>52</v>
      </c>
      <c r="B75" s="188" t="s">
        <v>101</v>
      </c>
      <c r="C75" s="188"/>
      <c r="D75" s="188"/>
      <c r="E75" s="185"/>
      <c r="F75" s="185"/>
      <c r="G75" s="185"/>
      <c r="H75" s="185"/>
      <c r="I75" s="191">
        <f t="shared" ref="I75:AL75" si="20">I76+I77</f>
        <v>0</v>
      </c>
      <c r="J75" s="191">
        <f t="shared" si="20"/>
        <v>0</v>
      </c>
      <c r="K75" s="191">
        <f t="shared" si="20"/>
        <v>0</v>
      </c>
      <c r="L75" s="191">
        <f t="shared" si="20"/>
        <v>0</v>
      </c>
      <c r="M75" s="191">
        <f t="shared" si="20"/>
        <v>0</v>
      </c>
      <c r="N75" s="191">
        <f t="shared" si="20"/>
        <v>0</v>
      </c>
      <c r="O75" s="191">
        <f t="shared" si="20"/>
        <v>0</v>
      </c>
      <c r="P75" s="191">
        <f t="shared" si="20"/>
        <v>0</v>
      </c>
      <c r="Q75" s="191">
        <f t="shared" si="20"/>
        <v>0</v>
      </c>
      <c r="R75" s="191">
        <f t="shared" si="20"/>
        <v>0</v>
      </c>
      <c r="S75" s="191">
        <f t="shared" si="20"/>
        <v>0</v>
      </c>
      <c r="T75" s="191">
        <f t="shared" si="20"/>
        <v>0</v>
      </c>
      <c r="U75" s="191">
        <f t="shared" si="20"/>
        <v>0</v>
      </c>
      <c r="V75" s="191">
        <f t="shared" si="20"/>
        <v>0</v>
      </c>
      <c r="W75" s="191">
        <f t="shared" si="20"/>
        <v>0</v>
      </c>
      <c r="X75" s="191">
        <f t="shared" si="20"/>
        <v>0</v>
      </c>
      <c r="Y75" s="191">
        <f t="shared" si="20"/>
        <v>0</v>
      </c>
      <c r="Z75" s="191">
        <f t="shared" si="20"/>
        <v>0</v>
      </c>
      <c r="AA75" s="191">
        <f t="shared" si="20"/>
        <v>0</v>
      </c>
      <c r="AB75" s="191">
        <f t="shared" si="20"/>
        <v>0</v>
      </c>
      <c r="AC75" s="191">
        <f t="shared" si="20"/>
        <v>0</v>
      </c>
      <c r="AD75" s="191">
        <f t="shared" si="20"/>
        <v>0</v>
      </c>
      <c r="AE75" s="191">
        <f t="shared" si="20"/>
        <v>0</v>
      </c>
      <c r="AF75" s="191">
        <f t="shared" si="20"/>
        <v>0</v>
      </c>
      <c r="AG75" s="191">
        <f t="shared" si="20"/>
        <v>0</v>
      </c>
      <c r="AH75" s="191">
        <f t="shared" si="20"/>
        <v>0</v>
      </c>
      <c r="AI75" s="191">
        <f t="shared" si="20"/>
        <v>0</v>
      </c>
      <c r="AJ75" s="191">
        <f t="shared" si="20"/>
        <v>0</v>
      </c>
      <c r="AK75" s="191">
        <f t="shared" si="20"/>
        <v>0</v>
      </c>
      <c r="AL75" s="191">
        <f t="shared" si="20"/>
        <v>0</v>
      </c>
      <c r="AM75" s="196"/>
      <c r="AN75" s="196"/>
      <c r="AO75" s="196"/>
    </row>
    <row r="76" s="12" customFormat="1" ht="30" hidden="1" customHeight="1" spans="1:41">
      <c r="A76" s="183" t="s">
        <v>54</v>
      </c>
      <c r="B76" s="188" t="s">
        <v>102</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hidden="1" customHeight="1" spans="1:41">
      <c r="A77" s="183" t="s">
        <v>54</v>
      </c>
      <c r="B77" s="188" t="s">
        <v>103</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hidden="1" customHeight="1" spans="1:41">
      <c r="A78" s="183" t="s">
        <v>52</v>
      </c>
      <c r="B78" s="188" t="s">
        <v>104</v>
      </c>
      <c r="C78" s="188"/>
      <c r="D78" s="188"/>
      <c r="E78" s="185"/>
      <c r="F78" s="185"/>
      <c r="G78" s="185"/>
      <c r="H78" s="185"/>
      <c r="I78" s="191">
        <f t="shared" ref="I78:AL78" si="21">I79+I80</f>
        <v>0</v>
      </c>
      <c r="J78" s="191">
        <f t="shared" si="21"/>
        <v>0</v>
      </c>
      <c r="K78" s="191">
        <f t="shared" si="21"/>
        <v>0</v>
      </c>
      <c r="L78" s="191">
        <f t="shared" si="21"/>
        <v>0</v>
      </c>
      <c r="M78" s="191">
        <f t="shared" si="21"/>
        <v>0</v>
      </c>
      <c r="N78" s="191">
        <f t="shared" si="21"/>
        <v>0</v>
      </c>
      <c r="O78" s="191">
        <f t="shared" si="21"/>
        <v>0</v>
      </c>
      <c r="P78" s="191">
        <f t="shared" si="21"/>
        <v>0</v>
      </c>
      <c r="Q78" s="191">
        <f t="shared" si="21"/>
        <v>0</v>
      </c>
      <c r="R78" s="191">
        <f t="shared" si="21"/>
        <v>0</v>
      </c>
      <c r="S78" s="191">
        <f t="shared" si="21"/>
        <v>0</v>
      </c>
      <c r="T78" s="191">
        <f t="shared" si="21"/>
        <v>0</v>
      </c>
      <c r="U78" s="191">
        <f t="shared" si="21"/>
        <v>0</v>
      </c>
      <c r="V78" s="191">
        <f t="shared" si="21"/>
        <v>0</v>
      </c>
      <c r="W78" s="191">
        <f t="shared" si="21"/>
        <v>0</v>
      </c>
      <c r="X78" s="191">
        <f t="shared" si="21"/>
        <v>0</v>
      </c>
      <c r="Y78" s="191">
        <f t="shared" si="21"/>
        <v>0</v>
      </c>
      <c r="Z78" s="191">
        <f t="shared" si="21"/>
        <v>0</v>
      </c>
      <c r="AA78" s="191">
        <f t="shared" si="21"/>
        <v>0</v>
      </c>
      <c r="AB78" s="191">
        <f t="shared" si="21"/>
        <v>0</v>
      </c>
      <c r="AC78" s="191">
        <f t="shared" si="21"/>
        <v>0</v>
      </c>
      <c r="AD78" s="191">
        <f t="shared" si="21"/>
        <v>0</v>
      </c>
      <c r="AE78" s="191">
        <f t="shared" si="21"/>
        <v>0</v>
      </c>
      <c r="AF78" s="191">
        <f t="shared" si="21"/>
        <v>0</v>
      </c>
      <c r="AG78" s="191">
        <f t="shared" si="21"/>
        <v>0</v>
      </c>
      <c r="AH78" s="191">
        <f t="shared" si="21"/>
        <v>0</v>
      </c>
      <c r="AI78" s="191">
        <f t="shared" si="21"/>
        <v>0</v>
      </c>
      <c r="AJ78" s="191">
        <f t="shared" si="21"/>
        <v>0</v>
      </c>
      <c r="AK78" s="191">
        <f t="shared" si="21"/>
        <v>0</v>
      </c>
      <c r="AL78" s="191">
        <f t="shared" si="21"/>
        <v>0</v>
      </c>
      <c r="AM78" s="196"/>
      <c r="AN78" s="196"/>
      <c r="AO78" s="196"/>
    </row>
    <row r="79" s="12" customFormat="1" ht="30" hidden="1" customHeight="1" spans="1:41">
      <c r="A79" s="183" t="s">
        <v>54</v>
      </c>
      <c r="B79" s="188" t="s">
        <v>105</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hidden="1" customHeight="1" spans="1:41">
      <c r="A80" s="183" t="s">
        <v>54</v>
      </c>
      <c r="B80" s="188" t="s">
        <v>106</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hidden="1" customHeight="1" spans="1:41">
      <c r="A81" s="183" t="s">
        <v>52</v>
      </c>
      <c r="B81" s="188" t="s">
        <v>107</v>
      </c>
      <c r="C81" s="188"/>
      <c r="D81" s="188"/>
      <c r="E81" s="185"/>
      <c r="F81" s="185"/>
      <c r="G81" s="185"/>
      <c r="H81" s="185"/>
      <c r="I81" s="191">
        <f t="shared" ref="I81:AL81" si="22">I82+I84+I83</f>
        <v>0</v>
      </c>
      <c r="J81" s="191">
        <f t="shared" si="22"/>
        <v>0</v>
      </c>
      <c r="K81" s="191">
        <f t="shared" si="22"/>
        <v>0</v>
      </c>
      <c r="L81" s="191">
        <f t="shared" si="22"/>
        <v>0</v>
      </c>
      <c r="M81" s="191">
        <f t="shared" si="22"/>
        <v>0</v>
      </c>
      <c r="N81" s="191">
        <f t="shared" si="22"/>
        <v>0</v>
      </c>
      <c r="O81" s="191">
        <f t="shared" si="22"/>
        <v>0</v>
      </c>
      <c r="P81" s="191">
        <f t="shared" si="22"/>
        <v>0</v>
      </c>
      <c r="Q81" s="191">
        <f t="shared" si="22"/>
        <v>0</v>
      </c>
      <c r="R81" s="191">
        <f t="shared" si="22"/>
        <v>0</v>
      </c>
      <c r="S81" s="191">
        <f t="shared" si="22"/>
        <v>0</v>
      </c>
      <c r="T81" s="191">
        <f t="shared" si="22"/>
        <v>0</v>
      </c>
      <c r="U81" s="191">
        <f t="shared" si="22"/>
        <v>0</v>
      </c>
      <c r="V81" s="191">
        <f t="shared" si="22"/>
        <v>0</v>
      </c>
      <c r="W81" s="191">
        <f t="shared" si="22"/>
        <v>0</v>
      </c>
      <c r="X81" s="191">
        <f t="shared" si="22"/>
        <v>0</v>
      </c>
      <c r="Y81" s="191">
        <f t="shared" si="22"/>
        <v>0</v>
      </c>
      <c r="Z81" s="191">
        <f t="shared" si="22"/>
        <v>0</v>
      </c>
      <c r="AA81" s="191">
        <f t="shared" si="22"/>
        <v>0</v>
      </c>
      <c r="AB81" s="191">
        <f t="shared" si="22"/>
        <v>0</v>
      </c>
      <c r="AC81" s="191">
        <f t="shared" si="22"/>
        <v>0</v>
      </c>
      <c r="AD81" s="191">
        <f t="shared" si="22"/>
        <v>0</v>
      </c>
      <c r="AE81" s="191">
        <f t="shared" si="22"/>
        <v>0</v>
      </c>
      <c r="AF81" s="191">
        <f t="shared" si="22"/>
        <v>0</v>
      </c>
      <c r="AG81" s="191">
        <f t="shared" si="22"/>
        <v>0</v>
      </c>
      <c r="AH81" s="191">
        <f t="shared" si="22"/>
        <v>0</v>
      </c>
      <c r="AI81" s="191">
        <f t="shared" si="22"/>
        <v>0</v>
      </c>
      <c r="AJ81" s="191">
        <f t="shared" si="22"/>
        <v>0</v>
      </c>
      <c r="AK81" s="191">
        <f t="shared" si="22"/>
        <v>0</v>
      </c>
      <c r="AL81" s="191">
        <f t="shared" si="22"/>
        <v>0</v>
      </c>
      <c r="AM81" s="196"/>
      <c r="AN81" s="196"/>
      <c r="AO81" s="196"/>
    </row>
    <row r="82" s="12" customFormat="1" ht="30" hidden="1" customHeight="1" spans="1:41">
      <c r="A82" s="183" t="s">
        <v>54</v>
      </c>
      <c r="B82" s="188" t="s">
        <v>108</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hidden="1" customHeight="1" spans="1:41">
      <c r="A83" s="183" t="s">
        <v>54</v>
      </c>
      <c r="B83" s="188" t="s">
        <v>109</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hidden="1" customHeight="1" spans="1:41">
      <c r="A84" s="183" t="s">
        <v>54</v>
      </c>
      <c r="B84" s="188" t="s">
        <v>110</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c r="AO84" s="196"/>
    </row>
    <row r="85" s="12" customFormat="1" ht="30" hidden="1" customHeight="1" spans="1:41">
      <c r="A85" s="183" t="s">
        <v>52</v>
      </c>
      <c r="B85" s="188" t="s">
        <v>111</v>
      </c>
      <c r="C85" s="188"/>
      <c r="D85" s="188"/>
      <c r="E85" s="185"/>
      <c r="F85" s="185"/>
      <c r="G85" s="185"/>
      <c r="H85" s="185"/>
      <c r="I85" s="191">
        <f t="shared" ref="I85:AL85" si="23">I86</f>
        <v>0</v>
      </c>
      <c r="J85" s="191">
        <f t="shared" si="23"/>
        <v>0</v>
      </c>
      <c r="K85" s="191">
        <f t="shared" si="23"/>
        <v>0</v>
      </c>
      <c r="L85" s="191">
        <f t="shared" si="23"/>
        <v>0</v>
      </c>
      <c r="M85" s="191">
        <f t="shared" si="23"/>
        <v>0</v>
      </c>
      <c r="N85" s="191">
        <f t="shared" si="23"/>
        <v>0</v>
      </c>
      <c r="O85" s="191">
        <f t="shared" si="23"/>
        <v>0</v>
      </c>
      <c r="P85" s="191">
        <f t="shared" si="23"/>
        <v>0</v>
      </c>
      <c r="Q85" s="191">
        <f t="shared" si="23"/>
        <v>0</v>
      </c>
      <c r="R85" s="191">
        <f t="shared" si="23"/>
        <v>0</v>
      </c>
      <c r="S85" s="191">
        <f t="shared" si="23"/>
        <v>0</v>
      </c>
      <c r="T85" s="191">
        <f t="shared" si="23"/>
        <v>0</v>
      </c>
      <c r="U85" s="191">
        <f t="shared" si="23"/>
        <v>0</v>
      </c>
      <c r="V85" s="191">
        <f t="shared" si="23"/>
        <v>0</v>
      </c>
      <c r="W85" s="191">
        <f t="shared" si="23"/>
        <v>0</v>
      </c>
      <c r="X85" s="191">
        <f t="shared" si="23"/>
        <v>0</v>
      </c>
      <c r="Y85" s="191">
        <f t="shared" si="23"/>
        <v>0</v>
      </c>
      <c r="Z85" s="191">
        <f t="shared" si="23"/>
        <v>0</v>
      </c>
      <c r="AA85" s="191">
        <f t="shared" si="23"/>
        <v>0</v>
      </c>
      <c r="AB85" s="191">
        <f t="shared" si="23"/>
        <v>0</v>
      </c>
      <c r="AC85" s="191">
        <f t="shared" si="23"/>
        <v>0</v>
      </c>
      <c r="AD85" s="191">
        <f t="shared" si="23"/>
        <v>0</v>
      </c>
      <c r="AE85" s="191">
        <f t="shared" si="23"/>
        <v>0</v>
      </c>
      <c r="AF85" s="191">
        <f t="shared" si="23"/>
        <v>0</v>
      </c>
      <c r="AG85" s="191">
        <f t="shared" si="23"/>
        <v>0</v>
      </c>
      <c r="AH85" s="191">
        <f t="shared" si="23"/>
        <v>0</v>
      </c>
      <c r="AI85" s="191">
        <f t="shared" si="23"/>
        <v>0</v>
      </c>
      <c r="AJ85" s="191">
        <f t="shared" si="23"/>
        <v>0</v>
      </c>
      <c r="AK85" s="191">
        <f t="shared" si="23"/>
        <v>0</v>
      </c>
      <c r="AL85" s="191">
        <f t="shared" si="23"/>
        <v>0</v>
      </c>
      <c r="AM85" s="196"/>
      <c r="AN85" s="196"/>
      <c r="AO85" s="196"/>
    </row>
    <row r="86" s="12" customFormat="1" ht="30" hidden="1" customHeight="1" spans="1:41">
      <c r="A86" s="183" t="s">
        <v>54</v>
      </c>
      <c r="B86" s="188" t="s">
        <v>111</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c r="AO86" s="196"/>
    </row>
    <row r="87" s="12" customFormat="1" ht="30" hidden="1" customHeight="1" spans="1:41">
      <c r="A87" s="180" t="s">
        <v>50</v>
      </c>
      <c r="B87" s="188" t="s">
        <v>112</v>
      </c>
      <c r="C87" s="188"/>
      <c r="D87" s="188"/>
      <c r="E87" s="185"/>
      <c r="F87" s="185"/>
      <c r="G87" s="185"/>
      <c r="H87" s="185"/>
      <c r="I87" s="192">
        <f t="shared" ref="I87:AL87" si="24">I88+I103+I112</f>
        <v>9</v>
      </c>
      <c r="J87" s="192">
        <f t="shared" si="24"/>
        <v>274.13</v>
      </c>
      <c r="K87" s="192">
        <f t="shared" si="24"/>
        <v>1</v>
      </c>
      <c r="L87" s="192">
        <f t="shared" si="24"/>
        <v>0</v>
      </c>
      <c r="M87" s="192">
        <f t="shared" si="24"/>
        <v>8</v>
      </c>
      <c r="N87" s="192">
        <f t="shared" si="24"/>
        <v>0</v>
      </c>
      <c r="O87" s="192">
        <f t="shared" si="24"/>
        <v>0</v>
      </c>
      <c r="P87" s="192">
        <f t="shared" si="24"/>
        <v>0</v>
      </c>
      <c r="Q87" s="192">
        <f t="shared" si="24"/>
        <v>0</v>
      </c>
      <c r="R87" s="192">
        <f t="shared" si="24"/>
        <v>0</v>
      </c>
      <c r="S87" s="192">
        <f t="shared" si="24"/>
        <v>6407</v>
      </c>
      <c r="T87" s="192">
        <f t="shared" si="24"/>
        <v>25403</v>
      </c>
      <c r="U87" s="192">
        <f t="shared" si="24"/>
        <v>0</v>
      </c>
      <c r="V87" s="192">
        <f t="shared" si="24"/>
        <v>0</v>
      </c>
      <c r="W87" s="192">
        <f t="shared" si="24"/>
        <v>0</v>
      </c>
      <c r="X87" s="192">
        <f t="shared" si="24"/>
        <v>0</v>
      </c>
      <c r="Y87" s="192">
        <f t="shared" si="24"/>
        <v>0</v>
      </c>
      <c r="Z87" s="192">
        <f t="shared" si="24"/>
        <v>11000</v>
      </c>
      <c r="AA87" s="192">
        <f t="shared" si="24"/>
        <v>8500</v>
      </c>
      <c r="AB87" s="192">
        <f t="shared" si="24"/>
        <v>8500</v>
      </c>
      <c r="AC87" s="192">
        <f t="shared" si="24"/>
        <v>0</v>
      </c>
      <c r="AD87" s="192">
        <f t="shared" si="24"/>
        <v>0</v>
      </c>
      <c r="AE87" s="192">
        <f t="shared" si="24"/>
        <v>0</v>
      </c>
      <c r="AF87" s="192">
        <f t="shared" si="24"/>
        <v>0</v>
      </c>
      <c r="AG87" s="192">
        <f t="shared" si="24"/>
        <v>0</v>
      </c>
      <c r="AH87" s="192">
        <f t="shared" si="24"/>
        <v>2000</v>
      </c>
      <c r="AI87" s="192">
        <f t="shared" si="24"/>
        <v>0</v>
      </c>
      <c r="AJ87" s="192">
        <f t="shared" si="24"/>
        <v>400</v>
      </c>
      <c r="AK87" s="192">
        <f t="shared" si="24"/>
        <v>0</v>
      </c>
      <c r="AL87" s="192">
        <f t="shared" si="24"/>
        <v>0</v>
      </c>
      <c r="AM87" s="196"/>
      <c r="AN87" s="196"/>
      <c r="AO87" s="196"/>
    </row>
    <row r="88" s="12" customFormat="1" ht="30" hidden="1" customHeight="1" spans="1:41">
      <c r="A88" s="180" t="s">
        <v>52</v>
      </c>
      <c r="B88" s="188" t="s">
        <v>113</v>
      </c>
      <c r="C88" s="188"/>
      <c r="D88" s="188"/>
      <c r="E88" s="185"/>
      <c r="F88" s="185"/>
      <c r="G88" s="185"/>
      <c r="H88" s="185"/>
      <c r="I88" s="191">
        <f t="shared" ref="I88:AL88" si="25">I89+I90+I91+I93+I98+I99+I100+I101+I102</f>
        <v>5</v>
      </c>
      <c r="J88" s="191">
        <f t="shared" si="25"/>
        <v>269</v>
      </c>
      <c r="K88" s="191">
        <f t="shared" si="25"/>
        <v>1</v>
      </c>
      <c r="L88" s="191">
        <f t="shared" si="25"/>
        <v>0</v>
      </c>
      <c r="M88" s="191">
        <f t="shared" si="25"/>
        <v>4</v>
      </c>
      <c r="N88" s="191">
        <f t="shared" si="25"/>
        <v>0</v>
      </c>
      <c r="O88" s="191">
        <f t="shared" si="25"/>
        <v>0</v>
      </c>
      <c r="P88" s="191">
        <f t="shared" si="25"/>
        <v>0</v>
      </c>
      <c r="Q88" s="191">
        <f t="shared" si="25"/>
        <v>0</v>
      </c>
      <c r="R88" s="191">
        <f t="shared" si="25"/>
        <v>0</v>
      </c>
      <c r="S88" s="191">
        <f t="shared" si="25"/>
        <v>4080</v>
      </c>
      <c r="T88" s="191">
        <f t="shared" si="25"/>
        <v>16624</v>
      </c>
      <c r="U88" s="191">
        <f t="shared" si="25"/>
        <v>0</v>
      </c>
      <c r="V88" s="191">
        <f t="shared" si="25"/>
        <v>0</v>
      </c>
      <c r="W88" s="191">
        <f t="shared" si="25"/>
        <v>0</v>
      </c>
      <c r="X88" s="191">
        <f t="shared" si="25"/>
        <v>0</v>
      </c>
      <c r="Y88" s="191">
        <f t="shared" si="25"/>
        <v>0</v>
      </c>
      <c r="Z88" s="191">
        <f t="shared" si="25"/>
        <v>7220</v>
      </c>
      <c r="AA88" s="191">
        <f t="shared" si="25"/>
        <v>4820</v>
      </c>
      <c r="AB88" s="191">
        <f t="shared" si="25"/>
        <v>4820</v>
      </c>
      <c r="AC88" s="191">
        <f t="shared" si="25"/>
        <v>0</v>
      </c>
      <c r="AD88" s="191">
        <f t="shared" si="25"/>
        <v>0</v>
      </c>
      <c r="AE88" s="191">
        <f t="shared" si="25"/>
        <v>0</v>
      </c>
      <c r="AF88" s="191">
        <f t="shared" si="25"/>
        <v>0</v>
      </c>
      <c r="AG88" s="191">
        <f t="shared" si="25"/>
        <v>0</v>
      </c>
      <c r="AH88" s="191">
        <f t="shared" si="25"/>
        <v>2000</v>
      </c>
      <c r="AI88" s="191">
        <f t="shared" si="25"/>
        <v>0</v>
      </c>
      <c r="AJ88" s="191">
        <f t="shared" si="25"/>
        <v>400</v>
      </c>
      <c r="AK88" s="191">
        <f t="shared" si="25"/>
        <v>0</v>
      </c>
      <c r="AL88" s="191">
        <f t="shared" si="25"/>
        <v>0</v>
      </c>
      <c r="AM88" s="196"/>
      <c r="AN88" s="196"/>
      <c r="AO88" s="196"/>
    </row>
    <row r="89" s="12" customFormat="1" ht="43" hidden="1" customHeight="1" spans="1:41">
      <c r="A89" s="183" t="s">
        <v>54</v>
      </c>
      <c r="B89" s="188" t="s">
        <v>114</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43" hidden="1" customHeight="1" spans="1:41">
      <c r="A90" s="183" t="s">
        <v>54</v>
      </c>
      <c r="B90" s="188" t="s">
        <v>115</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43" hidden="1" customHeight="1" spans="1:41">
      <c r="A91" s="197" t="s">
        <v>54</v>
      </c>
      <c r="B91" s="198" t="s">
        <v>116</v>
      </c>
      <c r="C91" s="198"/>
      <c r="D91" s="198"/>
      <c r="E91" s="199"/>
      <c r="F91" s="199"/>
      <c r="G91" s="199"/>
      <c r="H91" s="199"/>
      <c r="I91" s="204">
        <f t="shared" ref="I91:AL91" si="26">SUM(I92)</f>
        <v>1</v>
      </c>
      <c r="J91" s="204">
        <f t="shared" si="26"/>
        <v>30</v>
      </c>
      <c r="K91" s="204">
        <f t="shared" si="26"/>
        <v>1</v>
      </c>
      <c r="L91" s="204">
        <f t="shared" si="26"/>
        <v>0</v>
      </c>
      <c r="M91" s="204">
        <f t="shared" si="26"/>
        <v>0</v>
      </c>
      <c r="N91" s="204">
        <f t="shared" si="26"/>
        <v>0</v>
      </c>
      <c r="O91" s="204">
        <f t="shared" si="26"/>
        <v>0</v>
      </c>
      <c r="P91" s="204">
        <f t="shared" si="26"/>
        <v>0</v>
      </c>
      <c r="Q91" s="204">
        <f t="shared" si="26"/>
        <v>0</v>
      </c>
      <c r="R91" s="204">
        <f t="shared" si="26"/>
        <v>0</v>
      </c>
      <c r="S91" s="204">
        <f t="shared" si="26"/>
        <v>431</v>
      </c>
      <c r="T91" s="204">
        <f t="shared" si="26"/>
        <v>1548</v>
      </c>
      <c r="U91" s="204">
        <f t="shared" si="26"/>
        <v>0</v>
      </c>
      <c r="V91" s="204">
        <f t="shared" si="26"/>
        <v>0</v>
      </c>
      <c r="W91" s="204">
        <f t="shared" si="26"/>
        <v>0</v>
      </c>
      <c r="X91" s="204">
        <f t="shared" si="26"/>
        <v>0</v>
      </c>
      <c r="Y91" s="204">
        <f t="shared" si="26"/>
        <v>0</v>
      </c>
      <c r="Z91" s="204">
        <f t="shared" si="26"/>
        <v>1800</v>
      </c>
      <c r="AA91" s="204">
        <f t="shared" si="26"/>
        <v>1400</v>
      </c>
      <c r="AB91" s="204">
        <f t="shared" si="26"/>
        <v>1400</v>
      </c>
      <c r="AC91" s="204">
        <f t="shared" si="26"/>
        <v>0</v>
      </c>
      <c r="AD91" s="204">
        <f t="shared" si="26"/>
        <v>0</v>
      </c>
      <c r="AE91" s="204">
        <f t="shared" si="26"/>
        <v>0</v>
      </c>
      <c r="AF91" s="204">
        <f t="shared" si="26"/>
        <v>0</v>
      </c>
      <c r="AG91" s="204">
        <f t="shared" si="26"/>
        <v>0</v>
      </c>
      <c r="AH91" s="204">
        <f t="shared" si="26"/>
        <v>0</v>
      </c>
      <c r="AI91" s="204">
        <f t="shared" si="26"/>
        <v>0</v>
      </c>
      <c r="AJ91" s="204">
        <f t="shared" si="26"/>
        <v>400</v>
      </c>
      <c r="AK91" s="204">
        <f t="shared" si="26"/>
        <v>0</v>
      </c>
      <c r="AL91" s="204">
        <f t="shared" si="26"/>
        <v>0</v>
      </c>
      <c r="AM91" s="206"/>
      <c r="AN91" s="206"/>
      <c r="AO91" s="206"/>
    </row>
    <row r="92" s="179" customFormat="1" ht="189" customHeight="1" spans="1:42">
      <c r="A92" s="22">
        <v>17</v>
      </c>
      <c r="B92" s="22" t="s">
        <v>1335</v>
      </c>
      <c r="C92" s="22">
        <v>2024</v>
      </c>
      <c r="D92" s="37" t="s">
        <v>1336</v>
      </c>
      <c r="E92" s="24" t="s">
        <v>178</v>
      </c>
      <c r="F92" s="24" t="s">
        <v>1337</v>
      </c>
      <c r="G92" s="24" t="s">
        <v>1304</v>
      </c>
      <c r="H92" s="37" t="s">
        <v>1338</v>
      </c>
      <c r="I92" s="22">
        <v>1</v>
      </c>
      <c r="J92" s="22">
        <v>30</v>
      </c>
      <c r="K92" s="22">
        <v>1</v>
      </c>
      <c r="L92" s="22"/>
      <c r="M92" s="22"/>
      <c r="N92" s="22"/>
      <c r="O92" s="22"/>
      <c r="P92" s="22"/>
      <c r="Q92" s="22"/>
      <c r="R92" s="22"/>
      <c r="S92" s="22">
        <v>431</v>
      </c>
      <c r="T92" s="22">
        <v>1548</v>
      </c>
      <c r="U92" s="36" t="s">
        <v>215</v>
      </c>
      <c r="V92" s="22" t="s">
        <v>853</v>
      </c>
      <c r="W92" s="36" t="s">
        <v>215</v>
      </c>
      <c r="X92" s="22" t="s">
        <v>853</v>
      </c>
      <c r="Y92" s="22" t="s">
        <v>1286</v>
      </c>
      <c r="Z92" s="22">
        <v>1800</v>
      </c>
      <c r="AA92" s="22">
        <v>1400</v>
      </c>
      <c r="AB92" s="60">
        <v>1400</v>
      </c>
      <c r="AC92" s="60"/>
      <c r="AD92" s="60"/>
      <c r="AE92" s="60"/>
      <c r="AF92" s="22"/>
      <c r="AG92" s="22"/>
      <c r="AH92" s="22"/>
      <c r="AI92" s="22"/>
      <c r="AJ92" s="22">
        <v>400</v>
      </c>
      <c r="AK92" s="22"/>
      <c r="AL92" s="22"/>
      <c r="AM92" s="33" t="s">
        <v>1339</v>
      </c>
      <c r="AN92" s="33" t="s">
        <v>1340</v>
      </c>
      <c r="AO92" s="60" t="s">
        <v>1386</v>
      </c>
      <c r="AP92" s="75" t="s">
        <v>1386</v>
      </c>
    </row>
    <row r="93" s="12" customFormat="1" ht="30" hidden="1" customHeight="1" spans="1:41">
      <c r="A93" s="200" t="s">
        <v>54</v>
      </c>
      <c r="B93" s="201" t="s">
        <v>117</v>
      </c>
      <c r="C93" s="201"/>
      <c r="D93" s="201"/>
      <c r="E93" s="202"/>
      <c r="F93" s="202"/>
      <c r="G93" s="202"/>
      <c r="H93" s="202"/>
      <c r="I93" s="205">
        <f t="shared" ref="I93:AL93" si="27">SUM(I94:I97)</f>
        <v>4</v>
      </c>
      <c r="J93" s="205">
        <f t="shared" si="27"/>
        <v>239</v>
      </c>
      <c r="K93" s="205">
        <f t="shared" si="27"/>
        <v>0</v>
      </c>
      <c r="L93" s="205">
        <f t="shared" si="27"/>
        <v>0</v>
      </c>
      <c r="M93" s="205">
        <f t="shared" si="27"/>
        <v>4</v>
      </c>
      <c r="N93" s="205">
        <f t="shared" si="27"/>
        <v>0</v>
      </c>
      <c r="O93" s="205">
        <f t="shared" si="27"/>
        <v>0</v>
      </c>
      <c r="P93" s="205">
        <f t="shared" si="27"/>
        <v>0</v>
      </c>
      <c r="Q93" s="205">
        <f t="shared" si="27"/>
        <v>0</v>
      </c>
      <c r="R93" s="205">
        <f t="shared" si="27"/>
        <v>0</v>
      </c>
      <c r="S93" s="205">
        <f t="shared" si="27"/>
        <v>3649</v>
      </c>
      <c r="T93" s="205">
        <f t="shared" si="27"/>
        <v>15076</v>
      </c>
      <c r="U93" s="205">
        <f t="shared" si="27"/>
        <v>0</v>
      </c>
      <c r="V93" s="205">
        <f t="shared" si="27"/>
        <v>0</v>
      </c>
      <c r="W93" s="205">
        <f t="shared" si="27"/>
        <v>0</v>
      </c>
      <c r="X93" s="205">
        <f t="shared" si="27"/>
        <v>0</v>
      </c>
      <c r="Y93" s="205">
        <f t="shared" si="27"/>
        <v>0</v>
      </c>
      <c r="Z93" s="205">
        <f t="shared" si="27"/>
        <v>5420</v>
      </c>
      <c r="AA93" s="205">
        <f t="shared" si="27"/>
        <v>3420</v>
      </c>
      <c r="AB93" s="205">
        <f t="shared" si="27"/>
        <v>3420</v>
      </c>
      <c r="AC93" s="205">
        <f t="shared" si="27"/>
        <v>0</v>
      </c>
      <c r="AD93" s="205">
        <f t="shared" si="27"/>
        <v>0</v>
      </c>
      <c r="AE93" s="205">
        <f t="shared" si="27"/>
        <v>0</v>
      </c>
      <c r="AF93" s="205">
        <f t="shared" si="27"/>
        <v>0</v>
      </c>
      <c r="AG93" s="205">
        <f t="shared" si="27"/>
        <v>0</v>
      </c>
      <c r="AH93" s="205">
        <f t="shared" si="27"/>
        <v>2000</v>
      </c>
      <c r="AI93" s="205">
        <f t="shared" si="27"/>
        <v>0</v>
      </c>
      <c r="AJ93" s="205">
        <f t="shared" si="27"/>
        <v>0</v>
      </c>
      <c r="AK93" s="205">
        <f t="shared" si="27"/>
        <v>0</v>
      </c>
      <c r="AL93" s="205">
        <f t="shared" si="27"/>
        <v>0</v>
      </c>
      <c r="AM93" s="207"/>
      <c r="AN93" s="207"/>
      <c r="AO93" s="207"/>
    </row>
    <row r="94" s="7" customFormat="1" ht="348" customHeight="1" spans="1:42">
      <c r="A94" s="22">
        <v>18</v>
      </c>
      <c r="B94" s="22" t="s">
        <v>1164</v>
      </c>
      <c r="C94" s="22">
        <v>2024</v>
      </c>
      <c r="D94" s="34" t="s">
        <v>220</v>
      </c>
      <c r="E94" s="22" t="s">
        <v>178</v>
      </c>
      <c r="F94" s="24" t="s">
        <v>990</v>
      </c>
      <c r="G94" s="22" t="s">
        <v>221</v>
      </c>
      <c r="H94" s="34" t="s">
        <v>1415</v>
      </c>
      <c r="I94" s="22">
        <v>1</v>
      </c>
      <c r="J94" s="22">
        <v>38</v>
      </c>
      <c r="K94" s="22"/>
      <c r="L94" s="22"/>
      <c r="M94" s="22">
        <v>1</v>
      </c>
      <c r="N94" s="22"/>
      <c r="O94" s="22"/>
      <c r="P94" s="22"/>
      <c r="Q94" s="22"/>
      <c r="R94" s="22"/>
      <c r="S94" s="22">
        <v>2245</v>
      </c>
      <c r="T94" s="22">
        <v>10000</v>
      </c>
      <c r="U94" s="36" t="s">
        <v>1369</v>
      </c>
      <c r="V94" s="22" t="s">
        <v>715</v>
      </c>
      <c r="W94" s="22" t="s">
        <v>207</v>
      </c>
      <c r="X94" s="22" t="s">
        <v>715</v>
      </c>
      <c r="Y94" s="22" t="s">
        <v>1286</v>
      </c>
      <c r="Z94" s="22">
        <v>3000</v>
      </c>
      <c r="AA94" s="22">
        <v>1000</v>
      </c>
      <c r="AB94" s="60">
        <v>1000</v>
      </c>
      <c r="AC94" s="60"/>
      <c r="AD94" s="60"/>
      <c r="AE94" s="60"/>
      <c r="AF94" s="22"/>
      <c r="AG94" s="22"/>
      <c r="AH94" s="22">
        <v>2000</v>
      </c>
      <c r="AI94" s="22"/>
      <c r="AJ94" s="22"/>
      <c r="AK94" s="22"/>
      <c r="AL94" s="22"/>
      <c r="AM94" s="33" t="s">
        <v>1165</v>
      </c>
      <c r="AN94" s="33" t="s">
        <v>1166</v>
      </c>
      <c r="AO94" s="60" t="s">
        <v>1386</v>
      </c>
      <c r="AP94" s="75" t="s">
        <v>1386</v>
      </c>
    </row>
    <row r="95" s="9" customFormat="1" ht="409" customHeight="1" spans="1:42">
      <c r="A95" s="22">
        <v>19</v>
      </c>
      <c r="B95" s="22" t="s">
        <v>1170</v>
      </c>
      <c r="C95" s="22">
        <v>2024</v>
      </c>
      <c r="D95" s="37" t="s">
        <v>327</v>
      </c>
      <c r="E95" s="36" t="s">
        <v>178</v>
      </c>
      <c r="F95" s="36" t="s">
        <v>984</v>
      </c>
      <c r="G95" s="36" t="s">
        <v>209</v>
      </c>
      <c r="H95" s="37" t="s">
        <v>1081</v>
      </c>
      <c r="I95" s="36">
        <v>1</v>
      </c>
      <c r="J95" s="36">
        <v>10</v>
      </c>
      <c r="K95" s="36"/>
      <c r="L95" s="36"/>
      <c r="M95" s="36">
        <v>1</v>
      </c>
      <c r="N95" s="36"/>
      <c r="O95" s="36"/>
      <c r="P95" s="36"/>
      <c r="Q95" s="36"/>
      <c r="R95" s="36"/>
      <c r="S95" s="36">
        <v>560</v>
      </c>
      <c r="T95" s="36">
        <v>1650</v>
      </c>
      <c r="U95" s="36" t="s">
        <v>305</v>
      </c>
      <c r="V95" s="36" t="s">
        <v>1171</v>
      </c>
      <c r="W95" s="36" t="s">
        <v>207</v>
      </c>
      <c r="X95" s="36" t="s">
        <v>715</v>
      </c>
      <c r="Y95" s="36" t="s">
        <v>1286</v>
      </c>
      <c r="Z95" s="36">
        <v>800</v>
      </c>
      <c r="AA95" s="36">
        <v>800</v>
      </c>
      <c r="AB95" s="36">
        <v>800</v>
      </c>
      <c r="AC95" s="36"/>
      <c r="AD95" s="36"/>
      <c r="AE95" s="36"/>
      <c r="AF95" s="36"/>
      <c r="AG95" s="36"/>
      <c r="AH95" s="36"/>
      <c r="AI95" s="36"/>
      <c r="AJ95" s="36"/>
      <c r="AK95" s="36"/>
      <c r="AL95" s="36"/>
      <c r="AM95" s="37" t="s">
        <v>1172</v>
      </c>
      <c r="AN95" s="37" t="s">
        <v>1173</v>
      </c>
      <c r="AO95" s="77" t="s">
        <v>1386</v>
      </c>
      <c r="AP95" s="75" t="s">
        <v>1386</v>
      </c>
    </row>
    <row r="96" s="12" customFormat="1" ht="409" customHeight="1" spans="1:42">
      <c r="A96" s="22">
        <v>20</v>
      </c>
      <c r="B96" s="22" t="s">
        <v>1201</v>
      </c>
      <c r="C96" s="22">
        <v>2024</v>
      </c>
      <c r="D96" s="33" t="s">
        <v>1341</v>
      </c>
      <c r="E96" s="22" t="s">
        <v>178</v>
      </c>
      <c r="F96" s="24" t="s">
        <v>1013</v>
      </c>
      <c r="G96" s="22" t="s">
        <v>1342</v>
      </c>
      <c r="H96" s="33" t="s">
        <v>1416</v>
      </c>
      <c r="I96" s="22">
        <v>1</v>
      </c>
      <c r="J96" s="39">
        <v>180</v>
      </c>
      <c r="K96" s="39"/>
      <c r="L96" s="39"/>
      <c r="M96" s="39">
        <v>1</v>
      </c>
      <c r="N96" s="39"/>
      <c r="O96" s="39"/>
      <c r="P96" s="39"/>
      <c r="Q96" s="39"/>
      <c r="R96" s="39"/>
      <c r="S96" s="39">
        <v>794</v>
      </c>
      <c r="T96" s="39">
        <v>3208</v>
      </c>
      <c r="U96" s="22" t="s">
        <v>207</v>
      </c>
      <c r="V96" s="22" t="s">
        <v>715</v>
      </c>
      <c r="W96" s="22" t="s">
        <v>207</v>
      </c>
      <c r="X96" s="22" t="s">
        <v>715</v>
      </c>
      <c r="Y96" s="22" t="s">
        <v>1286</v>
      </c>
      <c r="Z96" s="39">
        <v>1250</v>
      </c>
      <c r="AA96" s="39">
        <v>1250</v>
      </c>
      <c r="AB96" s="39">
        <v>1250</v>
      </c>
      <c r="AC96" s="39"/>
      <c r="AD96" s="39"/>
      <c r="AE96" s="39"/>
      <c r="AF96" s="39"/>
      <c r="AG96" s="39"/>
      <c r="AH96" s="39"/>
      <c r="AI96" s="39"/>
      <c r="AJ96" s="39"/>
      <c r="AK96" s="39"/>
      <c r="AL96" s="39"/>
      <c r="AM96" s="71" t="s">
        <v>1202</v>
      </c>
      <c r="AN96" s="71" t="s">
        <v>1203</v>
      </c>
      <c r="AO96" s="78" t="s">
        <v>1386</v>
      </c>
      <c r="AP96" s="75" t="s">
        <v>1386</v>
      </c>
    </row>
    <row r="97" s="8" customFormat="1" ht="201" customHeight="1" spans="1:42">
      <c r="A97" s="22">
        <v>21</v>
      </c>
      <c r="B97" s="22" t="s">
        <v>1213</v>
      </c>
      <c r="C97" s="24">
        <v>2024</v>
      </c>
      <c r="D97" s="40" t="s">
        <v>592</v>
      </c>
      <c r="E97" s="24" t="s">
        <v>178</v>
      </c>
      <c r="F97" s="24" t="s">
        <v>1022</v>
      </c>
      <c r="G97" s="24" t="s">
        <v>593</v>
      </c>
      <c r="H97" s="40" t="s">
        <v>594</v>
      </c>
      <c r="I97" s="52">
        <v>1</v>
      </c>
      <c r="J97" s="24">
        <v>11</v>
      </c>
      <c r="K97" s="52"/>
      <c r="L97" s="52"/>
      <c r="M97" s="24">
        <v>1</v>
      </c>
      <c r="N97" s="52"/>
      <c r="O97" s="52"/>
      <c r="P97" s="52"/>
      <c r="Q97" s="52"/>
      <c r="R97" s="52"/>
      <c r="S97" s="24">
        <v>50</v>
      </c>
      <c r="T97" s="52">
        <v>218</v>
      </c>
      <c r="U97" s="24" t="s">
        <v>985</v>
      </c>
      <c r="V97" s="24" t="s">
        <v>944</v>
      </c>
      <c r="W97" s="24" t="s">
        <v>207</v>
      </c>
      <c r="X97" s="24" t="s">
        <v>715</v>
      </c>
      <c r="Y97" s="22" t="s">
        <v>1286</v>
      </c>
      <c r="Z97" s="24">
        <v>370</v>
      </c>
      <c r="AA97" s="24">
        <v>370</v>
      </c>
      <c r="AB97" s="24">
        <v>370</v>
      </c>
      <c r="AC97" s="24"/>
      <c r="AD97" s="24"/>
      <c r="AE97" s="24"/>
      <c r="AF97" s="24"/>
      <c r="AG97" s="24"/>
      <c r="AH97" s="24"/>
      <c r="AI97" s="24"/>
      <c r="AJ97" s="24"/>
      <c r="AK97" s="22"/>
      <c r="AL97" s="22"/>
      <c r="AM97" s="33" t="s">
        <v>1214</v>
      </c>
      <c r="AN97" s="33" t="s">
        <v>1215</v>
      </c>
      <c r="AO97" s="60" t="s">
        <v>1392</v>
      </c>
      <c r="AP97" s="75" t="s">
        <v>1392</v>
      </c>
    </row>
    <row r="98" s="12" customFormat="1" ht="70" hidden="1" customHeight="1" spans="1:41">
      <c r="A98" s="183" t="s">
        <v>54</v>
      </c>
      <c r="B98" s="188" t="s">
        <v>118</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77" hidden="1" customHeight="1" spans="1:41">
      <c r="A99" s="183" t="s">
        <v>54</v>
      </c>
      <c r="B99" s="188" t="s">
        <v>119</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77" hidden="1" customHeight="1" spans="1:41">
      <c r="A100" s="183" t="s">
        <v>54</v>
      </c>
      <c r="B100" s="188" t="s">
        <v>120</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50" hidden="1" customHeight="1" spans="1:41">
      <c r="A101" s="183" t="s">
        <v>54</v>
      </c>
      <c r="B101" s="188" t="s">
        <v>121</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30" hidden="1" customHeight="1" spans="1:41">
      <c r="A102" s="183" t="s">
        <v>54</v>
      </c>
      <c r="B102" s="188" t="s">
        <v>96</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hidden="1" customHeight="1" spans="1:41">
      <c r="A103" s="203" t="s">
        <v>52</v>
      </c>
      <c r="B103" s="188" t="s">
        <v>122</v>
      </c>
      <c r="C103" s="188"/>
      <c r="D103" s="188"/>
      <c r="E103" s="185"/>
      <c r="F103" s="185"/>
      <c r="G103" s="185"/>
      <c r="H103" s="185"/>
      <c r="I103" s="191">
        <f t="shared" ref="I103:AL103" si="28">I104+I105+I109+I111</f>
        <v>4</v>
      </c>
      <c r="J103" s="191">
        <f t="shared" si="28"/>
        <v>5.13</v>
      </c>
      <c r="K103" s="191">
        <f t="shared" si="28"/>
        <v>0</v>
      </c>
      <c r="L103" s="191">
        <f t="shared" si="28"/>
        <v>0</v>
      </c>
      <c r="M103" s="191">
        <f t="shared" si="28"/>
        <v>4</v>
      </c>
      <c r="N103" s="191">
        <f t="shared" si="28"/>
        <v>0</v>
      </c>
      <c r="O103" s="191">
        <f t="shared" si="28"/>
        <v>0</v>
      </c>
      <c r="P103" s="191">
        <f t="shared" si="28"/>
        <v>0</v>
      </c>
      <c r="Q103" s="191">
        <f t="shared" si="28"/>
        <v>0</v>
      </c>
      <c r="R103" s="191">
        <f t="shared" si="28"/>
        <v>0</v>
      </c>
      <c r="S103" s="191">
        <f t="shared" si="28"/>
        <v>2327</v>
      </c>
      <c r="T103" s="191">
        <f t="shared" si="28"/>
        <v>8779</v>
      </c>
      <c r="U103" s="191">
        <f t="shared" si="28"/>
        <v>0</v>
      </c>
      <c r="V103" s="191">
        <f t="shared" si="28"/>
        <v>0</v>
      </c>
      <c r="W103" s="191">
        <f t="shared" si="28"/>
        <v>0</v>
      </c>
      <c r="X103" s="191">
        <f t="shared" si="28"/>
        <v>0</v>
      </c>
      <c r="Y103" s="191">
        <f t="shared" si="28"/>
        <v>0</v>
      </c>
      <c r="Z103" s="191">
        <f t="shared" si="28"/>
        <v>3780</v>
      </c>
      <c r="AA103" s="191">
        <f t="shared" si="28"/>
        <v>3680</v>
      </c>
      <c r="AB103" s="191">
        <f t="shared" si="28"/>
        <v>3680</v>
      </c>
      <c r="AC103" s="191">
        <f t="shared" si="28"/>
        <v>0</v>
      </c>
      <c r="AD103" s="191">
        <f t="shared" si="28"/>
        <v>0</v>
      </c>
      <c r="AE103" s="191">
        <f t="shared" si="28"/>
        <v>0</v>
      </c>
      <c r="AF103" s="191">
        <f t="shared" si="28"/>
        <v>0</v>
      </c>
      <c r="AG103" s="191">
        <f t="shared" si="28"/>
        <v>0</v>
      </c>
      <c r="AH103" s="191">
        <f t="shared" si="28"/>
        <v>0</v>
      </c>
      <c r="AI103" s="191">
        <f t="shared" si="28"/>
        <v>0</v>
      </c>
      <c r="AJ103" s="191">
        <f t="shared" si="28"/>
        <v>0</v>
      </c>
      <c r="AK103" s="191">
        <f t="shared" si="28"/>
        <v>0</v>
      </c>
      <c r="AL103" s="191">
        <f t="shared" si="28"/>
        <v>0</v>
      </c>
      <c r="AM103" s="196"/>
      <c r="AN103" s="196"/>
      <c r="AO103" s="196"/>
    </row>
    <row r="104" s="12" customFormat="1" ht="30" hidden="1" customHeight="1" spans="1:41">
      <c r="A104" s="183" t="s">
        <v>54</v>
      </c>
      <c r="B104" s="188" t="s">
        <v>123</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30" hidden="1" customHeight="1" spans="1:41">
      <c r="A105" s="183" t="s">
        <v>54</v>
      </c>
      <c r="B105" s="188" t="s">
        <v>124</v>
      </c>
      <c r="C105" s="188"/>
      <c r="D105" s="188"/>
      <c r="E105" s="185"/>
      <c r="F105" s="185"/>
      <c r="G105" s="185"/>
      <c r="H105" s="185"/>
      <c r="I105" s="191">
        <f t="shared" ref="I105:AL105" si="29">SUM(I106:I108)</f>
        <v>3</v>
      </c>
      <c r="J105" s="191">
        <f t="shared" si="29"/>
        <v>4.13</v>
      </c>
      <c r="K105" s="191">
        <f t="shared" si="29"/>
        <v>0</v>
      </c>
      <c r="L105" s="191">
        <f t="shared" si="29"/>
        <v>0</v>
      </c>
      <c r="M105" s="191">
        <f t="shared" si="29"/>
        <v>3</v>
      </c>
      <c r="N105" s="191">
        <f t="shared" si="29"/>
        <v>0</v>
      </c>
      <c r="O105" s="191">
        <f t="shared" si="29"/>
        <v>0</v>
      </c>
      <c r="P105" s="191">
        <f t="shared" si="29"/>
        <v>0</v>
      </c>
      <c r="Q105" s="191">
        <f t="shared" si="29"/>
        <v>0</v>
      </c>
      <c r="R105" s="191">
        <f t="shared" si="29"/>
        <v>0</v>
      </c>
      <c r="S105" s="191">
        <f t="shared" si="29"/>
        <v>1865</v>
      </c>
      <c r="T105" s="191">
        <f t="shared" si="29"/>
        <v>6911</v>
      </c>
      <c r="U105" s="191">
        <f t="shared" si="29"/>
        <v>0</v>
      </c>
      <c r="V105" s="191">
        <f t="shared" si="29"/>
        <v>0</v>
      </c>
      <c r="W105" s="191">
        <f t="shared" si="29"/>
        <v>0</v>
      </c>
      <c r="X105" s="191">
        <f t="shared" si="29"/>
        <v>0</v>
      </c>
      <c r="Y105" s="191">
        <f t="shared" si="29"/>
        <v>0</v>
      </c>
      <c r="Z105" s="191">
        <f t="shared" si="29"/>
        <v>3700</v>
      </c>
      <c r="AA105" s="191">
        <f t="shared" si="29"/>
        <v>3600</v>
      </c>
      <c r="AB105" s="191">
        <f t="shared" si="29"/>
        <v>3600</v>
      </c>
      <c r="AC105" s="191">
        <f t="shared" si="29"/>
        <v>0</v>
      </c>
      <c r="AD105" s="191">
        <f t="shared" si="29"/>
        <v>0</v>
      </c>
      <c r="AE105" s="191">
        <f t="shared" si="29"/>
        <v>0</v>
      </c>
      <c r="AF105" s="191">
        <f t="shared" si="29"/>
        <v>0</v>
      </c>
      <c r="AG105" s="191">
        <f t="shared" si="29"/>
        <v>0</v>
      </c>
      <c r="AH105" s="191">
        <f t="shared" si="29"/>
        <v>0</v>
      </c>
      <c r="AI105" s="191">
        <f t="shared" si="29"/>
        <v>0</v>
      </c>
      <c r="AJ105" s="191">
        <f t="shared" si="29"/>
        <v>0</v>
      </c>
      <c r="AK105" s="191">
        <f t="shared" si="29"/>
        <v>0</v>
      </c>
      <c r="AL105" s="191">
        <f t="shared" si="29"/>
        <v>0</v>
      </c>
      <c r="AM105" s="196"/>
      <c r="AN105" s="196"/>
      <c r="AO105" s="196"/>
    </row>
    <row r="106" s="7" customFormat="1" ht="409" customHeight="1" spans="1:42">
      <c r="A106" s="22">
        <v>22</v>
      </c>
      <c r="B106" s="22" t="s">
        <v>1152</v>
      </c>
      <c r="C106" s="22">
        <v>2024</v>
      </c>
      <c r="D106" s="35" t="s">
        <v>193</v>
      </c>
      <c r="E106" s="24" t="s">
        <v>178</v>
      </c>
      <c r="F106" s="24" t="s">
        <v>984</v>
      </c>
      <c r="G106" s="24" t="s">
        <v>194</v>
      </c>
      <c r="H106" s="35" t="s">
        <v>1417</v>
      </c>
      <c r="I106" s="22">
        <v>1</v>
      </c>
      <c r="J106" s="22">
        <v>2</v>
      </c>
      <c r="K106" s="22"/>
      <c r="L106" s="22"/>
      <c r="M106" s="22">
        <v>1</v>
      </c>
      <c r="N106" s="22"/>
      <c r="O106" s="22"/>
      <c r="P106" s="22"/>
      <c r="Q106" s="22"/>
      <c r="R106" s="22"/>
      <c r="S106" s="22">
        <v>1200</v>
      </c>
      <c r="T106" s="22">
        <v>4337</v>
      </c>
      <c r="U106" s="49" t="s">
        <v>183</v>
      </c>
      <c r="V106" s="22" t="s">
        <v>1144</v>
      </c>
      <c r="W106" s="49" t="s">
        <v>183</v>
      </c>
      <c r="X106" s="22" t="s">
        <v>1144</v>
      </c>
      <c r="Y106" s="22" t="s">
        <v>1286</v>
      </c>
      <c r="Z106" s="62">
        <v>1900</v>
      </c>
      <c r="AA106" s="22">
        <v>2000</v>
      </c>
      <c r="AB106" s="60">
        <v>2000</v>
      </c>
      <c r="AC106" s="60"/>
      <c r="AD106" s="60"/>
      <c r="AE106" s="60"/>
      <c r="AF106" s="22"/>
      <c r="AG106" s="22"/>
      <c r="AH106" s="22"/>
      <c r="AI106" s="22"/>
      <c r="AJ106" s="22"/>
      <c r="AK106" s="22"/>
      <c r="AL106" s="22"/>
      <c r="AM106" s="33" t="s">
        <v>1418</v>
      </c>
      <c r="AN106" s="33" t="s">
        <v>1154</v>
      </c>
      <c r="AO106" s="60" t="s">
        <v>1392</v>
      </c>
      <c r="AP106" s="75" t="s">
        <v>1392</v>
      </c>
    </row>
    <row r="107" s="12" customFormat="1" ht="271" customHeight="1" spans="1:42">
      <c r="A107" s="22">
        <v>23</v>
      </c>
      <c r="B107" s="22" t="s">
        <v>1167</v>
      </c>
      <c r="C107" s="22">
        <v>2024</v>
      </c>
      <c r="D107" s="33" t="s">
        <v>1077</v>
      </c>
      <c r="E107" s="22" t="s">
        <v>178</v>
      </c>
      <c r="F107" s="24" t="s">
        <v>1013</v>
      </c>
      <c r="G107" s="22" t="s">
        <v>590</v>
      </c>
      <c r="H107" s="33" t="s">
        <v>1419</v>
      </c>
      <c r="I107" s="22">
        <v>1</v>
      </c>
      <c r="J107" s="39">
        <v>1.13</v>
      </c>
      <c r="K107" s="39"/>
      <c r="L107" s="39"/>
      <c r="M107" s="39">
        <v>1</v>
      </c>
      <c r="N107" s="39"/>
      <c r="O107" s="39"/>
      <c r="P107" s="39"/>
      <c r="Q107" s="39"/>
      <c r="R107" s="39"/>
      <c r="S107" s="39">
        <v>298</v>
      </c>
      <c r="T107" s="39">
        <v>1188</v>
      </c>
      <c r="U107" s="22" t="s">
        <v>985</v>
      </c>
      <c r="V107" s="24" t="s">
        <v>944</v>
      </c>
      <c r="W107" s="22" t="s">
        <v>183</v>
      </c>
      <c r="X107" s="22" t="s">
        <v>811</v>
      </c>
      <c r="Y107" s="22" t="s">
        <v>1286</v>
      </c>
      <c r="Z107" s="39">
        <v>950</v>
      </c>
      <c r="AA107" s="39">
        <v>950</v>
      </c>
      <c r="AB107" s="39">
        <v>950</v>
      </c>
      <c r="AC107" s="39"/>
      <c r="AD107" s="39"/>
      <c r="AE107" s="39"/>
      <c r="AF107" s="39"/>
      <c r="AG107" s="39"/>
      <c r="AH107" s="39"/>
      <c r="AI107" s="39"/>
      <c r="AJ107" s="39"/>
      <c r="AK107" s="39"/>
      <c r="AL107" s="39"/>
      <c r="AM107" s="71" t="s">
        <v>1168</v>
      </c>
      <c r="AN107" s="71" t="s">
        <v>1169</v>
      </c>
      <c r="AO107" s="78" t="s">
        <v>1392</v>
      </c>
      <c r="AP107" s="75" t="s">
        <v>1392</v>
      </c>
    </row>
    <row r="108" s="12" customFormat="1" ht="279" customHeight="1" spans="1:42">
      <c r="A108" s="22">
        <v>24</v>
      </c>
      <c r="B108" s="22" t="s">
        <v>1198</v>
      </c>
      <c r="C108" s="22">
        <v>2024</v>
      </c>
      <c r="D108" s="33" t="s">
        <v>282</v>
      </c>
      <c r="E108" s="22" t="s">
        <v>178</v>
      </c>
      <c r="F108" s="24" t="s">
        <v>1013</v>
      </c>
      <c r="G108" s="22" t="s">
        <v>252</v>
      </c>
      <c r="H108" s="33" t="s">
        <v>1420</v>
      </c>
      <c r="I108" s="22">
        <v>1</v>
      </c>
      <c r="J108" s="39">
        <v>1</v>
      </c>
      <c r="K108" s="39"/>
      <c r="L108" s="39"/>
      <c r="M108" s="39">
        <v>1</v>
      </c>
      <c r="N108" s="39"/>
      <c r="O108" s="39"/>
      <c r="P108" s="39"/>
      <c r="Q108" s="39"/>
      <c r="R108" s="39"/>
      <c r="S108" s="39">
        <v>367</v>
      </c>
      <c r="T108" s="39">
        <v>1386</v>
      </c>
      <c r="U108" s="22" t="s">
        <v>227</v>
      </c>
      <c r="V108" s="22" t="s">
        <v>656</v>
      </c>
      <c r="W108" s="22" t="s">
        <v>183</v>
      </c>
      <c r="X108" s="22" t="s">
        <v>811</v>
      </c>
      <c r="Y108" s="22" t="s">
        <v>1286</v>
      </c>
      <c r="Z108" s="39">
        <v>850</v>
      </c>
      <c r="AA108" s="39">
        <v>650</v>
      </c>
      <c r="AB108" s="39">
        <v>650</v>
      </c>
      <c r="AC108" s="39"/>
      <c r="AD108" s="39"/>
      <c r="AE108" s="39"/>
      <c r="AF108" s="39"/>
      <c r="AG108" s="39"/>
      <c r="AH108" s="39"/>
      <c r="AI108" s="39"/>
      <c r="AJ108" s="39"/>
      <c r="AK108" s="39"/>
      <c r="AL108" s="39"/>
      <c r="AM108" s="71" t="s">
        <v>1199</v>
      </c>
      <c r="AN108" s="71" t="s">
        <v>1200</v>
      </c>
      <c r="AO108" s="78" t="s">
        <v>1392</v>
      </c>
      <c r="AP108" s="75" t="s">
        <v>1392</v>
      </c>
    </row>
    <row r="109" s="12" customFormat="1" ht="30" hidden="1" customHeight="1" spans="1:41">
      <c r="A109" s="183" t="s">
        <v>54</v>
      </c>
      <c r="B109" s="188" t="s">
        <v>125</v>
      </c>
      <c r="C109" s="188"/>
      <c r="D109" s="188"/>
      <c r="E109" s="185"/>
      <c r="F109" s="185"/>
      <c r="G109" s="185"/>
      <c r="H109" s="185"/>
      <c r="I109" s="191">
        <f t="shared" ref="I109:AL109" si="30">SUM(I110)</f>
        <v>1</v>
      </c>
      <c r="J109" s="191">
        <f t="shared" si="30"/>
        <v>1</v>
      </c>
      <c r="K109" s="191">
        <f t="shared" si="30"/>
        <v>0</v>
      </c>
      <c r="L109" s="191">
        <f t="shared" si="30"/>
        <v>0</v>
      </c>
      <c r="M109" s="191">
        <f t="shared" si="30"/>
        <v>1</v>
      </c>
      <c r="N109" s="191">
        <f t="shared" si="30"/>
        <v>0</v>
      </c>
      <c r="O109" s="191">
        <f t="shared" si="30"/>
        <v>0</v>
      </c>
      <c r="P109" s="191">
        <f t="shared" si="30"/>
        <v>0</v>
      </c>
      <c r="Q109" s="191">
        <f t="shared" si="30"/>
        <v>0</v>
      </c>
      <c r="R109" s="191">
        <f t="shared" si="30"/>
        <v>0</v>
      </c>
      <c r="S109" s="191">
        <f t="shared" si="30"/>
        <v>462</v>
      </c>
      <c r="T109" s="191">
        <f t="shared" si="30"/>
        <v>1868</v>
      </c>
      <c r="U109" s="191">
        <f t="shared" si="30"/>
        <v>0</v>
      </c>
      <c r="V109" s="191">
        <f t="shared" si="30"/>
        <v>0</v>
      </c>
      <c r="W109" s="191">
        <f t="shared" si="30"/>
        <v>0</v>
      </c>
      <c r="X109" s="191">
        <f t="shared" si="30"/>
        <v>0</v>
      </c>
      <c r="Y109" s="191">
        <f t="shared" si="30"/>
        <v>0</v>
      </c>
      <c r="Z109" s="191">
        <f t="shared" si="30"/>
        <v>80</v>
      </c>
      <c r="AA109" s="191">
        <f t="shared" si="30"/>
        <v>80</v>
      </c>
      <c r="AB109" s="191">
        <f t="shared" si="30"/>
        <v>80</v>
      </c>
      <c r="AC109" s="191">
        <f t="shared" si="30"/>
        <v>0</v>
      </c>
      <c r="AD109" s="191">
        <f t="shared" si="30"/>
        <v>0</v>
      </c>
      <c r="AE109" s="191">
        <f t="shared" si="30"/>
        <v>0</v>
      </c>
      <c r="AF109" s="191">
        <f t="shared" si="30"/>
        <v>0</v>
      </c>
      <c r="AG109" s="191">
        <f t="shared" si="30"/>
        <v>0</v>
      </c>
      <c r="AH109" s="191">
        <f t="shared" si="30"/>
        <v>0</v>
      </c>
      <c r="AI109" s="191">
        <f t="shared" si="30"/>
        <v>0</v>
      </c>
      <c r="AJ109" s="191">
        <f t="shared" si="30"/>
        <v>0</v>
      </c>
      <c r="AK109" s="191">
        <f t="shared" si="30"/>
        <v>0</v>
      </c>
      <c r="AL109" s="191">
        <f t="shared" si="30"/>
        <v>0</v>
      </c>
      <c r="AM109" s="196"/>
      <c r="AN109" s="196"/>
      <c r="AO109" s="196"/>
    </row>
    <row r="110" s="12" customFormat="1" ht="305" customHeight="1" spans="1:42">
      <c r="A110" s="22">
        <v>25</v>
      </c>
      <c r="B110" s="22" t="s">
        <v>1223</v>
      </c>
      <c r="C110" s="22">
        <v>2024</v>
      </c>
      <c r="D110" s="33" t="s">
        <v>285</v>
      </c>
      <c r="E110" s="22" t="s">
        <v>178</v>
      </c>
      <c r="F110" s="24" t="s">
        <v>1013</v>
      </c>
      <c r="G110" s="22" t="s">
        <v>252</v>
      </c>
      <c r="H110" s="33" t="s">
        <v>1116</v>
      </c>
      <c r="I110" s="22">
        <v>1</v>
      </c>
      <c r="J110" s="39">
        <v>1</v>
      </c>
      <c r="K110" s="39"/>
      <c r="L110" s="39"/>
      <c r="M110" s="39">
        <v>1</v>
      </c>
      <c r="N110" s="39"/>
      <c r="O110" s="39"/>
      <c r="P110" s="39"/>
      <c r="Q110" s="39"/>
      <c r="R110" s="39"/>
      <c r="S110" s="39">
        <v>462</v>
      </c>
      <c r="T110" s="39">
        <v>1868</v>
      </c>
      <c r="U110" s="22" t="s">
        <v>227</v>
      </c>
      <c r="V110" s="22" t="s">
        <v>656</v>
      </c>
      <c r="W110" s="22" t="s">
        <v>183</v>
      </c>
      <c r="X110" s="22" t="s">
        <v>811</v>
      </c>
      <c r="Y110" s="22" t="s">
        <v>1286</v>
      </c>
      <c r="Z110" s="39">
        <v>80</v>
      </c>
      <c r="AA110" s="39">
        <v>80</v>
      </c>
      <c r="AB110" s="39">
        <v>80</v>
      </c>
      <c r="AC110" s="39"/>
      <c r="AD110" s="39"/>
      <c r="AE110" s="39"/>
      <c r="AF110" s="39"/>
      <c r="AG110" s="39"/>
      <c r="AH110" s="39"/>
      <c r="AI110" s="39"/>
      <c r="AJ110" s="39"/>
      <c r="AK110" s="39"/>
      <c r="AL110" s="39"/>
      <c r="AM110" s="71" t="s">
        <v>1224</v>
      </c>
      <c r="AN110" s="71" t="s">
        <v>1225</v>
      </c>
      <c r="AO110" s="78" t="s">
        <v>1392</v>
      </c>
      <c r="AP110" s="75" t="s">
        <v>1392</v>
      </c>
    </row>
    <row r="111" s="12" customFormat="1" ht="30" hidden="1" customHeight="1" spans="1:41">
      <c r="A111" s="183" t="s">
        <v>54</v>
      </c>
      <c r="B111" s="188" t="s">
        <v>126</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30" hidden="1" customHeight="1" spans="1:41">
      <c r="A112" s="203" t="s">
        <v>52</v>
      </c>
      <c r="B112" s="188" t="s">
        <v>127</v>
      </c>
      <c r="C112" s="188"/>
      <c r="D112" s="188"/>
      <c r="E112" s="185"/>
      <c r="F112" s="185"/>
      <c r="G112" s="185"/>
      <c r="H112" s="185"/>
      <c r="I112" s="191">
        <f t="shared" ref="I112:AL112" si="31">I113+I114+I115+I116+I117+I118</f>
        <v>0</v>
      </c>
      <c r="J112" s="191">
        <f t="shared" si="31"/>
        <v>0</v>
      </c>
      <c r="K112" s="191">
        <f t="shared" si="31"/>
        <v>0</v>
      </c>
      <c r="L112" s="191">
        <f t="shared" si="31"/>
        <v>0</v>
      </c>
      <c r="M112" s="191">
        <f t="shared" si="31"/>
        <v>0</v>
      </c>
      <c r="N112" s="191">
        <f t="shared" si="31"/>
        <v>0</v>
      </c>
      <c r="O112" s="191">
        <f t="shared" si="31"/>
        <v>0</v>
      </c>
      <c r="P112" s="191">
        <f t="shared" si="31"/>
        <v>0</v>
      </c>
      <c r="Q112" s="191">
        <f t="shared" si="31"/>
        <v>0</v>
      </c>
      <c r="R112" s="191">
        <f t="shared" si="31"/>
        <v>0</v>
      </c>
      <c r="S112" s="191">
        <f t="shared" si="31"/>
        <v>0</v>
      </c>
      <c r="T112" s="191">
        <f t="shared" si="31"/>
        <v>0</v>
      </c>
      <c r="U112" s="191">
        <f t="shared" si="31"/>
        <v>0</v>
      </c>
      <c r="V112" s="191">
        <f t="shared" si="31"/>
        <v>0</v>
      </c>
      <c r="W112" s="191">
        <f t="shared" si="31"/>
        <v>0</v>
      </c>
      <c r="X112" s="191">
        <f t="shared" si="31"/>
        <v>0</v>
      </c>
      <c r="Y112" s="191">
        <f t="shared" si="31"/>
        <v>0</v>
      </c>
      <c r="Z112" s="191">
        <f t="shared" si="31"/>
        <v>0</v>
      </c>
      <c r="AA112" s="191">
        <f t="shared" si="31"/>
        <v>0</v>
      </c>
      <c r="AB112" s="191">
        <f t="shared" si="31"/>
        <v>0</v>
      </c>
      <c r="AC112" s="191">
        <f t="shared" si="31"/>
        <v>0</v>
      </c>
      <c r="AD112" s="191">
        <f t="shared" si="31"/>
        <v>0</v>
      </c>
      <c r="AE112" s="191">
        <f t="shared" si="31"/>
        <v>0</v>
      </c>
      <c r="AF112" s="191">
        <f t="shared" si="31"/>
        <v>0</v>
      </c>
      <c r="AG112" s="191">
        <f t="shared" si="31"/>
        <v>0</v>
      </c>
      <c r="AH112" s="191">
        <f t="shared" si="31"/>
        <v>0</v>
      </c>
      <c r="AI112" s="191">
        <f t="shared" si="31"/>
        <v>0</v>
      </c>
      <c r="AJ112" s="191">
        <f t="shared" si="31"/>
        <v>0</v>
      </c>
      <c r="AK112" s="191">
        <f t="shared" si="31"/>
        <v>0</v>
      </c>
      <c r="AL112" s="191">
        <f t="shared" si="31"/>
        <v>0</v>
      </c>
      <c r="AM112" s="196"/>
      <c r="AN112" s="196"/>
      <c r="AO112" s="196"/>
    </row>
    <row r="113" s="12" customFormat="1" ht="30" hidden="1" customHeight="1" spans="1:41">
      <c r="A113" s="183" t="s">
        <v>54</v>
      </c>
      <c r="B113" s="188" t="s">
        <v>128</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58" hidden="1" customHeight="1" spans="1:41">
      <c r="A114" s="183" t="s">
        <v>54</v>
      </c>
      <c r="B114" s="188" t="s">
        <v>129</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68" hidden="1" customHeight="1" spans="1:41">
      <c r="A115" s="183" t="s">
        <v>54</v>
      </c>
      <c r="B115" s="188" t="s">
        <v>130</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hidden="1" customHeight="1" spans="1:41">
      <c r="A116" s="183" t="s">
        <v>54</v>
      </c>
      <c r="B116" s="188" t="s">
        <v>131</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hidden="1" customHeight="1" spans="1:41">
      <c r="A117" s="183" t="s">
        <v>54</v>
      </c>
      <c r="B117" s="188" t="s">
        <v>132</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hidden="1" customHeight="1" spans="1:41">
      <c r="A118" s="183" t="s">
        <v>54</v>
      </c>
      <c r="B118" s="188" t="s">
        <v>133</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hidden="1" customHeight="1" spans="1:41">
      <c r="A119" s="180" t="s">
        <v>50</v>
      </c>
      <c r="B119" s="188" t="s">
        <v>134</v>
      </c>
      <c r="C119" s="188"/>
      <c r="D119" s="188"/>
      <c r="E119" s="185"/>
      <c r="F119" s="185"/>
      <c r="G119" s="185"/>
      <c r="H119" s="185"/>
      <c r="I119" s="192">
        <f t="shared" ref="I119:AL119" si="32">I120</f>
        <v>0</v>
      </c>
      <c r="J119" s="192">
        <f t="shared" si="32"/>
        <v>0</v>
      </c>
      <c r="K119" s="192">
        <f t="shared" si="32"/>
        <v>0</v>
      </c>
      <c r="L119" s="192">
        <f t="shared" si="32"/>
        <v>0</v>
      </c>
      <c r="M119" s="192">
        <f t="shared" si="32"/>
        <v>0</v>
      </c>
      <c r="N119" s="192">
        <f t="shared" si="32"/>
        <v>0</v>
      </c>
      <c r="O119" s="192">
        <f t="shared" si="32"/>
        <v>0</v>
      </c>
      <c r="P119" s="192">
        <f t="shared" si="32"/>
        <v>0</v>
      </c>
      <c r="Q119" s="192">
        <f t="shared" si="32"/>
        <v>0</v>
      </c>
      <c r="R119" s="192">
        <f t="shared" si="32"/>
        <v>0</v>
      </c>
      <c r="S119" s="192">
        <f t="shared" si="32"/>
        <v>0</v>
      </c>
      <c r="T119" s="192">
        <f t="shared" si="32"/>
        <v>0</v>
      </c>
      <c r="U119" s="192">
        <f t="shared" si="32"/>
        <v>0</v>
      </c>
      <c r="V119" s="192">
        <f t="shared" si="32"/>
        <v>0</v>
      </c>
      <c r="W119" s="192">
        <f t="shared" si="32"/>
        <v>0</v>
      </c>
      <c r="X119" s="192">
        <f t="shared" si="32"/>
        <v>0</v>
      </c>
      <c r="Y119" s="192">
        <f t="shared" si="32"/>
        <v>0</v>
      </c>
      <c r="Z119" s="192">
        <f t="shared" si="32"/>
        <v>0</v>
      </c>
      <c r="AA119" s="192">
        <f t="shared" si="32"/>
        <v>0</v>
      </c>
      <c r="AB119" s="192">
        <f t="shared" si="32"/>
        <v>0</v>
      </c>
      <c r="AC119" s="192">
        <f t="shared" si="32"/>
        <v>0</v>
      </c>
      <c r="AD119" s="192">
        <f t="shared" si="32"/>
        <v>0</v>
      </c>
      <c r="AE119" s="192">
        <f t="shared" si="32"/>
        <v>0</v>
      </c>
      <c r="AF119" s="192">
        <f t="shared" si="32"/>
        <v>0</v>
      </c>
      <c r="AG119" s="192">
        <f t="shared" si="32"/>
        <v>0</v>
      </c>
      <c r="AH119" s="192">
        <f t="shared" si="32"/>
        <v>0</v>
      </c>
      <c r="AI119" s="192">
        <f t="shared" si="32"/>
        <v>0</v>
      </c>
      <c r="AJ119" s="192">
        <f t="shared" si="32"/>
        <v>0</v>
      </c>
      <c r="AK119" s="192">
        <f t="shared" si="32"/>
        <v>0</v>
      </c>
      <c r="AL119" s="192">
        <f t="shared" si="32"/>
        <v>0</v>
      </c>
      <c r="AM119" s="196"/>
      <c r="AN119" s="196"/>
      <c r="AO119" s="196"/>
    </row>
    <row r="120" s="12" customFormat="1" ht="30" hidden="1" customHeight="1" spans="1:41">
      <c r="A120" s="180" t="s">
        <v>52</v>
      </c>
      <c r="B120" s="188" t="s">
        <v>134</v>
      </c>
      <c r="C120" s="188"/>
      <c r="D120" s="188"/>
      <c r="E120" s="185"/>
      <c r="F120" s="185"/>
      <c r="G120" s="185"/>
      <c r="H120" s="185"/>
      <c r="I120" s="191">
        <f t="shared" ref="I120:AL120" si="33">I121+I122+I123</f>
        <v>0</v>
      </c>
      <c r="J120" s="191">
        <f t="shared" si="33"/>
        <v>0</v>
      </c>
      <c r="K120" s="191">
        <f t="shared" si="33"/>
        <v>0</v>
      </c>
      <c r="L120" s="191">
        <f t="shared" si="33"/>
        <v>0</v>
      </c>
      <c r="M120" s="191">
        <f t="shared" si="33"/>
        <v>0</v>
      </c>
      <c r="N120" s="191">
        <f t="shared" si="33"/>
        <v>0</v>
      </c>
      <c r="O120" s="191">
        <f t="shared" si="33"/>
        <v>0</v>
      </c>
      <c r="P120" s="191">
        <f t="shared" si="33"/>
        <v>0</v>
      </c>
      <c r="Q120" s="191">
        <f t="shared" si="33"/>
        <v>0</v>
      </c>
      <c r="R120" s="191">
        <f t="shared" si="33"/>
        <v>0</v>
      </c>
      <c r="S120" s="191">
        <f t="shared" si="33"/>
        <v>0</v>
      </c>
      <c r="T120" s="191">
        <f t="shared" si="33"/>
        <v>0</v>
      </c>
      <c r="U120" s="191">
        <f t="shared" si="33"/>
        <v>0</v>
      </c>
      <c r="V120" s="191">
        <f t="shared" si="33"/>
        <v>0</v>
      </c>
      <c r="W120" s="191">
        <f t="shared" si="33"/>
        <v>0</v>
      </c>
      <c r="X120" s="191">
        <f t="shared" si="33"/>
        <v>0</v>
      </c>
      <c r="Y120" s="191">
        <f t="shared" si="33"/>
        <v>0</v>
      </c>
      <c r="Z120" s="191">
        <f t="shared" si="33"/>
        <v>0</v>
      </c>
      <c r="AA120" s="191">
        <f t="shared" si="33"/>
        <v>0</v>
      </c>
      <c r="AB120" s="191">
        <f t="shared" si="33"/>
        <v>0</v>
      </c>
      <c r="AC120" s="191">
        <f t="shared" si="33"/>
        <v>0</v>
      </c>
      <c r="AD120" s="191">
        <f t="shared" si="33"/>
        <v>0</v>
      </c>
      <c r="AE120" s="191">
        <f t="shared" si="33"/>
        <v>0</v>
      </c>
      <c r="AF120" s="191">
        <f t="shared" si="33"/>
        <v>0</v>
      </c>
      <c r="AG120" s="191">
        <f t="shared" si="33"/>
        <v>0</v>
      </c>
      <c r="AH120" s="191">
        <f t="shared" si="33"/>
        <v>0</v>
      </c>
      <c r="AI120" s="191">
        <f t="shared" si="33"/>
        <v>0</v>
      </c>
      <c r="AJ120" s="191">
        <f t="shared" si="33"/>
        <v>0</v>
      </c>
      <c r="AK120" s="191">
        <f t="shared" si="33"/>
        <v>0</v>
      </c>
      <c r="AL120" s="191">
        <f t="shared" si="33"/>
        <v>0</v>
      </c>
      <c r="AM120" s="196"/>
      <c r="AN120" s="196"/>
      <c r="AO120" s="196"/>
    </row>
    <row r="121" s="12" customFormat="1" ht="30" hidden="1" customHeight="1" spans="1:41">
      <c r="A121" s="183" t="s">
        <v>54</v>
      </c>
      <c r="B121" s="188" t="s">
        <v>135</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hidden="1" customHeight="1" spans="1:41">
      <c r="A122" s="183" t="s">
        <v>54</v>
      </c>
      <c r="B122" s="188" t="s">
        <v>136</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hidden="1" customHeight="1" spans="1:41">
      <c r="A123" s="183" t="s">
        <v>54</v>
      </c>
      <c r="B123" s="188" t="s">
        <v>137</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hidden="1" customHeight="1" spans="1:41">
      <c r="A124" s="180" t="s">
        <v>50</v>
      </c>
      <c r="B124" s="188" t="s">
        <v>138</v>
      </c>
      <c r="C124" s="188"/>
      <c r="D124" s="188"/>
      <c r="E124" s="185"/>
      <c r="F124" s="185"/>
      <c r="G124" s="185"/>
      <c r="H124" s="185"/>
      <c r="I124" s="192">
        <f t="shared" ref="I124:AL124" si="34">I125+I127+I132+I139</f>
        <v>1</v>
      </c>
      <c r="J124" s="192">
        <f t="shared" si="34"/>
        <v>800</v>
      </c>
      <c r="K124" s="192">
        <f t="shared" si="34"/>
        <v>0</v>
      </c>
      <c r="L124" s="192">
        <f t="shared" si="34"/>
        <v>0</v>
      </c>
      <c r="M124" s="192">
        <f t="shared" si="34"/>
        <v>0</v>
      </c>
      <c r="N124" s="192">
        <f t="shared" si="34"/>
        <v>0</v>
      </c>
      <c r="O124" s="192">
        <f t="shared" si="34"/>
        <v>1</v>
      </c>
      <c r="P124" s="192">
        <f t="shared" si="34"/>
        <v>0</v>
      </c>
      <c r="Q124" s="192">
        <f t="shared" si="34"/>
        <v>0</v>
      </c>
      <c r="R124" s="192">
        <f t="shared" si="34"/>
        <v>0</v>
      </c>
      <c r="S124" s="192">
        <f t="shared" si="34"/>
        <v>800</v>
      </c>
      <c r="T124" s="192">
        <f t="shared" si="34"/>
        <v>800</v>
      </c>
      <c r="U124" s="192">
        <f t="shared" si="34"/>
        <v>0</v>
      </c>
      <c r="V124" s="192">
        <f t="shared" si="34"/>
        <v>0</v>
      </c>
      <c r="W124" s="192">
        <f t="shared" si="34"/>
        <v>0</v>
      </c>
      <c r="X124" s="192">
        <f t="shared" si="34"/>
        <v>0</v>
      </c>
      <c r="Y124" s="192">
        <f t="shared" si="34"/>
        <v>0</v>
      </c>
      <c r="Z124" s="192">
        <f t="shared" si="34"/>
        <v>240</v>
      </c>
      <c r="AA124" s="192">
        <f t="shared" si="34"/>
        <v>240</v>
      </c>
      <c r="AB124" s="192">
        <f t="shared" si="34"/>
        <v>240</v>
      </c>
      <c r="AC124" s="192">
        <f t="shared" si="34"/>
        <v>0</v>
      </c>
      <c r="AD124" s="192">
        <f t="shared" si="34"/>
        <v>0</v>
      </c>
      <c r="AE124" s="192">
        <f t="shared" si="34"/>
        <v>0</v>
      </c>
      <c r="AF124" s="192">
        <f t="shared" si="34"/>
        <v>0</v>
      </c>
      <c r="AG124" s="192">
        <f t="shared" si="34"/>
        <v>0</v>
      </c>
      <c r="AH124" s="192">
        <f t="shared" si="34"/>
        <v>0</v>
      </c>
      <c r="AI124" s="192">
        <f t="shared" si="34"/>
        <v>0</v>
      </c>
      <c r="AJ124" s="192">
        <f t="shared" si="34"/>
        <v>0</v>
      </c>
      <c r="AK124" s="192">
        <f t="shared" si="34"/>
        <v>0</v>
      </c>
      <c r="AL124" s="192">
        <f t="shared" si="34"/>
        <v>0</v>
      </c>
      <c r="AM124" s="196"/>
      <c r="AN124" s="196"/>
      <c r="AO124" s="196"/>
    </row>
    <row r="125" s="12" customFormat="1" ht="30" hidden="1" customHeight="1" spans="1:41">
      <c r="A125" s="203" t="s">
        <v>52</v>
      </c>
      <c r="B125" s="188" t="s">
        <v>139</v>
      </c>
      <c r="C125" s="188"/>
      <c r="D125" s="188"/>
      <c r="E125" s="185"/>
      <c r="F125" s="185"/>
      <c r="G125" s="185"/>
      <c r="H125" s="185"/>
      <c r="I125" s="191">
        <f t="shared" ref="I125:AL125" si="35">I126</f>
        <v>0</v>
      </c>
      <c r="J125" s="191">
        <f t="shared" si="35"/>
        <v>0</v>
      </c>
      <c r="K125" s="191">
        <f t="shared" si="35"/>
        <v>0</v>
      </c>
      <c r="L125" s="191">
        <f t="shared" si="35"/>
        <v>0</v>
      </c>
      <c r="M125" s="191">
        <f t="shared" si="35"/>
        <v>0</v>
      </c>
      <c r="N125" s="191">
        <f t="shared" si="35"/>
        <v>0</v>
      </c>
      <c r="O125" s="191">
        <f t="shared" si="35"/>
        <v>0</v>
      </c>
      <c r="P125" s="191">
        <f t="shared" si="35"/>
        <v>0</v>
      </c>
      <c r="Q125" s="191">
        <f t="shared" si="35"/>
        <v>0</v>
      </c>
      <c r="R125" s="191">
        <f t="shared" si="35"/>
        <v>0</v>
      </c>
      <c r="S125" s="191">
        <f t="shared" si="35"/>
        <v>0</v>
      </c>
      <c r="T125" s="191">
        <f t="shared" si="35"/>
        <v>0</v>
      </c>
      <c r="U125" s="191">
        <f t="shared" si="35"/>
        <v>0</v>
      </c>
      <c r="V125" s="191">
        <f t="shared" si="35"/>
        <v>0</v>
      </c>
      <c r="W125" s="191">
        <f t="shared" si="35"/>
        <v>0</v>
      </c>
      <c r="X125" s="191">
        <f t="shared" si="35"/>
        <v>0</v>
      </c>
      <c r="Y125" s="191">
        <f t="shared" si="35"/>
        <v>0</v>
      </c>
      <c r="Z125" s="191">
        <f t="shared" si="35"/>
        <v>0</v>
      </c>
      <c r="AA125" s="191">
        <f t="shared" si="35"/>
        <v>0</v>
      </c>
      <c r="AB125" s="191">
        <f t="shared" si="35"/>
        <v>0</v>
      </c>
      <c r="AC125" s="191">
        <f t="shared" si="35"/>
        <v>0</v>
      </c>
      <c r="AD125" s="191">
        <f t="shared" si="35"/>
        <v>0</v>
      </c>
      <c r="AE125" s="191">
        <f t="shared" si="35"/>
        <v>0</v>
      </c>
      <c r="AF125" s="191">
        <f t="shared" si="35"/>
        <v>0</v>
      </c>
      <c r="AG125" s="191">
        <f t="shared" si="35"/>
        <v>0</v>
      </c>
      <c r="AH125" s="191">
        <f t="shared" si="35"/>
        <v>0</v>
      </c>
      <c r="AI125" s="191">
        <f t="shared" si="35"/>
        <v>0</v>
      </c>
      <c r="AJ125" s="191">
        <f t="shared" si="35"/>
        <v>0</v>
      </c>
      <c r="AK125" s="191">
        <f t="shared" si="35"/>
        <v>0</v>
      </c>
      <c r="AL125" s="191">
        <f t="shared" si="35"/>
        <v>0</v>
      </c>
      <c r="AM125" s="196"/>
      <c r="AN125" s="196"/>
      <c r="AO125" s="196"/>
    </row>
    <row r="126" s="12" customFormat="1" ht="30" hidden="1" customHeight="1" spans="1:41">
      <c r="A126" s="183" t="s">
        <v>54</v>
      </c>
      <c r="B126" s="188" t="s">
        <v>140</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hidden="1" customHeight="1" spans="1:41">
      <c r="A127" s="203" t="s">
        <v>52</v>
      </c>
      <c r="B127" s="188" t="s">
        <v>141</v>
      </c>
      <c r="C127" s="188"/>
      <c r="D127" s="188"/>
      <c r="E127" s="185"/>
      <c r="F127" s="185"/>
      <c r="G127" s="185"/>
      <c r="H127" s="185"/>
      <c r="I127" s="191">
        <f t="shared" ref="I127:AL127" si="36">I128+I130+I131</f>
        <v>1</v>
      </c>
      <c r="J127" s="191">
        <f t="shared" si="36"/>
        <v>800</v>
      </c>
      <c r="K127" s="191">
        <f t="shared" si="36"/>
        <v>0</v>
      </c>
      <c r="L127" s="191">
        <f t="shared" si="36"/>
        <v>0</v>
      </c>
      <c r="M127" s="191">
        <f t="shared" si="36"/>
        <v>0</v>
      </c>
      <c r="N127" s="191">
        <f t="shared" si="36"/>
        <v>0</v>
      </c>
      <c r="O127" s="191">
        <f t="shared" si="36"/>
        <v>1</v>
      </c>
      <c r="P127" s="191">
        <f t="shared" si="36"/>
        <v>0</v>
      </c>
      <c r="Q127" s="191">
        <f t="shared" si="36"/>
        <v>0</v>
      </c>
      <c r="R127" s="191">
        <f t="shared" si="36"/>
        <v>0</v>
      </c>
      <c r="S127" s="191">
        <f t="shared" si="36"/>
        <v>800</v>
      </c>
      <c r="T127" s="191">
        <f t="shared" si="36"/>
        <v>800</v>
      </c>
      <c r="U127" s="191">
        <f t="shared" si="36"/>
        <v>0</v>
      </c>
      <c r="V127" s="191">
        <f t="shared" si="36"/>
        <v>0</v>
      </c>
      <c r="W127" s="191">
        <f t="shared" si="36"/>
        <v>0</v>
      </c>
      <c r="X127" s="191">
        <f t="shared" si="36"/>
        <v>0</v>
      </c>
      <c r="Y127" s="191">
        <f t="shared" si="36"/>
        <v>0</v>
      </c>
      <c r="Z127" s="191">
        <f t="shared" si="36"/>
        <v>240</v>
      </c>
      <c r="AA127" s="191">
        <f t="shared" si="36"/>
        <v>240</v>
      </c>
      <c r="AB127" s="191">
        <f t="shared" si="36"/>
        <v>240</v>
      </c>
      <c r="AC127" s="191">
        <f t="shared" si="36"/>
        <v>0</v>
      </c>
      <c r="AD127" s="191">
        <f t="shared" si="36"/>
        <v>0</v>
      </c>
      <c r="AE127" s="191">
        <f t="shared" si="36"/>
        <v>0</v>
      </c>
      <c r="AF127" s="191">
        <f t="shared" si="36"/>
        <v>0</v>
      </c>
      <c r="AG127" s="191">
        <f t="shared" si="36"/>
        <v>0</v>
      </c>
      <c r="AH127" s="191">
        <f t="shared" si="36"/>
        <v>0</v>
      </c>
      <c r="AI127" s="191">
        <f t="shared" si="36"/>
        <v>0</v>
      </c>
      <c r="AJ127" s="191">
        <f t="shared" si="36"/>
        <v>0</v>
      </c>
      <c r="AK127" s="191">
        <f t="shared" si="36"/>
        <v>0</v>
      </c>
      <c r="AL127" s="191">
        <f t="shared" si="36"/>
        <v>0</v>
      </c>
      <c r="AM127" s="196"/>
      <c r="AN127" s="196"/>
      <c r="AO127" s="196"/>
    </row>
    <row r="128" s="12" customFormat="1" ht="30" hidden="1" customHeight="1" spans="1:41">
      <c r="A128" s="183" t="s">
        <v>54</v>
      </c>
      <c r="B128" s="188" t="s">
        <v>142</v>
      </c>
      <c r="C128" s="188"/>
      <c r="D128" s="188"/>
      <c r="E128" s="185"/>
      <c r="F128" s="185"/>
      <c r="G128" s="185"/>
      <c r="H128" s="185"/>
      <c r="I128" s="191">
        <f t="shared" ref="I128:AL128" si="37">SUM(I129)</f>
        <v>1</v>
      </c>
      <c r="J128" s="191">
        <f t="shared" si="37"/>
        <v>800</v>
      </c>
      <c r="K128" s="191">
        <f t="shared" si="37"/>
        <v>0</v>
      </c>
      <c r="L128" s="191">
        <f t="shared" si="37"/>
        <v>0</v>
      </c>
      <c r="M128" s="191">
        <f t="shared" si="37"/>
        <v>0</v>
      </c>
      <c r="N128" s="191">
        <f t="shared" si="37"/>
        <v>0</v>
      </c>
      <c r="O128" s="191">
        <f t="shared" si="37"/>
        <v>1</v>
      </c>
      <c r="P128" s="191">
        <f t="shared" si="37"/>
        <v>0</v>
      </c>
      <c r="Q128" s="191">
        <f t="shared" si="37"/>
        <v>0</v>
      </c>
      <c r="R128" s="191">
        <f t="shared" si="37"/>
        <v>0</v>
      </c>
      <c r="S128" s="191">
        <f t="shared" si="37"/>
        <v>800</v>
      </c>
      <c r="T128" s="191">
        <f t="shared" si="37"/>
        <v>800</v>
      </c>
      <c r="U128" s="191">
        <f t="shared" si="37"/>
        <v>0</v>
      </c>
      <c r="V128" s="191">
        <f t="shared" si="37"/>
        <v>0</v>
      </c>
      <c r="W128" s="191">
        <f t="shared" si="37"/>
        <v>0</v>
      </c>
      <c r="X128" s="191">
        <f t="shared" si="37"/>
        <v>0</v>
      </c>
      <c r="Y128" s="191">
        <f t="shared" si="37"/>
        <v>0</v>
      </c>
      <c r="Z128" s="191">
        <f t="shared" si="37"/>
        <v>240</v>
      </c>
      <c r="AA128" s="191">
        <f t="shared" si="37"/>
        <v>240</v>
      </c>
      <c r="AB128" s="191">
        <f t="shared" si="37"/>
        <v>240</v>
      </c>
      <c r="AC128" s="191">
        <f t="shared" si="37"/>
        <v>0</v>
      </c>
      <c r="AD128" s="191">
        <f t="shared" si="37"/>
        <v>0</v>
      </c>
      <c r="AE128" s="191">
        <f t="shared" si="37"/>
        <v>0</v>
      </c>
      <c r="AF128" s="191">
        <f t="shared" si="37"/>
        <v>0</v>
      </c>
      <c r="AG128" s="191">
        <f t="shared" si="37"/>
        <v>0</v>
      </c>
      <c r="AH128" s="191">
        <f t="shared" si="37"/>
        <v>0</v>
      </c>
      <c r="AI128" s="191">
        <f t="shared" si="37"/>
        <v>0</v>
      </c>
      <c r="AJ128" s="191">
        <f t="shared" si="37"/>
        <v>0</v>
      </c>
      <c r="AK128" s="191">
        <f t="shared" si="37"/>
        <v>0</v>
      </c>
      <c r="AL128" s="191">
        <f t="shared" si="37"/>
        <v>0</v>
      </c>
      <c r="AM128" s="196"/>
      <c r="AN128" s="196"/>
      <c r="AO128" s="196"/>
    </row>
    <row r="129" s="7" customFormat="1" ht="198" customHeight="1" spans="1:42">
      <c r="A129" s="22">
        <v>26</v>
      </c>
      <c r="B129" s="22" t="s">
        <v>1174</v>
      </c>
      <c r="C129" s="22">
        <v>2024</v>
      </c>
      <c r="D129" s="33" t="s">
        <v>993</v>
      </c>
      <c r="E129" s="22" t="s">
        <v>178</v>
      </c>
      <c r="F129" s="22" t="s">
        <v>1175</v>
      </c>
      <c r="G129" s="22" t="s">
        <v>995</v>
      </c>
      <c r="H129" s="33" t="s">
        <v>1103</v>
      </c>
      <c r="I129" s="22">
        <v>1</v>
      </c>
      <c r="J129" s="22">
        <v>800</v>
      </c>
      <c r="K129" s="22"/>
      <c r="L129" s="22"/>
      <c r="M129" s="22"/>
      <c r="N129" s="22"/>
      <c r="O129" s="22">
        <v>1</v>
      </c>
      <c r="P129" s="22"/>
      <c r="Q129" s="22"/>
      <c r="R129" s="22"/>
      <c r="S129" s="22">
        <v>800</v>
      </c>
      <c r="T129" s="22">
        <v>800</v>
      </c>
      <c r="U129" s="36" t="s">
        <v>997</v>
      </c>
      <c r="V129" s="22" t="s">
        <v>1176</v>
      </c>
      <c r="W129" s="22" t="s">
        <v>997</v>
      </c>
      <c r="X129" s="22" t="s">
        <v>1176</v>
      </c>
      <c r="Y129" s="22" t="s">
        <v>1177</v>
      </c>
      <c r="Z129" s="22">
        <v>240</v>
      </c>
      <c r="AA129" s="22">
        <v>240</v>
      </c>
      <c r="AB129" s="60">
        <v>240</v>
      </c>
      <c r="AC129" s="60"/>
      <c r="AD129" s="60"/>
      <c r="AE129" s="60"/>
      <c r="AF129" s="22"/>
      <c r="AG129" s="22"/>
      <c r="AH129" s="22"/>
      <c r="AI129" s="22"/>
      <c r="AJ129" s="22"/>
      <c r="AK129" s="22"/>
      <c r="AL129" s="22"/>
      <c r="AM129" s="33" t="s">
        <v>1178</v>
      </c>
      <c r="AN129" s="33" t="s">
        <v>1179</v>
      </c>
      <c r="AO129" s="60" t="s">
        <v>1386</v>
      </c>
      <c r="AP129" s="75" t="s">
        <v>1386</v>
      </c>
    </row>
    <row r="130" s="12" customFormat="1" ht="30" hidden="1" customHeight="1" spans="1:41">
      <c r="A130" s="183" t="s">
        <v>54</v>
      </c>
      <c r="B130" s="188" t="s">
        <v>143</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hidden="1" customHeight="1" spans="1:41">
      <c r="A131" s="183" t="s">
        <v>54</v>
      </c>
      <c r="B131" s="188" t="s">
        <v>144</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hidden="1" customHeight="1" spans="1:41">
      <c r="A132" s="203" t="s">
        <v>52</v>
      </c>
      <c r="B132" s="188" t="s">
        <v>145</v>
      </c>
      <c r="C132" s="188"/>
      <c r="D132" s="188"/>
      <c r="E132" s="185"/>
      <c r="F132" s="185"/>
      <c r="G132" s="185"/>
      <c r="H132" s="185"/>
      <c r="I132" s="191">
        <f t="shared" ref="I132:AL132" si="38">I133+I134+I135+I136+I137+I138</f>
        <v>0</v>
      </c>
      <c r="J132" s="191">
        <f t="shared" si="38"/>
        <v>0</v>
      </c>
      <c r="K132" s="191">
        <f t="shared" si="38"/>
        <v>0</v>
      </c>
      <c r="L132" s="191">
        <f t="shared" si="38"/>
        <v>0</v>
      </c>
      <c r="M132" s="191">
        <f t="shared" si="38"/>
        <v>0</v>
      </c>
      <c r="N132" s="191">
        <f t="shared" si="38"/>
        <v>0</v>
      </c>
      <c r="O132" s="191">
        <f t="shared" si="38"/>
        <v>0</v>
      </c>
      <c r="P132" s="191">
        <f t="shared" si="38"/>
        <v>0</v>
      </c>
      <c r="Q132" s="191">
        <f t="shared" si="38"/>
        <v>0</v>
      </c>
      <c r="R132" s="191">
        <f t="shared" si="38"/>
        <v>0</v>
      </c>
      <c r="S132" s="191">
        <f t="shared" si="38"/>
        <v>0</v>
      </c>
      <c r="T132" s="191">
        <f t="shared" si="38"/>
        <v>0</v>
      </c>
      <c r="U132" s="191">
        <f t="shared" si="38"/>
        <v>0</v>
      </c>
      <c r="V132" s="191">
        <f t="shared" si="38"/>
        <v>0</v>
      </c>
      <c r="W132" s="191">
        <f t="shared" si="38"/>
        <v>0</v>
      </c>
      <c r="X132" s="191">
        <f t="shared" si="38"/>
        <v>0</v>
      </c>
      <c r="Y132" s="191">
        <f t="shared" si="38"/>
        <v>0</v>
      </c>
      <c r="Z132" s="191">
        <f t="shared" si="38"/>
        <v>0</v>
      </c>
      <c r="AA132" s="191">
        <f t="shared" si="38"/>
        <v>0</v>
      </c>
      <c r="AB132" s="191">
        <f t="shared" si="38"/>
        <v>0</v>
      </c>
      <c r="AC132" s="191">
        <f t="shared" si="38"/>
        <v>0</v>
      </c>
      <c r="AD132" s="191">
        <f t="shared" si="38"/>
        <v>0</v>
      </c>
      <c r="AE132" s="191">
        <f t="shared" si="38"/>
        <v>0</v>
      </c>
      <c r="AF132" s="191">
        <f t="shared" si="38"/>
        <v>0</v>
      </c>
      <c r="AG132" s="191">
        <f t="shared" si="38"/>
        <v>0</v>
      </c>
      <c r="AH132" s="191">
        <f t="shared" si="38"/>
        <v>0</v>
      </c>
      <c r="AI132" s="191">
        <f t="shared" si="38"/>
        <v>0</v>
      </c>
      <c r="AJ132" s="191">
        <f t="shared" si="38"/>
        <v>0</v>
      </c>
      <c r="AK132" s="191">
        <f t="shared" si="38"/>
        <v>0</v>
      </c>
      <c r="AL132" s="191">
        <f t="shared" si="38"/>
        <v>0</v>
      </c>
      <c r="AM132" s="196"/>
      <c r="AN132" s="196"/>
      <c r="AO132" s="196"/>
    </row>
    <row r="133" s="12" customFormat="1" ht="30" hidden="1" customHeight="1" spans="1:41">
      <c r="A133" s="183" t="s">
        <v>54</v>
      </c>
      <c r="B133" s="188" t="s">
        <v>146</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hidden="1" customHeight="1" spans="1:41">
      <c r="A134" s="183" t="s">
        <v>54</v>
      </c>
      <c r="B134" s="188" t="s">
        <v>147</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hidden="1" customHeight="1" spans="1:41">
      <c r="A135" s="183" t="s">
        <v>54</v>
      </c>
      <c r="B135" s="188" t="s">
        <v>148</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hidden="1" customHeight="1" spans="1:41">
      <c r="A136" s="183" t="s">
        <v>54</v>
      </c>
      <c r="B136" s="188" t="s">
        <v>149</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hidden="1" customHeight="1" spans="1:41">
      <c r="A137" s="183" t="s">
        <v>54</v>
      </c>
      <c r="B137" s="188" t="s">
        <v>150</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hidden="1" customHeight="1" spans="1:41">
      <c r="A138" s="183" t="s">
        <v>54</v>
      </c>
      <c r="B138" s="188" t="s">
        <v>151</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hidden="1" customHeight="1" spans="1:41">
      <c r="A139" s="203" t="s">
        <v>52</v>
      </c>
      <c r="B139" s="188" t="s">
        <v>152</v>
      </c>
      <c r="C139" s="188"/>
      <c r="D139" s="188"/>
      <c r="E139" s="185"/>
      <c r="F139" s="185"/>
      <c r="G139" s="185"/>
      <c r="H139" s="185"/>
      <c r="I139" s="191">
        <f t="shared" ref="I139:AL139" si="39">I140+I141+I142+I143+I144</f>
        <v>0</v>
      </c>
      <c r="J139" s="191">
        <f t="shared" si="39"/>
        <v>0</v>
      </c>
      <c r="K139" s="191">
        <f t="shared" si="39"/>
        <v>0</v>
      </c>
      <c r="L139" s="191">
        <f t="shared" si="39"/>
        <v>0</v>
      </c>
      <c r="M139" s="191">
        <f t="shared" si="39"/>
        <v>0</v>
      </c>
      <c r="N139" s="191">
        <f t="shared" si="39"/>
        <v>0</v>
      </c>
      <c r="O139" s="191">
        <f t="shared" si="39"/>
        <v>0</v>
      </c>
      <c r="P139" s="191">
        <f t="shared" si="39"/>
        <v>0</v>
      </c>
      <c r="Q139" s="191">
        <f t="shared" si="39"/>
        <v>0</v>
      </c>
      <c r="R139" s="191">
        <f t="shared" si="39"/>
        <v>0</v>
      </c>
      <c r="S139" s="191">
        <f t="shared" si="39"/>
        <v>0</v>
      </c>
      <c r="T139" s="191">
        <f t="shared" si="39"/>
        <v>0</v>
      </c>
      <c r="U139" s="191">
        <f t="shared" si="39"/>
        <v>0</v>
      </c>
      <c r="V139" s="191">
        <f t="shared" si="39"/>
        <v>0</v>
      </c>
      <c r="W139" s="191">
        <f t="shared" si="39"/>
        <v>0</v>
      </c>
      <c r="X139" s="191">
        <f t="shared" si="39"/>
        <v>0</v>
      </c>
      <c r="Y139" s="191">
        <f t="shared" si="39"/>
        <v>0</v>
      </c>
      <c r="Z139" s="191">
        <f t="shared" si="39"/>
        <v>0</v>
      </c>
      <c r="AA139" s="191">
        <f t="shared" si="39"/>
        <v>0</v>
      </c>
      <c r="AB139" s="191">
        <f t="shared" si="39"/>
        <v>0</v>
      </c>
      <c r="AC139" s="191">
        <f t="shared" si="39"/>
        <v>0</v>
      </c>
      <c r="AD139" s="191">
        <f t="shared" si="39"/>
        <v>0</v>
      </c>
      <c r="AE139" s="191">
        <f t="shared" si="39"/>
        <v>0</v>
      </c>
      <c r="AF139" s="191">
        <f t="shared" si="39"/>
        <v>0</v>
      </c>
      <c r="AG139" s="191">
        <f t="shared" si="39"/>
        <v>0</v>
      </c>
      <c r="AH139" s="191">
        <f t="shared" si="39"/>
        <v>0</v>
      </c>
      <c r="AI139" s="191">
        <f t="shared" si="39"/>
        <v>0</v>
      </c>
      <c r="AJ139" s="191">
        <f t="shared" si="39"/>
        <v>0</v>
      </c>
      <c r="AK139" s="191">
        <f t="shared" si="39"/>
        <v>0</v>
      </c>
      <c r="AL139" s="191">
        <f t="shared" si="39"/>
        <v>0</v>
      </c>
      <c r="AM139" s="196"/>
      <c r="AN139" s="196"/>
      <c r="AO139" s="196"/>
    </row>
    <row r="140" s="12" customFormat="1" ht="30" hidden="1" customHeight="1" spans="1:41">
      <c r="A140" s="183" t="s">
        <v>54</v>
      </c>
      <c r="B140" s="188" t="s">
        <v>153</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hidden="1" customHeight="1" spans="1:41">
      <c r="A141" s="183" t="s">
        <v>54</v>
      </c>
      <c r="B141" s="188" t="s">
        <v>154</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hidden="1" customHeight="1" spans="1:41">
      <c r="A142" s="183" t="s">
        <v>54</v>
      </c>
      <c r="B142" s="188" t="s">
        <v>155</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hidden="1" customHeight="1" spans="1:41">
      <c r="A143" s="183" t="s">
        <v>54</v>
      </c>
      <c r="B143" s="188" t="s">
        <v>156</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hidden="1" customHeight="1" spans="1:41">
      <c r="A144" s="183" t="s">
        <v>54</v>
      </c>
      <c r="B144" s="188" t="s">
        <v>157</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hidden="1" customHeight="1" spans="1:41">
      <c r="A145" s="180" t="s">
        <v>50</v>
      </c>
      <c r="B145" s="188" t="s">
        <v>158</v>
      </c>
      <c r="C145" s="188"/>
      <c r="D145" s="188"/>
      <c r="E145" s="185"/>
      <c r="F145" s="185"/>
      <c r="G145" s="185"/>
      <c r="H145" s="185"/>
      <c r="I145" s="192">
        <f t="shared" ref="I145:AL145" si="40">I146+I149</f>
        <v>0</v>
      </c>
      <c r="J145" s="192">
        <f t="shared" si="40"/>
        <v>0</v>
      </c>
      <c r="K145" s="192">
        <f t="shared" si="40"/>
        <v>0</v>
      </c>
      <c r="L145" s="192">
        <f t="shared" si="40"/>
        <v>0</v>
      </c>
      <c r="M145" s="192">
        <f t="shared" si="40"/>
        <v>0</v>
      </c>
      <c r="N145" s="192">
        <f t="shared" si="40"/>
        <v>0</v>
      </c>
      <c r="O145" s="192">
        <f t="shared" si="40"/>
        <v>0</v>
      </c>
      <c r="P145" s="192">
        <f t="shared" si="40"/>
        <v>0</v>
      </c>
      <c r="Q145" s="192">
        <f t="shared" si="40"/>
        <v>0</v>
      </c>
      <c r="R145" s="192">
        <f t="shared" si="40"/>
        <v>0</v>
      </c>
      <c r="S145" s="192">
        <f t="shared" si="40"/>
        <v>0</v>
      </c>
      <c r="T145" s="192">
        <f t="shared" si="40"/>
        <v>0</v>
      </c>
      <c r="U145" s="192">
        <f t="shared" si="40"/>
        <v>0</v>
      </c>
      <c r="V145" s="192">
        <f t="shared" si="40"/>
        <v>0</v>
      </c>
      <c r="W145" s="192">
        <f t="shared" si="40"/>
        <v>0</v>
      </c>
      <c r="X145" s="192">
        <f t="shared" si="40"/>
        <v>0</v>
      </c>
      <c r="Y145" s="192">
        <f t="shared" si="40"/>
        <v>0</v>
      </c>
      <c r="Z145" s="192">
        <f t="shared" si="40"/>
        <v>0</v>
      </c>
      <c r="AA145" s="192">
        <f t="shared" si="40"/>
        <v>0</v>
      </c>
      <c r="AB145" s="192">
        <f t="shared" si="40"/>
        <v>0</v>
      </c>
      <c r="AC145" s="192">
        <f t="shared" si="40"/>
        <v>0</v>
      </c>
      <c r="AD145" s="192">
        <f t="shared" si="40"/>
        <v>0</v>
      </c>
      <c r="AE145" s="192">
        <f t="shared" si="40"/>
        <v>0</v>
      </c>
      <c r="AF145" s="192">
        <f t="shared" si="40"/>
        <v>0</v>
      </c>
      <c r="AG145" s="192">
        <f t="shared" si="40"/>
        <v>0</v>
      </c>
      <c r="AH145" s="192">
        <f t="shared" si="40"/>
        <v>0</v>
      </c>
      <c r="AI145" s="192">
        <f t="shared" si="40"/>
        <v>0</v>
      </c>
      <c r="AJ145" s="192">
        <f t="shared" si="40"/>
        <v>0</v>
      </c>
      <c r="AK145" s="192">
        <f t="shared" si="40"/>
        <v>0</v>
      </c>
      <c r="AL145" s="192">
        <f t="shared" si="40"/>
        <v>0</v>
      </c>
      <c r="AM145" s="196"/>
      <c r="AN145" s="196"/>
      <c r="AO145" s="196"/>
    </row>
    <row r="146" s="12" customFormat="1" ht="30" hidden="1" customHeight="1" spans="1:41">
      <c r="A146" s="203" t="s">
        <v>52</v>
      </c>
      <c r="B146" s="188" t="s">
        <v>159</v>
      </c>
      <c r="C146" s="188"/>
      <c r="D146" s="188"/>
      <c r="E146" s="185"/>
      <c r="F146" s="185"/>
      <c r="G146" s="185"/>
      <c r="H146" s="185"/>
      <c r="I146" s="191">
        <f t="shared" ref="I146:AL146" si="41">I147+I148</f>
        <v>0</v>
      </c>
      <c r="J146" s="191">
        <f t="shared" si="41"/>
        <v>0</v>
      </c>
      <c r="K146" s="191">
        <f t="shared" si="41"/>
        <v>0</v>
      </c>
      <c r="L146" s="191">
        <f t="shared" si="41"/>
        <v>0</v>
      </c>
      <c r="M146" s="191">
        <f t="shared" si="41"/>
        <v>0</v>
      </c>
      <c r="N146" s="191">
        <f t="shared" si="41"/>
        <v>0</v>
      </c>
      <c r="O146" s="191">
        <f t="shared" si="41"/>
        <v>0</v>
      </c>
      <c r="P146" s="191">
        <f t="shared" si="41"/>
        <v>0</v>
      </c>
      <c r="Q146" s="191">
        <f t="shared" si="41"/>
        <v>0</v>
      </c>
      <c r="R146" s="191">
        <f t="shared" si="41"/>
        <v>0</v>
      </c>
      <c r="S146" s="191">
        <f t="shared" si="41"/>
        <v>0</v>
      </c>
      <c r="T146" s="191">
        <f t="shared" si="41"/>
        <v>0</v>
      </c>
      <c r="U146" s="191">
        <f t="shared" si="41"/>
        <v>0</v>
      </c>
      <c r="V146" s="191">
        <f t="shared" si="41"/>
        <v>0</v>
      </c>
      <c r="W146" s="191">
        <f t="shared" si="41"/>
        <v>0</v>
      </c>
      <c r="X146" s="191">
        <f t="shared" si="41"/>
        <v>0</v>
      </c>
      <c r="Y146" s="191">
        <f t="shared" si="41"/>
        <v>0</v>
      </c>
      <c r="Z146" s="191">
        <f t="shared" si="41"/>
        <v>0</v>
      </c>
      <c r="AA146" s="191">
        <f t="shared" si="41"/>
        <v>0</v>
      </c>
      <c r="AB146" s="191">
        <f t="shared" si="41"/>
        <v>0</v>
      </c>
      <c r="AC146" s="191">
        <f t="shared" si="41"/>
        <v>0</v>
      </c>
      <c r="AD146" s="191">
        <f t="shared" si="41"/>
        <v>0</v>
      </c>
      <c r="AE146" s="191">
        <f t="shared" si="41"/>
        <v>0</v>
      </c>
      <c r="AF146" s="191">
        <f t="shared" si="41"/>
        <v>0</v>
      </c>
      <c r="AG146" s="191">
        <f t="shared" si="41"/>
        <v>0</v>
      </c>
      <c r="AH146" s="191">
        <f t="shared" si="41"/>
        <v>0</v>
      </c>
      <c r="AI146" s="191">
        <f t="shared" si="41"/>
        <v>0</v>
      </c>
      <c r="AJ146" s="191">
        <f t="shared" si="41"/>
        <v>0</v>
      </c>
      <c r="AK146" s="191">
        <f t="shared" si="41"/>
        <v>0</v>
      </c>
      <c r="AL146" s="191">
        <f t="shared" si="41"/>
        <v>0</v>
      </c>
      <c r="AM146" s="196"/>
      <c r="AN146" s="196"/>
      <c r="AO146" s="196"/>
    </row>
    <row r="147" s="12" customFormat="1" ht="30" hidden="1" customHeight="1" spans="1:41">
      <c r="A147" s="183" t="s">
        <v>54</v>
      </c>
      <c r="B147" s="188" t="s">
        <v>160</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hidden="1" customHeight="1" spans="1:41">
      <c r="A148" s="183" t="s">
        <v>54</v>
      </c>
      <c r="B148" s="188" t="s">
        <v>161</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hidden="1" customHeight="1" spans="1:41">
      <c r="A149" s="203" t="s">
        <v>52</v>
      </c>
      <c r="B149" s="188" t="s">
        <v>162</v>
      </c>
      <c r="C149" s="188"/>
      <c r="D149" s="188"/>
      <c r="E149" s="185"/>
      <c r="F149" s="185"/>
      <c r="G149" s="185"/>
      <c r="H149" s="185"/>
      <c r="I149" s="191">
        <f t="shared" ref="I149:AL149" si="42">I150+I151+I152+I153</f>
        <v>0</v>
      </c>
      <c r="J149" s="191">
        <f t="shared" si="42"/>
        <v>0</v>
      </c>
      <c r="K149" s="191">
        <f t="shared" si="42"/>
        <v>0</v>
      </c>
      <c r="L149" s="191">
        <f t="shared" si="42"/>
        <v>0</v>
      </c>
      <c r="M149" s="191">
        <f t="shared" si="42"/>
        <v>0</v>
      </c>
      <c r="N149" s="191">
        <f t="shared" si="42"/>
        <v>0</v>
      </c>
      <c r="O149" s="191">
        <f t="shared" si="42"/>
        <v>0</v>
      </c>
      <c r="P149" s="191">
        <f t="shared" si="42"/>
        <v>0</v>
      </c>
      <c r="Q149" s="191">
        <f t="shared" si="42"/>
        <v>0</v>
      </c>
      <c r="R149" s="191">
        <f t="shared" si="42"/>
        <v>0</v>
      </c>
      <c r="S149" s="191">
        <f t="shared" si="42"/>
        <v>0</v>
      </c>
      <c r="T149" s="191">
        <f t="shared" si="42"/>
        <v>0</v>
      </c>
      <c r="U149" s="191">
        <f t="shared" si="42"/>
        <v>0</v>
      </c>
      <c r="V149" s="191">
        <f t="shared" si="42"/>
        <v>0</v>
      </c>
      <c r="W149" s="191">
        <f t="shared" si="42"/>
        <v>0</v>
      </c>
      <c r="X149" s="191">
        <f t="shared" si="42"/>
        <v>0</v>
      </c>
      <c r="Y149" s="191">
        <f t="shared" si="42"/>
        <v>0</v>
      </c>
      <c r="Z149" s="191">
        <f t="shared" si="42"/>
        <v>0</v>
      </c>
      <c r="AA149" s="191">
        <f t="shared" si="42"/>
        <v>0</v>
      </c>
      <c r="AB149" s="191">
        <f t="shared" si="42"/>
        <v>0</v>
      </c>
      <c r="AC149" s="191">
        <f t="shared" si="42"/>
        <v>0</v>
      </c>
      <c r="AD149" s="191">
        <f t="shared" si="42"/>
        <v>0</v>
      </c>
      <c r="AE149" s="191">
        <f t="shared" si="42"/>
        <v>0</v>
      </c>
      <c r="AF149" s="191">
        <f t="shared" si="42"/>
        <v>0</v>
      </c>
      <c r="AG149" s="191">
        <f t="shared" si="42"/>
        <v>0</v>
      </c>
      <c r="AH149" s="191">
        <f t="shared" si="42"/>
        <v>0</v>
      </c>
      <c r="AI149" s="191">
        <f t="shared" si="42"/>
        <v>0</v>
      </c>
      <c r="AJ149" s="191">
        <f t="shared" si="42"/>
        <v>0</v>
      </c>
      <c r="AK149" s="191">
        <f t="shared" si="42"/>
        <v>0</v>
      </c>
      <c r="AL149" s="191">
        <f t="shared" si="42"/>
        <v>0</v>
      </c>
      <c r="AM149" s="196"/>
      <c r="AN149" s="196"/>
      <c r="AO149" s="196"/>
    </row>
    <row r="150" s="12" customFormat="1" ht="30" hidden="1" customHeight="1" spans="1:41">
      <c r="A150" s="183" t="s">
        <v>54</v>
      </c>
      <c r="B150" s="188" t="s">
        <v>163</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c r="AO150" s="196"/>
    </row>
    <row r="151" s="12" customFormat="1" ht="30" hidden="1" customHeight="1" spans="1:41">
      <c r="A151" s="183" t="s">
        <v>54</v>
      </c>
      <c r="B151" s="188" t="s">
        <v>164</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hidden="1" customHeight="1" spans="1:41">
      <c r="A152" s="183" t="s">
        <v>54</v>
      </c>
      <c r="B152" s="188" t="s">
        <v>165</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hidden="1" customHeight="1" spans="1:41">
      <c r="A153" s="183" t="s">
        <v>54</v>
      </c>
      <c r="B153" s="188" t="s">
        <v>166</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hidden="1" customHeight="1" spans="1:41">
      <c r="A154" s="180" t="s">
        <v>50</v>
      </c>
      <c r="B154" s="188" t="s">
        <v>167</v>
      </c>
      <c r="C154" s="188"/>
      <c r="D154" s="188"/>
      <c r="E154" s="185"/>
      <c r="F154" s="185"/>
      <c r="G154" s="185"/>
      <c r="H154" s="185"/>
      <c r="I154" s="192">
        <f t="shared" ref="I154:AL154" si="43">I155</f>
        <v>0</v>
      </c>
      <c r="J154" s="192">
        <f t="shared" si="43"/>
        <v>0</v>
      </c>
      <c r="K154" s="192">
        <f t="shared" si="43"/>
        <v>0</v>
      </c>
      <c r="L154" s="192">
        <f t="shared" si="43"/>
        <v>0</v>
      </c>
      <c r="M154" s="192">
        <f t="shared" si="43"/>
        <v>0</v>
      </c>
      <c r="N154" s="192">
        <f t="shared" si="43"/>
        <v>0</v>
      </c>
      <c r="O154" s="192">
        <f t="shared" si="43"/>
        <v>0</v>
      </c>
      <c r="P154" s="192">
        <f t="shared" si="43"/>
        <v>0</v>
      </c>
      <c r="Q154" s="192">
        <f t="shared" si="43"/>
        <v>0</v>
      </c>
      <c r="R154" s="192">
        <f t="shared" si="43"/>
        <v>0</v>
      </c>
      <c r="S154" s="192">
        <f t="shared" si="43"/>
        <v>0</v>
      </c>
      <c r="T154" s="192">
        <f t="shared" si="43"/>
        <v>0</v>
      </c>
      <c r="U154" s="192">
        <f t="shared" si="43"/>
        <v>0</v>
      </c>
      <c r="V154" s="192">
        <f t="shared" si="43"/>
        <v>0</v>
      </c>
      <c r="W154" s="192">
        <f t="shared" si="43"/>
        <v>0</v>
      </c>
      <c r="X154" s="192">
        <f t="shared" si="43"/>
        <v>0</v>
      </c>
      <c r="Y154" s="192">
        <f t="shared" si="43"/>
        <v>0</v>
      </c>
      <c r="Z154" s="192">
        <f t="shared" si="43"/>
        <v>0</v>
      </c>
      <c r="AA154" s="192">
        <f t="shared" si="43"/>
        <v>0</v>
      </c>
      <c r="AB154" s="192">
        <f t="shared" si="43"/>
        <v>0</v>
      </c>
      <c r="AC154" s="192">
        <f t="shared" si="43"/>
        <v>0</v>
      </c>
      <c r="AD154" s="192">
        <f t="shared" si="43"/>
        <v>0</v>
      </c>
      <c r="AE154" s="192">
        <f t="shared" si="43"/>
        <v>0</v>
      </c>
      <c r="AF154" s="192">
        <f t="shared" si="43"/>
        <v>0</v>
      </c>
      <c r="AG154" s="192">
        <f t="shared" si="43"/>
        <v>0</v>
      </c>
      <c r="AH154" s="192">
        <f t="shared" si="43"/>
        <v>0</v>
      </c>
      <c r="AI154" s="192">
        <f t="shared" si="43"/>
        <v>0</v>
      </c>
      <c r="AJ154" s="192">
        <f t="shared" si="43"/>
        <v>0</v>
      </c>
      <c r="AK154" s="192">
        <f t="shared" si="43"/>
        <v>0</v>
      </c>
      <c r="AL154" s="192">
        <f t="shared" si="43"/>
        <v>0</v>
      </c>
      <c r="AM154" s="196"/>
      <c r="AN154" s="196"/>
      <c r="AO154" s="196"/>
    </row>
    <row r="155" s="12" customFormat="1" ht="30" hidden="1" customHeight="1" spans="1:41">
      <c r="A155" s="180" t="s">
        <v>52</v>
      </c>
      <c r="B155" s="188" t="s">
        <v>167</v>
      </c>
      <c r="C155" s="188"/>
      <c r="D155" s="188"/>
      <c r="E155" s="185"/>
      <c r="F155" s="185"/>
      <c r="G155" s="185"/>
      <c r="H155" s="185"/>
      <c r="I155" s="191">
        <f t="shared" ref="I155:AL155" si="44">I156</f>
        <v>0</v>
      </c>
      <c r="J155" s="191">
        <f t="shared" si="44"/>
        <v>0</v>
      </c>
      <c r="K155" s="191">
        <f t="shared" si="44"/>
        <v>0</v>
      </c>
      <c r="L155" s="191">
        <f t="shared" si="44"/>
        <v>0</v>
      </c>
      <c r="M155" s="191">
        <f t="shared" si="44"/>
        <v>0</v>
      </c>
      <c r="N155" s="191">
        <f t="shared" si="44"/>
        <v>0</v>
      </c>
      <c r="O155" s="191">
        <f t="shared" si="44"/>
        <v>0</v>
      </c>
      <c r="P155" s="191">
        <f t="shared" si="44"/>
        <v>0</v>
      </c>
      <c r="Q155" s="191">
        <f t="shared" si="44"/>
        <v>0</v>
      </c>
      <c r="R155" s="191">
        <f t="shared" si="44"/>
        <v>0</v>
      </c>
      <c r="S155" s="191">
        <f t="shared" si="44"/>
        <v>0</v>
      </c>
      <c r="T155" s="191">
        <f t="shared" si="44"/>
        <v>0</v>
      </c>
      <c r="U155" s="191">
        <f t="shared" si="44"/>
        <v>0</v>
      </c>
      <c r="V155" s="191">
        <f t="shared" si="44"/>
        <v>0</v>
      </c>
      <c r="W155" s="191">
        <f t="shared" si="44"/>
        <v>0</v>
      </c>
      <c r="X155" s="191">
        <f t="shared" si="44"/>
        <v>0</v>
      </c>
      <c r="Y155" s="191">
        <f t="shared" si="44"/>
        <v>0</v>
      </c>
      <c r="Z155" s="191">
        <f t="shared" si="44"/>
        <v>0</v>
      </c>
      <c r="AA155" s="191">
        <f t="shared" si="44"/>
        <v>0</v>
      </c>
      <c r="AB155" s="191">
        <f t="shared" si="44"/>
        <v>0</v>
      </c>
      <c r="AC155" s="191">
        <f t="shared" si="44"/>
        <v>0</v>
      </c>
      <c r="AD155" s="191">
        <f t="shared" si="44"/>
        <v>0</v>
      </c>
      <c r="AE155" s="191">
        <f t="shared" si="44"/>
        <v>0</v>
      </c>
      <c r="AF155" s="191">
        <f t="shared" si="44"/>
        <v>0</v>
      </c>
      <c r="AG155" s="191">
        <f t="shared" si="44"/>
        <v>0</v>
      </c>
      <c r="AH155" s="191">
        <f t="shared" si="44"/>
        <v>0</v>
      </c>
      <c r="AI155" s="191">
        <f t="shared" si="44"/>
        <v>0</v>
      </c>
      <c r="AJ155" s="191">
        <f t="shared" si="44"/>
        <v>0</v>
      </c>
      <c r="AK155" s="191">
        <f t="shared" si="44"/>
        <v>0</v>
      </c>
      <c r="AL155" s="191">
        <f t="shared" si="44"/>
        <v>0</v>
      </c>
      <c r="AM155" s="196"/>
      <c r="AN155" s="196"/>
      <c r="AO155" s="196"/>
    </row>
    <row r="156" s="12" customFormat="1" ht="30" hidden="1" customHeight="1" spans="1:41">
      <c r="A156" s="180" t="s">
        <v>54</v>
      </c>
      <c r="B156" s="188" t="s">
        <v>167</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hidden="1" customHeight="1" spans="1:41">
      <c r="A157" s="180" t="s">
        <v>50</v>
      </c>
      <c r="B157" s="188" t="s">
        <v>96</v>
      </c>
      <c r="C157" s="188"/>
      <c r="D157" s="188"/>
      <c r="E157" s="185"/>
      <c r="F157" s="185"/>
      <c r="G157" s="185"/>
      <c r="H157" s="185"/>
      <c r="I157" s="192">
        <f t="shared" ref="I157:AL157" si="45">I158</f>
        <v>1</v>
      </c>
      <c r="J157" s="192">
        <f t="shared" si="45"/>
        <v>3800</v>
      </c>
      <c r="K157" s="192">
        <f t="shared" si="45"/>
        <v>0</v>
      </c>
      <c r="L157" s="192">
        <f t="shared" si="45"/>
        <v>0</v>
      </c>
      <c r="M157" s="192">
        <f t="shared" si="45"/>
        <v>0</v>
      </c>
      <c r="N157" s="192">
        <f t="shared" si="45"/>
        <v>0</v>
      </c>
      <c r="O157" s="192">
        <f t="shared" si="45"/>
        <v>0</v>
      </c>
      <c r="P157" s="192">
        <f t="shared" si="45"/>
        <v>0</v>
      </c>
      <c r="Q157" s="192">
        <f t="shared" si="45"/>
        <v>0</v>
      </c>
      <c r="R157" s="192">
        <f t="shared" si="45"/>
        <v>1</v>
      </c>
      <c r="S157" s="192">
        <f t="shared" si="45"/>
        <v>3800</v>
      </c>
      <c r="T157" s="192">
        <f t="shared" si="45"/>
        <v>0</v>
      </c>
      <c r="U157" s="192">
        <f t="shared" si="45"/>
        <v>0</v>
      </c>
      <c r="V157" s="192">
        <f t="shared" si="45"/>
        <v>0</v>
      </c>
      <c r="W157" s="192">
        <f t="shared" si="45"/>
        <v>0</v>
      </c>
      <c r="X157" s="192">
        <f t="shared" si="45"/>
        <v>0</v>
      </c>
      <c r="Y157" s="192">
        <f t="shared" si="45"/>
        <v>0</v>
      </c>
      <c r="Z157" s="192">
        <f t="shared" si="45"/>
        <v>38</v>
      </c>
      <c r="AA157" s="192">
        <f t="shared" si="45"/>
        <v>38</v>
      </c>
      <c r="AB157" s="192">
        <f t="shared" si="45"/>
        <v>0</v>
      </c>
      <c r="AC157" s="192">
        <f t="shared" si="45"/>
        <v>0</v>
      </c>
      <c r="AD157" s="192">
        <f t="shared" si="45"/>
        <v>38</v>
      </c>
      <c r="AE157" s="192">
        <f t="shared" si="45"/>
        <v>0</v>
      </c>
      <c r="AF157" s="192">
        <f t="shared" si="45"/>
        <v>0</v>
      </c>
      <c r="AG157" s="192">
        <f t="shared" si="45"/>
        <v>0</v>
      </c>
      <c r="AH157" s="192">
        <f t="shared" si="45"/>
        <v>0</v>
      </c>
      <c r="AI157" s="192">
        <f t="shared" si="45"/>
        <v>0</v>
      </c>
      <c r="AJ157" s="192">
        <f t="shared" si="45"/>
        <v>0</v>
      </c>
      <c r="AK157" s="192">
        <f t="shared" si="45"/>
        <v>0</v>
      </c>
      <c r="AL157" s="192">
        <f t="shared" si="45"/>
        <v>0</v>
      </c>
      <c r="AM157" s="196"/>
      <c r="AN157" s="196"/>
      <c r="AO157" s="196"/>
    </row>
    <row r="158" s="12" customFormat="1" ht="30" hidden="1" customHeight="1" spans="1:41">
      <c r="A158" s="180" t="s">
        <v>52</v>
      </c>
      <c r="B158" s="188" t="s">
        <v>96</v>
      </c>
      <c r="C158" s="188"/>
      <c r="D158" s="188"/>
      <c r="E158" s="185"/>
      <c r="F158" s="185"/>
      <c r="G158" s="185"/>
      <c r="H158" s="185"/>
      <c r="I158" s="191">
        <f t="shared" ref="I158:AL158" si="46">I159+I160+I162</f>
        <v>1</v>
      </c>
      <c r="J158" s="191">
        <f t="shared" si="46"/>
        <v>3800</v>
      </c>
      <c r="K158" s="191">
        <f t="shared" si="46"/>
        <v>0</v>
      </c>
      <c r="L158" s="191">
        <f t="shared" si="46"/>
        <v>0</v>
      </c>
      <c r="M158" s="191">
        <f t="shared" si="46"/>
        <v>0</v>
      </c>
      <c r="N158" s="191">
        <f t="shared" si="46"/>
        <v>0</v>
      </c>
      <c r="O158" s="191">
        <f t="shared" si="46"/>
        <v>0</v>
      </c>
      <c r="P158" s="191">
        <f t="shared" si="46"/>
        <v>0</v>
      </c>
      <c r="Q158" s="191">
        <f t="shared" si="46"/>
        <v>0</v>
      </c>
      <c r="R158" s="191">
        <f t="shared" si="46"/>
        <v>1</v>
      </c>
      <c r="S158" s="191">
        <f t="shared" si="46"/>
        <v>3800</v>
      </c>
      <c r="T158" s="191">
        <f t="shared" si="46"/>
        <v>0</v>
      </c>
      <c r="U158" s="191">
        <f t="shared" si="46"/>
        <v>0</v>
      </c>
      <c r="V158" s="191">
        <f t="shared" si="46"/>
        <v>0</v>
      </c>
      <c r="W158" s="191">
        <f t="shared" si="46"/>
        <v>0</v>
      </c>
      <c r="X158" s="191">
        <f t="shared" si="46"/>
        <v>0</v>
      </c>
      <c r="Y158" s="191">
        <f t="shared" si="46"/>
        <v>0</v>
      </c>
      <c r="Z158" s="191">
        <f t="shared" si="46"/>
        <v>38</v>
      </c>
      <c r="AA158" s="191">
        <f t="shared" si="46"/>
        <v>38</v>
      </c>
      <c r="AB158" s="191">
        <f t="shared" si="46"/>
        <v>0</v>
      </c>
      <c r="AC158" s="191">
        <f t="shared" si="46"/>
        <v>0</v>
      </c>
      <c r="AD158" s="191">
        <f t="shared" si="46"/>
        <v>38</v>
      </c>
      <c r="AE158" s="191">
        <f t="shared" si="46"/>
        <v>0</v>
      </c>
      <c r="AF158" s="191">
        <f t="shared" si="46"/>
        <v>0</v>
      </c>
      <c r="AG158" s="191">
        <f t="shared" si="46"/>
        <v>0</v>
      </c>
      <c r="AH158" s="191">
        <f t="shared" si="46"/>
        <v>0</v>
      </c>
      <c r="AI158" s="191">
        <f t="shared" si="46"/>
        <v>0</v>
      </c>
      <c r="AJ158" s="191">
        <f t="shared" si="46"/>
        <v>0</v>
      </c>
      <c r="AK158" s="191">
        <f t="shared" si="46"/>
        <v>0</v>
      </c>
      <c r="AL158" s="191">
        <f t="shared" si="46"/>
        <v>0</v>
      </c>
      <c r="AM158" s="196"/>
      <c r="AN158" s="196"/>
      <c r="AO158" s="196"/>
    </row>
    <row r="159" s="12" customFormat="1" ht="45" hidden="1" customHeight="1" spans="1:41">
      <c r="A159" s="183" t="s">
        <v>54</v>
      </c>
      <c r="B159" s="188" t="s">
        <v>168</v>
      </c>
      <c r="C159" s="188"/>
      <c r="D159" s="188"/>
      <c r="E159" s="185"/>
      <c r="F159" s="185"/>
      <c r="G159" s="185"/>
      <c r="H159" s="185"/>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6"/>
      <c r="AN159" s="196"/>
      <c r="AO159" s="196"/>
    </row>
    <row r="160" s="12" customFormat="1" ht="30" hidden="1" customHeight="1" spans="1:41">
      <c r="A160" s="183" t="s">
        <v>54</v>
      </c>
      <c r="B160" s="188" t="s">
        <v>169</v>
      </c>
      <c r="C160" s="188"/>
      <c r="D160" s="188"/>
      <c r="E160" s="185"/>
      <c r="F160" s="185"/>
      <c r="G160" s="185"/>
      <c r="H160" s="185"/>
      <c r="I160" s="191">
        <f t="shared" ref="I160:AL160" si="47">SUM(I161)</f>
        <v>1</v>
      </c>
      <c r="J160" s="191">
        <f t="shared" si="47"/>
        <v>3800</v>
      </c>
      <c r="K160" s="191">
        <f t="shared" si="47"/>
        <v>0</v>
      </c>
      <c r="L160" s="191">
        <f t="shared" si="47"/>
        <v>0</v>
      </c>
      <c r="M160" s="191">
        <f t="shared" si="47"/>
        <v>0</v>
      </c>
      <c r="N160" s="191">
        <f t="shared" si="47"/>
        <v>0</v>
      </c>
      <c r="O160" s="191">
        <f t="shared" si="47"/>
        <v>0</v>
      </c>
      <c r="P160" s="191">
        <f t="shared" si="47"/>
        <v>0</v>
      </c>
      <c r="Q160" s="191">
        <f t="shared" si="47"/>
        <v>0</v>
      </c>
      <c r="R160" s="191">
        <f t="shared" si="47"/>
        <v>1</v>
      </c>
      <c r="S160" s="191">
        <f t="shared" si="47"/>
        <v>3800</v>
      </c>
      <c r="T160" s="191">
        <f t="shared" si="47"/>
        <v>0</v>
      </c>
      <c r="U160" s="191">
        <f t="shared" si="47"/>
        <v>0</v>
      </c>
      <c r="V160" s="191">
        <f t="shared" si="47"/>
        <v>0</v>
      </c>
      <c r="W160" s="191">
        <f t="shared" si="47"/>
        <v>0</v>
      </c>
      <c r="X160" s="191">
        <f t="shared" si="47"/>
        <v>0</v>
      </c>
      <c r="Y160" s="191">
        <f t="shared" si="47"/>
        <v>0</v>
      </c>
      <c r="Z160" s="191">
        <f t="shared" si="47"/>
        <v>38</v>
      </c>
      <c r="AA160" s="191">
        <f t="shared" si="47"/>
        <v>38</v>
      </c>
      <c r="AB160" s="191">
        <f t="shared" si="47"/>
        <v>0</v>
      </c>
      <c r="AC160" s="191">
        <f t="shared" si="47"/>
        <v>0</v>
      </c>
      <c r="AD160" s="191">
        <f t="shared" si="47"/>
        <v>38</v>
      </c>
      <c r="AE160" s="191">
        <f t="shared" si="47"/>
        <v>0</v>
      </c>
      <c r="AF160" s="191">
        <f t="shared" si="47"/>
        <v>0</v>
      </c>
      <c r="AG160" s="191">
        <f t="shared" si="47"/>
        <v>0</v>
      </c>
      <c r="AH160" s="191">
        <f t="shared" si="47"/>
        <v>0</v>
      </c>
      <c r="AI160" s="191">
        <f t="shared" si="47"/>
        <v>0</v>
      </c>
      <c r="AJ160" s="191">
        <f t="shared" si="47"/>
        <v>0</v>
      </c>
      <c r="AK160" s="191">
        <f t="shared" si="47"/>
        <v>0</v>
      </c>
      <c r="AL160" s="191">
        <f t="shared" si="47"/>
        <v>0</v>
      </c>
      <c r="AM160" s="196"/>
      <c r="AN160" s="196"/>
      <c r="AO160" s="196"/>
    </row>
    <row r="161" s="7" customFormat="1" ht="178" customHeight="1" spans="1:42">
      <c r="A161" s="22">
        <v>27</v>
      </c>
      <c r="B161" s="22" t="s">
        <v>1183</v>
      </c>
      <c r="C161" s="22">
        <v>2024</v>
      </c>
      <c r="D161" s="33" t="s">
        <v>1004</v>
      </c>
      <c r="E161" s="22" t="s">
        <v>178</v>
      </c>
      <c r="F161" s="22" t="s">
        <v>1184</v>
      </c>
      <c r="G161" s="22" t="s">
        <v>995</v>
      </c>
      <c r="H161" s="33" t="s">
        <v>1006</v>
      </c>
      <c r="I161" s="22">
        <v>1</v>
      </c>
      <c r="J161" s="22">
        <v>3800</v>
      </c>
      <c r="K161" s="22"/>
      <c r="L161" s="22"/>
      <c r="M161" s="22"/>
      <c r="N161" s="22"/>
      <c r="O161" s="22"/>
      <c r="P161" s="22"/>
      <c r="Q161" s="22"/>
      <c r="R161" s="22">
        <v>1</v>
      </c>
      <c r="S161" s="22">
        <v>3800</v>
      </c>
      <c r="T161" s="22"/>
      <c r="U161" s="22" t="s">
        <v>1007</v>
      </c>
      <c r="V161" s="22" t="s">
        <v>1185</v>
      </c>
      <c r="W161" s="22" t="s">
        <v>1007</v>
      </c>
      <c r="X161" s="22" t="s">
        <v>1185</v>
      </c>
      <c r="Y161" s="22" t="s">
        <v>1186</v>
      </c>
      <c r="Z161" s="22">
        <v>38</v>
      </c>
      <c r="AA161" s="22">
        <v>38</v>
      </c>
      <c r="AB161" s="60"/>
      <c r="AC161" s="60"/>
      <c r="AD161" s="60">
        <v>38</v>
      </c>
      <c r="AE161" s="60"/>
      <c r="AF161" s="22"/>
      <c r="AG161" s="22"/>
      <c r="AH161" s="22"/>
      <c r="AI161" s="22"/>
      <c r="AJ161" s="22"/>
      <c r="AK161" s="22"/>
      <c r="AL161" s="22"/>
      <c r="AM161" s="33" t="s">
        <v>1187</v>
      </c>
      <c r="AN161" s="33" t="s">
        <v>1188</v>
      </c>
      <c r="AO161" s="60" t="s">
        <v>1386</v>
      </c>
      <c r="AP161" s="75" t="s">
        <v>1386</v>
      </c>
    </row>
    <row r="162" s="12" customFormat="1" ht="30" hidden="1" customHeight="1" spans="1:40">
      <c r="A162" s="183" t="s">
        <v>54</v>
      </c>
      <c r="B162" s="188" t="s">
        <v>170</v>
      </c>
      <c r="C162" s="188"/>
      <c r="D162" s="188"/>
      <c r="E162" s="185"/>
      <c r="F162" s="185"/>
      <c r="G162" s="185"/>
      <c r="H162" s="185"/>
      <c r="I162" s="191"/>
      <c r="J162" s="191"/>
      <c r="K162" s="191"/>
      <c r="L162" s="191"/>
      <c r="M162" s="191"/>
      <c r="N162" s="191"/>
      <c r="O162" s="191"/>
      <c r="P162" s="191"/>
      <c r="Q162" s="191"/>
      <c r="R162" s="191"/>
      <c r="S162" s="191"/>
      <c r="T162" s="191"/>
      <c r="U162" s="191"/>
      <c r="V162" s="191"/>
      <c r="W162" s="191"/>
      <c r="X162" s="191"/>
      <c r="Y162" s="191"/>
      <c r="Z162" s="191"/>
      <c r="AA162" s="191"/>
      <c r="AB162" s="191"/>
      <c r="AC162" s="191"/>
      <c r="AD162" s="191"/>
      <c r="AE162" s="191"/>
      <c r="AF162" s="191"/>
      <c r="AG162" s="191"/>
      <c r="AH162" s="191"/>
      <c r="AI162" s="191"/>
      <c r="AJ162" s="191"/>
      <c r="AK162" s="191"/>
      <c r="AL162" s="191"/>
      <c r="AM162" s="206"/>
      <c r="AN162" s="206"/>
    </row>
    <row r="163" ht="169" customHeight="1" spans="1:41">
      <c r="A163" s="22">
        <v>28</v>
      </c>
      <c r="B163" s="22" t="s">
        <v>1421</v>
      </c>
      <c r="C163" s="22">
        <v>2024</v>
      </c>
      <c r="D163" s="33" t="s">
        <v>1422</v>
      </c>
      <c r="E163" s="22" t="s">
        <v>178</v>
      </c>
      <c r="F163" s="22" t="s">
        <v>984</v>
      </c>
      <c r="G163" s="33" t="s">
        <v>1423</v>
      </c>
      <c r="H163" s="33" t="s">
        <v>1424</v>
      </c>
      <c r="U163" s="33" t="s">
        <v>1425</v>
      </c>
      <c r="W163" s="33" t="s">
        <v>1425</v>
      </c>
      <c r="Z163" s="22">
        <v>500</v>
      </c>
      <c r="AM163" s="33" t="s">
        <v>1426</v>
      </c>
      <c r="AN163" s="33" t="s">
        <v>1427</v>
      </c>
      <c r="AO163" s="60" t="s">
        <v>1392</v>
      </c>
    </row>
    <row r="164" ht="80" customHeight="1" spans="1:41">
      <c r="A164" s="22">
        <v>29</v>
      </c>
      <c r="B164" s="22" t="s">
        <v>1428</v>
      </c>
      <c r="C164" s="22">
        <v>2024</v>
      </c>
      <c r="D164" s="24" t="s">
        <v>1429</v>
      </c>
      <c r="E164" s="185" t="s">
        <v>178</v>
      </c>
      <c r="F164" s="24" t="s">
        <v>984</v>
      </c>
      <c r="G164" s="33" t="s">
        <v>309</v>
      </c>
      <c r="H164" s="33" t="s">
        <v>1430</v>
      </c>
      <c r="I164" s="33" t="s">
        <v>215</v>
      </c>
      <c r="J164" s="33" t="s">
        <v>215</v>
      </c>
      <c r="K164" s="33">
        <v>1500</v>
      </c>
      <c r="L164" s="33" t="s">
        <v>1431</v>
      </c>
      <c r="M164" s="33" t="s">
        <v>1340</v>
      </c>
      <c r="N164" s="22" t="s">
        <v>1390</v>
      </c>
      <c r="U164" s="33" t="s">
        <v>215</v>
      </c>
      <c r="V164" s="33" t="s">
        <v>215</v>
      </c>
      <c r="W164" s="33" t="s">
        <v>215</v>
      </c>
      <c r="Z164" s="22">
        <v>1500</v>
      </c>
      <c r="AM164" s="33" t="s">
        <v>1431</v>
      </c>
      <c r="AN164" s="33" t="s">
        <v>1340</v>
      </c>
      <c r="AO164" s="22" t="s">
        <v>1390</v>
      </c>
    </row>
    <row r="165" ht="80" customHeight="1" spans="1:41">
      <c r="A165" s="22">
        <v>30</v>
      </c>
      <c r="B165" s="22" t="s">
        <v>1432</v>
      </c>
      <c r="C165" s="22">
        <v>2024</v>
      </c>
      <c r="D165" s="24" t="s">
        <v>1433</v>
      </c>
      <c r="E165" s="185" t="s">
        <v>178</v>
      </c>
      <c r="F165" s="24" t="s">
        <v>984</v>
      </c>
      <c r="G165" s="33" t="s">
        <v>315</v>
      </c>
      <c r="H165" s="33" t="s">
        <v>1434</v>
      </c>
      <c r="I165" s="33" t="s">
        <v>215</v>
      </c>
      <c r="J165" s="33" t="s">
        <v>215</v>
      </c>
      <c r="K165" s="33">
        <v>500</v>
      </c>
      <c r="L165" s="33" t="s">
        <v>1435</v>
      </c>
      <c r="M165" s="33" t="s">
        <v>1340</v>
      </c>
      <c r="N165" s="22" t="s">
        <v>1390</v>
      </c>
      <c r="U165" s="33" t="s">
        <v>215</v>
      </c>
      <c r="V165" s="33" t="s">
        <v>215</v>
      </c>
      <c r="W165" s="33" t="s">
        <v>215</v>
      </c>
      <c r="Z165" s="22">
        <v>500</v>
      </c>
      <c r="AM165" s="33" t="s">
        <v>1435</v>
      </c>
      <c r="AN165" s="33" t="s">
        <v>1340</v>
      </c>
      <c r="AO165" s="22" t="s">
        <v>1390</v>
      </c>
    </row>
  </sheetData>
  <autoFilter xmlns:etc="http://www.wps.cn/officeDocument/2017/etCustomData" ref="A4:XFD165" etc:filterBottomFollowUsedRange="0">
    <filterColumn colId="20">
      <filters>
        <filter val="人社局"/>
        <filter val="交通局"/>
        <filter val="教科局"/>
        <filter val="水利局"/>
        <filter val="气象局"/>
        <filter val="农业农村局"/>
        <filter val="统战部"/>
        <filter val="建设单位（K1)"/>
        <filter val="县水管站"/>
        <filter val="农村供水总站"/>
        <filter val="马场管理委员会"/>
        <filter val="哈拉奇乡人民政府"/>
        <filter val="库兰萨日克乡人民政府"/>
        <filter val="苏木塔什乡人民政府"/>
        <filter val="阿合奇镇人民政府"/>
        <filter val="哈拉布拉克乡人民政府"/>
      </filters>
    </filterColumn>
    <extLst/>
  </autoFilter>
  <mergeCells count="175">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A12:H12"/>
    <mergeCell ref="A13:H13"/>
    <mergeCell ref="B18:D18"/>
    <mergeCell ref="B19:D19"/>
    <mergeCell ref="B20:D20"/>
    <mergeCell ref="B21:D21"/>
    <mergeCell ref="B22:D22"/>
    <mergeCell ref="B23:D23"/>
    <mergeCell ref="B24:D24"/>
    <mergeCell ref="B25:D25"/>
    <mergeCell ref="B26:D26"/>
    <mergeCell ref="B27:D27"/>
    <mergeCell ref="B34:D34"/>
    <mergeCell ref="B35:D35"/>
    <mergeCell ref="B36:D36"/>
    <mergeCell ref="B37:D37"/>
    <mergeCell ref="B38:D38"/>
    <mergeCell ref="B39:D39"/>
    <mergeCell ref="B40:D40"/>
    <mergeCell ref="B42:D42"/>
    <mergeCell ref="B43:D43"/>
    <mergeCell ref="B44:D44"/>
    <mergeCell ref="B45:D45"/>
    <mergeCell ref="B46:D46"/>
    <mergeCell ref="B47:D47"/>
    <mergeCell ref="B48:D48"/>
    <mergeCell ref="B49:D49"/>
    <mergeCell ref="B55:D55"/>
    <mergeCell ref="B56:D56"/>
    <mergeCell ref="B57:D57"/>
    <mergeCell ref="B59:D59"/>
    <mergeCell ref="B60:D60"/>
    <mergeCell ref="B61:D61"/>
    <mergeCell ref="B62:D62"/>
    <mergeCell ref="B63:D63"/>
    <mergeCell ref="B65:D65"/>
    <mergeCell ref="B66:D66"/>
    <mergeCell ref="B67:D67"/>
    <mergeCell ref="B68:D68"/>
    <mergeCell ref="B69:D69"/>
    <mergeCell ref="B70:D70"/>
    <mergeCell ref="B71:D71"/>
    <mergeCell ref="B72:D72"/>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3:D93"/>
    <mergeCell ref="B98:D98"/>
    <mergeCell ref="B99:D99"/>
    <mergeCell ref="B100:D100"/>
    <mergeCell ref="B101:D101"/>
    <mergeCell ref="B102:D102"/>
    <mergeCell ref="B103:D103"/>
    <mergeCell ref="B104:D104"/>
    <mergeCell ref="B105:D105"/>
    <mergeCell ref="B109:D109"/>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2:D162"/>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64">
    <cfRule type="duplicateValues" dxfId="1" priority="1"/>
  </conditionalFormatting>
  <conditionalFormatting sqref="D129">
    <cfRule type="expression" dxfId="0" priority="2">
      <formula>AND(COUNTIF(#REF!,D129)+COUNTIF(#REF!,D129)+COUNTIF(#REF!,D129)+COUNTIF(#REF!,D129)+COUNTIF(#REF!,D129)+COUNTIF(#REF!,D129)+COUNTIF(#REF!,D129)+COUNTIF(#REF!,D129)+COUNTIF(#REF!,D129)+COUNTIF(#REF!,D129)+COUNTIF(#REF!,D129)+COUNTIF(#REF!,D129)&gt;1,NOT(ISBLANK(D129)))</formula>
    </cfRule>
  </conditionalFormatting>
  <pageMargins left="0.751388888888889" right="0.751388888888889" top="1" bottom="0.236111111111111" header="0.5" footer="0.118055555555556"/>
  <pageSetup paperSize="8" scale="37" fitToHeight="0" orientation="landscape" horizontalDpi="600"/>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160"/>
  <sheetViews>
    <sheetView view="pageBreakPreview" zoomScale="32" zoomScaleNormal="47" workbookViewId="0">
      <pane xSplit="8" ySplit="11" topLeftCell="AI46" activePane="bottomRight" state="frozen"/>
      <selection/>
      <selection pane="topRight"/>
      <selection pane="bottomLeft"/>
      <selection pane="bottomRight" activeCell="AN47" sqref="AN47"/>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18.0555555555556"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63.1481481481481" style="12" customWidth="1"/>
    <col min="40" max="40" width="36.6296296296296" style="12" customWidth="1"/>
    <col min="41" max="41" width="36.6296296296296" style="12" hidden="1"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7" t="s">
        <v>1384</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I7+I65+I82+I116+I121+I142+I151+I154</f>
        <v>30</v>
      </c>
      <c r="J6" s="83">
        <f t="shared" si="0"/>
        <v>21484.8444</v>
      </c>
      <c r="K6" s="83">
        <f t="shared" si="0"/>
        <v>10</v>
      </c>
      <c r="L6" s="83">
        <f t="shared" si="0"/>
        <v>1</v>
      </c>
      <c r="M6" s="83">
        <f t="shared" si="0"/>
        <v>16</v>
      </c>
      <c r="N6" s="83">
        <f t="shared" si="0"/>
        <v>0</v>
      </c>
      <c r="O6" s="83">
        <f t="shared" si="0"/>
        <v>1</v>
      </c>
      <c r="P6" s="83">
        <f t="shared" si="0"/>
        <v>0</v>
      </c>
      <c r="Q6" s="83">
        <f t="shared" si="0"/>
        <v>0</v>
      </c>
      <c r="R6" s="83">
        <f t="shared" si="0"/>
        <v>2</v>
      </c>
      <c r="S6" s="83">
        <f t="shared" si="0"/>
        <v>29961</v>
      </c>
      <c r="T6" s="83">
        <f t="shared" si="0"/>
        <v>81379</v>
      </c>
      <c r="U6" s="83">
        <f t="shared" si="0"/>
        <v>0</v>
      </c>
      <c r="V6" s="83">
        <f t="shared" si="0"/>
        <v>0</v>
      </c>
      <c r="W6" s="83">
        <f t="shared" si="0"/>
        <v>0</v>
      </c>
      <c r="X6" s="83">
        <f t="shared" si="0"/>
        <v>0</v>
      </c>
      <c r="Y6" s="83">
        <f t="shared" si="0"/>
        <v>0</v>
      </c>
      <c r="Z6" s="83">
        <f t="shared" si="0"/>
        <v>31916.75</v>
      </c>
      <c r="AA6" s="83">
        <f t="shared" si="0"/>
        <v>26156.75</v>
      </c>
      <c r="AB6" s="83">
        <f t="shared" si="0"/>
        <v>23218.75</v>
      </c>
      <c r="AC6" s="83">
        <f t="shared" si="0"/>
        <v>1900</v>
      </c>
      <c r="AD6" s="83">
        <f t="shared" si="0"/>
        <v>1038</v>
      </c>
      <c r="AE6" s="83">
        <f t="shared" si="0"/>
        <v>0</v>
      </c>
      <c r="AF6" s="83">
        <f t="shared" si="0"/>
        <v>3610</v>
      </c>
      <c r="AG6" s="83">
        <f t="shared" si="0"/>
        <v>0</v>
      </c>
      <c r="AH6" s="83">
        <f t="shared" si="0"/>
        <v>2000</v>
      </c>
      <c r="AI6" s="83">
        <f t="shared" si="0"/>
        <v>0</v>
      </c>
      <c r="AJ6" s="83">
        <f t="shared" si="0"/>
        <v>150</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I8+I33+I39+I51+I57</f>
        <v>15</v>
      </c>
      <c r="J7" s="189">
        <f t="shared" si="1"/>
        <v>16592.89</v>
      </c>
      <c r="K7" s="189">
        <f t="shared" si="1"/>
        <v>9</v>
      </c>
      <c r="L7" s="189">
        <f t="shared" si="1"/>
        <v>0</v>
      </c>
      <c r="M7" s="189">
        <f t="shared" si="1"/>
        <v>6</v>
      </c>
      <c r="N7" s="189">
        <f t="shared" si="1"/>
        <v>0</v>
      </c>
      <c r="O7" s="189">
        <f t="shared" si="1"/>
        <v>0</v>
      </c>
      <c r="P7" s="189">
        <f t="shared" si="1"/>
        <v>0</v>
      </c>
      <c r="Q7" s="189">
        <f t="shared" si="1"/>
        <v>0</v>
      </c>
      <c r="R7" s="189">
        <f t="shared" si="1"/>
        <v>0</v>
      </c>
      <c r="S7" s="189">
        <f t="shared" si="1"/>
        <v>11505</v>
      </c>
      <c r="T7" s="189">
        <f t="shared" si="1"/>
        <v>39614</v>
      </c>
      <c r="U7" s="189">
        <f t="shared" si="1"/>
        <v>0</v>
      </c>
      <c r="V7" s="189">
        <f t="shared" si="1"/>
        <v>0</v>
      </c>
      <c r="W7" s="189">
        <f t="shared" si="1"/>
        <v>0</v>
      </c>
      <c r="X7" s="189">
        <f t="shared" si="1"/>
        <v>0</v>
      </c>
      <c r="Y7" s="189">
        <f t="shared" si="1"/>
        <v>0</v>
      </c>
      <c r="Z7" s="189">
        <f t="shared" si="1"/>
        <v>18528.75</v>
      </c>
      <c r="AA7" s="189">
        <f t="shared" si="1"/>
        <v>14778.75</v>
      </c>
      <c r="AB7" s="189">
        <f t="shared" si="1"/>
        <v>11878.75</v>
      </c>
      <c r="AC7" s="189">
        <f t="shared" si="1"/>
        <v>1900</v>
      </c>
      <c r="AD7" s="189">
        <f t="shared" si="1"/>
        <v>1000</v>
      </c>
      <c r="AE7" s="189">
        <f t="shared" si="1"/>
        <v>0</v>
      </c>
      <c r="AF7" s="189">
        <f t="shared" si="1"/>
        <v>3600</v>
      </c>
      <c r="AG7" s="189">
        <f t="shared" si="1"/>
        <v>0</v>
      </c>
      <c r="AH7" s="189">
        <f t="shared" si="1"/>
        <v>0</v>
      </c>
      <c r="AI7" s="189">
        <f t="shared" si="1"/>
        <v>0</v>
      </c>
      <c r="AJ7" s="189">
        <f t="shared" si="1"/>
        <v>150</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I9+I13+I18+I30+I31+I32+I19</f>
        <v>7</v>
      </c>
      <c r="J8" s="190">
        <f t="shared" si="2"/>
        <v>15169.19</v>
      </c>
      <c r="K8" s="190">
        <f t="shared" si="2"/>
        <v>6</v>
      </c>
      <c r="L8" s="190">
        <f t="shared" si="2"/>
        <v>0</v>
      </c>
      <c r="M8" s="190">
        <f t="shared" si="2"/>
        <v>1</v>
      </c>
      <c r="N8" s="190">
        <f t="shared" si="2"/>
        <v>0</v>
      </c>
      <c r="O8" s="190">
        <f t="shared" si="2"/>
        <v>0</v>
      </c>
      <c r="P8" s="190">
        <f t="shared" si="2"/>
        <v>0</v>
      </c>
      <c r="Q8" s="190">
        <f t="shared" si="2"/>
        <v>0</v>
      </c>
      <c r="R8" s="190">
        <f t="shared" si="2"/>
        <v>0</v>
      </c>
      <c r="S8" s="190">
        <f t="shared" si="2"/>
        <v>5445</v>
      </c>
      <c r="T8" s="190">
        <f t="shared" si="2"/>
        <v>19133</v>
      </c>
      <c r="U8" s="190">
        <f t="shared" si="2"/>
        <v>0</v>
      </c>
      <c r="V8" s="190">
        <f t="shared" si="2"/>
        <v>0</v>
      </c>
      <c r="W8" s="190">
        <f t="shared" si="2"/>
        <v>0</v>
      </c>
      <c r="X8" s="190">
        <f t="shared" si="2"/>
        <v>0</v>
      </c>
      <c r="Y8" s="190">
        <f t="shared" si="2"/>
        <v>0</v>
      </c>
      <c r="Z8" s="190">
        <f t="shared" si="2"/>
        <v>7468.75</v>
      </c>
      <c r="AA8" s="190">
        <f t="shared" si="2"/>
        <v>7468.75</v>
      </c>
      <c r="AB8" s="190">
        <f t="shared" si="2"/>
        <v>5968.75</v>
      </c>
      <c r="AC8" s="190">
        <f t="shared" si="2"/>
        <v>1500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1</v>
      </c>
      <c r="J9" s="191">
        <f t="shared" si="3"/>
        <v>1987.59</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0</v>
      </c>
      <c r="V9" s="191">
        <f t="shared" si="3"/>
        <v>0</v>
      </c>
      <c r="W9" s="191">
        <f t="shared" si="3"/>
        <v>0</v>
      </c>
      <c r="X9" s="191">
        <f t="shared" si="3"/>
        <v>0</v>
      </c>
      <c r="Y9" s="191">
        <f t="shared" si="3"/>
        <v>0</v>
      </c>
      <c r="Z9" s="191">
        <f t="shared" si="3"/>
        <v>736</v>
      </c>
      <c r="AA9" s="191">
        <f t="shared" si="3"/>
        <v>736</v>
      </c>
      <c r="AB9" s="191">
        <f t="shared" si="3"/>
        <v>736</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SUM(I12:I12)</f>
        <v>1</v>
      </c>
      <c r="J11" s="191">
        <f t="shared" si="4"/>
        <v>1987.59</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0</v>
      </c>
      <c r="V11" s="191">
        <f t="shared" si="4"/>
        <v>0</v>
      </c>
      <c r="W11" s="191">
        <f t="shared" si="4"/>
        <v>0</v>
      </c>
      <c r="X11" s="191">
        <f t="shared" si="4"/>
        <v>0</v>
      </c>
      <c r="Y11" s="191">
        <f t="shared" si="4"/>
        <v>0</v>
      </c>
      <c r="Z11" s="191">
        <f t="shared" si="4"/>
        <v>736</v>
      </c>
      <c r="AA11" s="191">
        <f t="shared" si="4"/>
        <v>736</v>
      </c>
      <c r="AB11" s="191">
        <f t="shared" si="4"/>
        <v>736</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2">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1286</v>
      </c>
      <c r="Z12" s="22">
        <v>736</v>
      </c>
      <c r="AA12" s="22">
        <v>736</v>
      </c>
      <c r="AB12" s="22">
        <v>736</v>
      </c>
      <c r="AC12" s="22"/>
      <c r="AD12" s="22"/>
      <c r="AE12" s="22"/>
      <c r="AF12" s="22"/>
      <c r="AG12" s="22"/>
      <c r="AH12" s="22"/>
      <c r="AI12" s="22"/>
      <c r="AJ12" s="22"/>
      <c r="AK12" s="22"/>
      <c r="AL12" s="22"/>
      <c r="AM12" s="33" t="s">
        <v>1349</v>
      </c>
      <c r="AN12" s="33" t="s">
        <v>1163</v>
      </c>
      <c r="AO12" s="60" t="s">
        <v>1386</v>
      </c>
      <c r="AP12" s="75" t="s">
        <v>1386</v>
      </c>
    </row>
    <row r="13" s="12" customFormat="1" ht="30" customHeight="1" spans="1:41">
      <c r="A13" s="183" t="s">
        <v>54</v>
      </c>
      <c r="B13" s="181" t="s">
        <v>59</v>
      </c>
      <c r="C13" s="182"/>
      <c r="D13" s="182"/>
      <c r="E13" s="185"/>
      <c r="F13" s="185"/>
      <c r="G13" s="185"/>
      <c r="H13" s="185"/>
      <c r="I13" s="191">
        <f t="shared" ref="I13:AL13" si="5">I14+I15+I16+I17</f>
        <v>0</v>
      </c>
      <c r="J13" s="191">
        <f t="shared" si="5"/>
        <v>0</v>
      </c>
      <c r="K13" s="191">
        <f t="shared" si="5"/>
        <v>0</v>
      </c>
      <c r="L13" s="191">
        <f t="shared" si="5"/>
        <v>0</v>
      </c>
      <c r="M13" s="191">
        <f t="shared" si="5"/>
        <v>0</v>
      </c>
      <c r="N13" s="191">
        <f t="shared" si="5"/>
        <v>0</v>
      </c>
      <c r="O13" s="191">
        <f t="shared" si="5"/>
        <v>0</v>
      </c>
      <c r="P13" s="191">
        <f t="shared" si="5"/>
        <v>0</v>
      </c>
      <c r="Q13" s="191">
        <f t="shared" si="5"/>
        <v>0</v>
      </c>
      <c r="R13" s="191">
        <f t="shared" si="5"/>
        <v>0</v>
      </c>
      <c r="S13" s="191">
        <f t="shared" si="5"/>
        <v>0</v>
      </c>
      <c r="T13" s="191">
        <f t="shared" si="5"/>
        <v>0</v>
      </c>
      <c r="U13" s="191">
        <f t="shared" si="5"/>
        <v>0</v>
      </c>
      <c r="V13" s="191">
        <f t="shared" si="5"/>
        <v>0</v>
      </c>
      <c r="W13" s="191">
        <f t="shared" si="5"/>
        <v>0</v>
      </c>
      <c r="X13" s="191">
        <f t="shared" si="5"/>
        <v>0</v>
      </c>
      <c r="Y13" s="191">
        <f t="shared" si="5"/>
        <v>0</v>
      </c>
      <c r="Z13" s="191">
        <f t="shared" si="5"/>
        <v>0</v>
      </c>
      <c r="AA13" s="191">
        <f t="shared" si="5"/>
        <v>0</v>
      </c>
      <c r="AB13" s="191">
        <f t="shared" si="5"/>
        <v>0</v>
      </c>
      <c r="AC13" s="191">
        <f t="shared" si="5"/>
        <v>0</v>
      </c>
      <c r="AD13" s="191">
        <f t="shared" si="5"/>
        <v>0</v>
      </c>
      <c r="AE13" s="191">
        <f t="shared" si="5"/>
        <v>0</v>
      </c>
      <c r="AF13" s="191">
        <f t="shared" si="5"/>
        <v>0</v>
      </c>
      <c r="AG13" s="191">
        <f t="shared" si="5"/>
        <v>0</v>
      </c>
      <c r="AH13" s="191">
        <f t="shared" si="5"/>
        <v>0</v>
      </c>
      <c r="AI13" s="191">
        <f t="shared" si="5"/>
        <v>0</v>
      </c>
      <c r="AJ13" s="191">
        <f t="shared" si="5"/>
        <v>0</v>
      </c>
      <c r="AK13" s="191">
        <f t="shared" si="5"/>
        <v>0</v>
      </c>
      <c r="AL13" s="191">
        <f t="shared" si="5"/>
        <v>0</v>
      </c>
      <c r="AM13" s="196"/>
      <c r="AN13" s="196"/>
      <c r="AO13" s="196"/>
    </row>
    <row r="14" s="12" customFormat="1" ht="30" customHeight="1" spans="1:41">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c r="AO14" s="196"/>
    </row>
    <row r="15" s="12" customFormat="1" ht="30" customHeight="1" spans="1:41">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c r="AO15" s="196"/>
    </row>
    <row r="16" s="12" customFormat="1" ht="30" customHeight="1" spans="1:41">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3" t="s">
        <v>54</v>
      </c>
      <c r="B19" s="188" t="s">
        <v>65</v>
      </c>
      <c r="C19" s="188"/>
      <c r="D19" s="188"/>
      <c r="E19" s="185"/>
      <c r="F19" s="185"/>
      <c r="G19" s="185"/>
      <c r="H19" s="185"/>
      <c r="I19" s="191">
        <f t="shared" ref="I19:AL19" si="6">I20+I21+I22+I29</f>
        <v>6</v>
      </c>
      <c r="J19" s="191">
        <f t="shared" si="6"/>
        <v>13181.6</v>
      </c>
      <c r="K19" s="191">
        <f t="shared" si="6"/>
        <v>5</v>
      </c>
      <c r="L19" s="191">
        <f t="shared" si="6"/>
        <v>0</v>
      </c>
      <c r="M19" s="191">
        <f t="shared" si="6"/>
        <v>1</v>
      </c>
      <c r="N19" s="191">
        <f t="shared" si="6"/>
        <v>0</v>
      </c>
      <c r="O19" s="191">
        <f t="shared" si="6"/>
        <v>0</v>
      </c>
      <c r="P19" s="191">
        <f t="shared" si="6"/>
        <v>0</v>
      </c>
      <c r="Q19" s="191">
        <f t="shared" si="6"/>
        <v>0</v>
      </c>
      <c r="R19" s="191">
        <f t="shared" si="6"/>
        <v>0</v>
      </c>
      <c r="S19" s="191">
        <f t="shared" si="6"/>
        <v>5389</v>
      </c>
      <c r="T19" s="191">
        <f t="shared" si="6"/>
        <v>18950</v>
      </c>
      <c r="U19" s="191">
        <f t="shared" si="6"/>
        <v>0</v>
      </c>
      <c r="V19" s="191">
        <f t="shared" si="6"/>
        <v>0</v>
      </c>
      <c r="W19" s="191">
        <f t="shared" si="6"/>
        <v>0</v>
      </c>
      <c r="X19" s="191">
        <f t="shared" si="6"/>
        <v>0</v>
      </c>
      <c r="Y19" s="191">
        <f t="shared" si="6"/>
        <v>0</v>
      </c>
      <c r="Z19" s="191">
        <f t="shared" si="6"/>
        <v>6732.75</v>
      </c>
      <c r="AA19" s="191">
        <f t="shared" si="6"/>
        <v>6732.75</v>
      </c>
      <c r="AB19" s="191">
        <f t="shared" si="6"/>
        <v>5232.75</v>
      </c>
      <c r="AC19" s="191">
        <f t="shared" si="6"/>
        <v>1500</v>
      </c>
      <c r="AD19" s="191">
        <f t="shared" si="6"/>
        <v>0</v>
      </c>
      <c r="AE19" s="191">
        <f t="shared" si="6"/>
        <v>0</v>
      </c>
      <c r="AF19" s="191">
        <f t="shared" si="6"/>
        <v>0</v>
      </c>
      <c r="AG19" s="191">
        <f t="shared" si="6"/>
        <v>0</v>
      </c>
      <c r="AH19" s="191">
        <f t="shared" si="6"/>
        <v>0</v>
      </c>
      <c r="AI19" s="191">
        <f t="shared" si="6"/>
        <v>0</v>
      </c>
      <c r="AJ19" s="191">
        <f t="shared" si="6"/>
        <v>0</v>
      </c>
      <c r="AK19" s="191">
        <f t="shared" si="6"/>
        <v>0</v>
      </c>
      <c r="AL19" s="191">
        <f t="shared" si="6"/>
        <v>0</v>
      </c>
      <c r="AM19" s="196"/>
      <c r="AN19" s="196"/>
      <c r="AO19" s="196"/>
    </row>
    <row r="20" s="12" customFormat="1" ht="30" customHeight="1" spans="1:41">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customHeight="1" spans="1:41">
      <c r="A22" s="184" t="s">
        <v>56</v>
      </c>
      <c r="B22" s="188" t="s">
        <v>68</v>
      </c>
      <c r="C22" s="188"/>
      <c r="D22" s="188"/>
      <c r="E22" s="185"/>
      <c r="F22" s="185"/>
      <c r="G22" s="185"/>
      <c r="H22" s="185"/>
      <c r="I22" s="191">
        <f t="shared" ref="I22:AL22" si="7">SUM(I23:I28)</f>
        <v>6</v>
      </c>
      <c r="J22" s="191">
        <f t="shared" si="7"/>
        <v>13181.6</v>
      </c>
      <c r="K22" s="191">
        <f t="shared" si="7"/>
        <v>5</v>
      </c>
      <c r="L22" s="191">
        <f t="shared" si="7"/>
        <v>0</v>
      </c>
      <c r="M22" s="191">
        <f t="shared" si="7"/>
        <v>1</v>
      </c>
      <c r="N22" s="191">
        <f t="shared" si="7"/>
        <v>0</v>
      </c>
      <c r="O22" s="191">
        <f t="shared" si="7"/>
        <v>0</v>
      </c>
      <c r="P22" s="191">
        <f t="shared" si="7"/>
        <v>0</v>
      </c>
      <c r="Q22" s="191">
        <f t="shared" si="7"/>
        <v>0</v>
      </c>
      <c r="R22" s="191">
        <f t="shared" si="7"/>
        <v>0</v>
      </c>
      <c r="S22" s="191">
        <f t="shared" si="7"/>
        <v>5389</v>
      </c>
      <c r="T22" s="191">
        <f t="shared" si="7"/>
        <v>18950</v>
      </c>
      <c r="U22" s="191">
        <f t="shared" si="7"/>
        <v>0</v>
      </c>
      <c r="V22" s="191">
        <f t="shared" si="7"/>
        <v>0</v>
      </c>
      <c r="W22" s="191">
        <f t="shared" si="7"/>
        <v>0</v>
      </c>
      <c r="X22" s="191">
        <f t="shared" si="7"/>
        <v>0</v>
      </c>
      <c r="Y22" s="191">
        <f t="shared" si="7"/>
        <v>0</v>
      </c>
      <c r="Z22" s="191">
        <f t="shared" si="7"/>
        <v>6732.75</v>
      </c>
      <c r="AA22" s="191">
        <f t="shared" si="7"/>
        <v>6732.75</v>
      </c>
      <c r="AB22" s="191">
        <f t="shared" si="7"/>
        <v>5232.75</v>
      </c>
      <c r="AC22" s="191">
        <f t="shared" si="7"/>
        <v>1500</v>
      </c>
      <c r="AD22" s="191">
        <f t="shared" si="7"/>
        <v>0</v>
      </c>
      <c r="AE22" s="191">
        <f t="shared" si="7"/>
        <v>0</v>
      </c>
      <c r="AF22" s="191">
        <f t="shared" si="7"/>
        <v>0</v>
      </c>
      <c r="AG22" s="191">
        <f t="shared" si="7"/>
        <v>0</v>
      </c>
      <c r="AH22" s="191">
        <f t="shared" si="7"/>
        <v>0</v>
      </c>
      <c r="AI22" s="191">
        <f t="shared" si="7"/>
        <v>0</v>
      </c>
      <c r="AJ22" s="191">
        <f t="shared" si="7"/>
        <v>0</v>
      </c>
      <c r="AK22" s="191">
        <f t="shared" si="7"/>
        <v>0</v>
      </c>
      <c r="AL22" s="191">
        <f t="shared" si="7"/>
        <v>0</v>
      </c>
      <c r="AM22" s="196"/>
      <c r="AN22" s="196"/>
      <c r="AO22" s="196"/>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194">
        <v>146.75</v>
      </c>
      <c r="AA25" s="22">
        <v>146.75</v>
      </c>
      <c r="AB25" s="60">
        <v>146.75</v>
      </c>
      <c r="AC25" s="60"/>
      <c r="AD25" s="60"/>
      <c r="AE25" s="60"/>
      <c r="AF25" s="22"/>
      <c r="AG25" s="22"/>
      <c r="AH25" s="22"/>
      <c r="AI25" s="22"/>
      <c r="AJ25" s="22"/>
      <c r="AK25" s="22"/>
      <c r="AL25" s="22"/>
      <c r="AM25" s="33" t="s">
        <v>1403</v>
      </c>
      <c r="AN25" s="33" t="s">
        <v>1301</v>
      </c>
      <c r="AO25" s="60" t="s">
        <v>1386</v>
      </c>
      <c r="AP25" s="75" t="s">
        <v>1386</v>
      </c>
    </row>
    <row r="26" s="7" customFormat="1" ht="409" customHeight="1" spans="1:42">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1286</v>
      </c>
      <c r="Z26" s="59">
        <v>3000</v>
      </c>
      <c r="AA26" s="22">
        <v>3000</v>
      </c>
      <c r="AB26" s="60">
        <v>2300</v>
      </c>
      <c r="AC26" s="60">
        <v>700</v>
      </c>
      <c r="AD26" s="60"/>
      <c r="AE26" s="60"/>
      <c r="AF26" s="22"/>
      <c r="AG26" s="22"/>
      <c r="AH26" s="22"/>
      <c r="AI26" s="22"/>
      <c r="AJ26" s="22"/>
      <c r="AK26" s="22"/>
      <c r="AL26" s="22"/>
      <c r="AM26" s="33" t="s">
        <v>1150</v>
      </c>
      <c r="AN26" s="33" t="s">
        <v>1151</v>
      </c>
      <c r="AO26" s="60" t="s">
        <v>1390</v>
      </c>
      <c r="AP26" s="22" t="s">
        <v>1390</v>
      </c>
    </row>
    <row r="27" s="8" customFormat="1" ht="221" customHeight="1" spans="1:42">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1286</v>
      </c>
      <c r="Z27" s="22">
        <v>116</v>
      </c>
      <c r="AA27" s="22">
        <v>116</v>
      </c>
      <c r="AB27" s="22">
        <v>116</v>
      </c>
      <c r="AC27" s="22"/>
      <c r="AD27" s="22"/>
      <c r="AE27" s="22"/>
      <c r="AF27" s="22"/>
      <c r="AG27" s="22"/>
      <c r="AH27" s="22"/>
      <c r="AI27" s="22"/>
      <c r="AJ27" s="22"/>
      <c r="AK27" s="22"/>
      <c r="AL27" s="22"/>
      <c r="AM27" s="33" t="s">
        <v>1217</v>
      </c>
      <c r="AN27" s="33" t="s">
        <v>1218</v>
      </c>
      <c r="AO27" s="60" t="s">
        <v>1392</v>
      </c>
      <c r="AP27" s="75" t="s">
        <v>1392</v>
      </c>
    </row>
    <row r="28" s="7" customFormat="1" ht="189" customHeight="1" spans="1:42">
      <c r="A28" s="22">
        <v>7</v>
      </c>
      <c r="B28" s="22" t="s">
        <v>1302</v>
      </c>
      <c r="C28" s="22">
        <v>2024</v>
      </c>
      <c r="D28" s="22" t="s">
        <v>1303</v>
      </c>
      <c r="E28" s="22" t="s">
        <v>178</v>
      </c>
      <c r="F28" s="22" t="s">
        <v>984</v>
      </c>
      <c r="G28" s="22" t="s">
        <v>1304</v>
      </c>
      <c r="H28" s="33" t="s">
        <v>1404</v>
      </c>
      <c r="I28" s="85">
        <v>1</v>
      </c>
      <c r="J28" s="22">
        <v>290</v>
      </c>
      <c r="K28" s="22">
        <v>1</v>
      </c>
      <c r="L28" s="22"/>
      <c r="M28" s="22"/>
      <c r="N28" s="22"/>
      <c r="O28" s="22"/>
      <c r="P28" s="22"/>
      <c r="Q28" s="22"/>
      <c r="R28" s="22"/>
      <c r="S28" s="47">
        <v>472</v>
      </c>
      <c r="T28" s="47">
        <v>1694</v>
      </c>
      <c r="U28" s="22" t="s">
        <v>192</v>
      </c>
      <c r="V28" s="91" t="s">
        <v>810</v>
      </c>
      <c r="W28" s="22" t="s">
        <v>183</v>
      </c>
      <c r="X28" s="85" t="s">
        <v>1144</v>
      </c>
      <c r="Y28" s="22" t="s">
        <v>1286</v>
      </c>
      <c r="Z28" s="22">
        <v>100</v>
      </c>
      <c r="AA28" s="28">
        <v>100</v>
      </c>
      <c r="AB28" s="22">
        <v>100</v>
      </c>
      <c r="AC28" s="22"/>
      <c r="AD28" s="22"/>
      <c r="AE28" s="22"/>
      <c r="AF28" s="22"/>
      <c r="AG28" s="22"/>
      <c r="AH28" s="22"/>
      <c r="AI28" s="22"/>
      <c r="AJ28" s="22"/>
      <c r="AK28" s="22"/>
      <c r="AL28" s="22"/>
      <c r="AM28" s="47" t="s">
        <v>1405</v>
      </c>
      <c r="AN28" s="47" t="s">
        <v>1307</v>
      </c>
      <c r="AO28" s="76" t="s">
        <v>1386</v>
      </c>
      <c r="AP28" s="75" t="s">
        <v>1386</v>
      </c>
    </row>
    <row r="29" s="12" customFormat="1" ht="51" customHeight="1" spans="1:41">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54</v>
      </c>
      <c r="B31" s="188" t="s">
        <v>71</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51" customHeight="1" spans="1:41">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52</v>
      </c>
      <c r="B33" s="188" t="s">
        <v>73</v>
      </c>
      <c r="C33" s="188"/>
      <c r="D33" s="188"/>
      <c r="E33" s="185"/>
      <c r="F33" s="185"/>
      <c r="G33" s="185"/>
      <c r="H33" s="185"/>
      <c r="I33" s="191">
        <f t="shared" ref="I33:AL33" si="8">I34+I35+I37+I38</f>
        <v>1</v>
      </c>
      <c r="J33" s="191">
        <f t="shared" si="8"/>
        <v>1</v>
      </c>
      <c r="K33" s="191">
        <f t="shared" si="8"/>
        <v>1</v>
      </c>
      <c r="L33" s="191">
        <f t="shared" si="8"/>
        <v>0</v>
      </c>
      <c r="M33" s="191">
        <f t="shared" si="8"/>
        <v>0</v>
      </c>
      <c r="N33" s="191">
        <f t="shared" si="8"/>
        <v>0</v>
      </c>
      <c r="O33" s="191">
        <f t="shared" si="8"/>
        <v>0</v>
      </c>
      <c r="P33" s="191">
        <f t="shared" si="8"/>
        <v>0</v>
      </c>
      <c r="Q33" s="191">
        <f t="shared" si="8"/>
        <v>0</v>
      </c>
      <c r="R33" s="191">
        <f t="shared" si="8"/>
        <v>0</v>
      </c>
      <c r="S33" s="191">
        <f t="shared" si="8"/>
        <v>523</v>
      </c>
      <c r="T33" s="191">
        <f t="shared" si="8"/>
        <v>2189</v>
      </c>
      <c r="U33" s="191">
        <f t="shared" si="8"/>
        <v>0</v>
      </c>
      <c r="V33" s="191">
        <f t="shared" si="8"/>
        <v>0</v>
      </c>
      <c r="W33" s="191">
        <f t="shared" si="8"/>
        <v>0</v>
      </c>
      <c r="X33" s="191">
        <f t="shared" si="8"/>
        <v>0</v>
      </c>
      <c r="Y33" s="191">
        <f t="shared" si="8"/>
        <v>0</v>
      </c>
      <c r="Z33" s="191">
        <f t="shared" si="8"/>
        <v>1000</v>
      </c>
      <c r="AA33" s="191">
        <f t="shared" si="8"/>
        <v>1000</v>
      </c>
      <c r="AB33" s="191">
        <f t="shared" si="8"/>
        <v>1000</v>
      </c>
      <c r="AC33" s="191">
        <f t="shared" si="8"/>
        <v>0</v>
      </c>
      <c r="AD33" s="191">
        <f t="shared" si="8"/>
        <v>0</v>
      </c>
      <c r="AE33" s="191">
        <f t="shared" si="8"/>
        <v>0</v>
      </c>
      <c r="AF33" s="191">
        <f t="shared" si="8"/>
        <v>0</v>
      </c>
      <c r="AG33" s="191">
        <f t="shared" si="8"/>
        <v>0</v>
      </c>
      <c r="AH33" s="191">
        <f t="shared" si="8"/>
        <v>0</v>
      </c>
      <c r="AI33" s="191">
        <f t="shared" si="8"/>
        <v>0</v>
      </c>
      <c r="AJ33" s="191">
        <f t="shared" si="8"/>
        <v>0</v>
      </c>
      <c r="AK33" s="191">
        <f t="shared" si="8"/>
        <v>0</v>
      </c>
      <c r="AL33" s="191">
        <f t="shared" si="8"/>
        <v>0</v>
      </c>
      <c r="AM33" s="196"/>
      <c r="AN33" s="196"/>
      <c r="AO33" s="196"/>
    </row>
    <row r="34" s="12" customFormat="1" ht="47" customHeight="1" spans="1:41">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customHeight="1" spans="1:41">
      <c r="A35" s="183" t="s">
        <v>54</v>
      </c>
      <c r="B35" s="188" t="s">
        <v>75</v>
      </c>
      <c r="C35" s="188"/>
      <c r="D35" s="188"/>
      <c r="E35" s="185"/>
      <c r="F35" s="185"/>
      <c r="G35" s="185"/>
      <c r="H35" s="185"/>
      <c r="I35" s="191">
        <f t="shared" ref="I35:AL35" si="9">SUM(I36)</f>
        <v>1</v>
      </c>
      <c r="J35" s="191">
        <f t="shared" si="9"/>
        <v>1</v>
      </c>
      <c r="K35" s="191">
        <f t="shared" si="9"/>
        <v>1</v>
      </c>
      <c r="L35" s="191">
        <f t="shared" si="9"/>
        <v>0</v>
      </c>
      <c r="M35" s="191">
        <f t="shared" si="9"/>
        <v>0</v>
      </c>
      <c r="N35" s="191">
        <f t="shared" si="9"/>
        <v>0</v>
      </c>
      <c r="O35" s="191">
        <f t="shared" si="9"/>
        <v>0</v>
      </c>
      <c r="P35" s="191">
        <f t="shared" si="9"/>
        <v>0</v>
      </c>
      <c r="Q35" s="191">
        <f t="shared" si="9"/>
        <v>0</v>
      </c>
      <c r="R35" s="191">
        <f t="shared" si="9"/>
        <v>0</v>
      </c>
      <c r="S35" s="191">
        <f t="shared" si="9"/>
        <v>523</v>
      </c>
      <c r="T35" s="191">
        <f t="shared" si="9"/>
        <v>2189</v>
      </c>
      <c r="U35" s="191">
        <f t="shared" si="9"/>
        <v>0</v>
      </c>
      <c r="V35" s="191">
        <f t="shared" si="9"/>
        <v>0</v>
      </c>
      <c r="W35" s="191">
        <f t="shared" si="9"/>
        <v>0</v>
      </c>
      <c r="X35" s="191">
        <f t="shared" si="9"/>
        <v>0</v>
      </c>
      <c r="Y35" s="191">
        <f t="shared" si="9"/>
        <v>0</v>
      </c>
      <c r="Z35" s="191">
        <f t="shared" si="9"/>
        <v>1000</v>
      </c>
      <c r="AA35" s="191">
        <f t="shared" si="9"/>
        <v>1000</v>
      </c>
      <c r="AB35" s="191">
        <f t="shared" si="9"/>
        <v>1000</v>
      </c>
      <c r="AC35" s="191">
        <f t="shared" si="9"/>
        <v>0</v>
      </c>
      <c r="AD35" s="191">
        <f t="shared" si="9"/>
        <v>0</v>
      </c>
      <c r="AE35" s="191">
        <f t="shared" si="9"/>
        <v>0</v>
      </c>
      <c r="AF35" s="191">
        <f t="shared" si="9"/>
        <v>0</v>
      </c>
      <c r="AG35" s="191">
        <f t="shared" si="9"/>
        <v>0</v>
      </c>
      <c r="AH35" s="191">
        <f t="shared" si="9"/>
        <v>0</v>
      </c>
      <c r="AI35" s="191">
        <f t="shared" si="9"/>
        <v>0</v>
      </c>
      <c r="AJ35" s="191">
        <f t="shared" si="9"/>
        <v>0</v>
      </c>
      <c r="AK35" s="191">
        <f t="shared" si="9"/>
        <v>0</v>
      </c>
      <c r="AL35" s="191">
        <f t="shared" si="9"/>
        <v>0</v>
      </c>
      <c r="AM35" s="191"/>
      <c r="AN35" s="196"/>
      <c r="AO35" s="196"/>
    </row>
    <row r="36" s="7" customFormat="1" ht="362" customHeight="1" spans="1:42">
      <c r="A36" s="22">
        <v>8</v>
      </c>
      <c r="B36" s="22" t="s">
        <v>1308</v>
      </c>
      <c r="C36" s="22">
        <v>2024</v>
      </c>
      <c r="D36" s="41" t="s">
        <v>1406</v>
      </c>
      <c r="E36" s="22" t="s">
        <v>365</v>
      </c>
      <c r="F36" s="22" t="s">
        <v>1289</v>
      </c>
      <c r="G36" s="42" t="s">
        <v>403</v>
      </c>
      <c r="H36" s="42" t="s">
        <v>1407</v>
      </c>
      <c r="I36" s="22">
        <v>1</v>
      </c>
      <c r="J36" s="22">
        <v>1</v>
      </c>
      <c r="K36" s="22">
        <v>1</v>
      </c>
      <c r="L36" s="22"/>
      <c r="M36" s="22"/>
      <c r="N36" s="22"/>
      <c r="O36" s="22"/>
      <c r="P36" s="22"/>
      <c r="Q36" s="22"/>
      <c r="R36" s="22"/>
      <c r="S36" s="22">
        <v>523</v>
      </c>
      <c r="T36" s="22">
        <v>2189</v>
      </c>
      <c r="U36" s="22" t="s">
        <v>192</v>
      </c>
      <c r="V36" s="92" t="s">
        <v>810</v>
      </c>
      <c r="W36" s="22" t="s">
        <v>183</v>
      </c>
      <c r="X36" s="93" t="s">
        <v>1144</v>
      </c>
      <c r="Y36" s="94" t="s">
        <v>1286</v>
      </c>
      <c r="Z36" s="22">
        <v>1000</v>
      </c>
      <c r="AA36" s="28">
        <v>1000</v>
      </c>
      <c r="AB36" s="28">
        <v>1000</v>
      </c>
      <c r="AC36" s="28"/>
      <c r="AD36" s="28"/>
      <c r="AE36" s="28"/>
      <c r="AF36" s="28"/>
      <c r="AG36" s="28"/>
      <c r="AH36" s="28"/>
      <c r="AI36" s="28"/>
      <c r="AJ36" s="28"/>
      <c r="AK36" s="28"/>
      <c r="AL36" s="28"/>
      <c r="AM36" s="28" t="s">
        <v>1408</v>
      </c>
      <c r="AN36" s="28" t="s">
        <v>1313</v>
      </c>
      <c r="AO36" s="22" t="s">
        <v>1390</v>
      </c>
      <c r="AP36" s="22" t="s">
        <v>1390</v>
      </c>
    </row>
    <row r="37" s="12" customFormat="1" ht="30" customHeight="1" spans="1:41">
      <c r="A37" s="183" t="s">
        <v>54</v>
      </c>
      <c r="B37" s="188" t="s">
        <v>76</v>
      </c>
      <c r="C37" s="188"/>
      <c r="D37" s="188"/>
      <c r="E37" s="185"/>
      <c r="F37" s="185"/>
      <c r="G37" s="185"/>
      <c r="H37" s="185"/>
      <c r="I37" s="191">
        <v>0</v>
      </c>
      <c r="J37" s="191">
        <v>0</v>
      </c>
      <c r="K37" s="191">
        <v>0</v>
      </c>
      <c r="L37" s="191">
        <v>0</v>
      </c>
      <c r="M37" s="191">
        <v>0</v>
      </c>
      <c r="N37" s="191">
        <v>0</v>
      </c>
      <c r="O37" s="191">
        <v>0</v>
      </c>
      <c r="P37" s="191">
        <v>0</v>
      </c>
      <c r="Q37" s="191">
        <v>0</v>
      </c>
      <c r="R37" s="191">
        <v>0</v>
      </c>
      <c r="S37" s="191">
        <v>0</v>
      </c>
      <c r="T37" s="191">
        <v>0</v>
      </c>
      <c r="U37" s="191">
        <v>0</v>
      </c>
      <c r="V37" s="191">
        <v>0</v>
      </c>
      <c r="W37" s="191">
        <v>0</v>
      </c>
      <c r="X37" s="191">
        <v>0</v>
      </c>
      <c r="Y37" s="191">
        <v>0</v>
      </c>
      <c r="Z37" s="191">
        <v>0</v>
      </c>
      <c r="AA37" s="191">
        <v>0</v>
      </c>
      <c r="AB37" s="191">
        <v>0</v>
      </c>
      <c r="AC37" s="191">
        <v>0</v>
      </c>
      <c r="AD37" s="191">
        <v>0</v>
      </c>
      <c r="AE37" s="191">
        <v>0</v>
      </c>
      <c r="AF37" s="191">
        <v>0</v>
      </c>
      <c r="AG37" s="191">
        <v>0</v>
      </c>
      <c r="AH37" s="191">
        <v>0</v>
      </c>
      <c r="AI37" s="191">
        <v>0</v>
      </c>
      <c r="AJ37" s="191">
        <v>0</v>
      </c>
      <c r="AK37" s="191">
        <v>0</v>
      </c>
      <c r="AL37" s="191">
        <v>0</v>
      </c>
      <c r="AM37" s="196"/>
      <c r="AN37" s="196"/>
      <c r="AO37" s="196"/>
    </row>
    <row r="38" s="12" customFormat="1" ht="30" customHeight="1" spans="1:41">
      <c r="A38" s="183" t="s">
        <v>54</v>
      </c>
      <c r="B38" s="188" t="s">
        <v>77</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c r="AO38" s="196"/>
    </row>
    <row r="39" s="12" customFormat="1" ht="30" customHeight="1" spans="1:41">
      <c r="A39" s="183" t="s">
        <v>52</v>
      </c>
      <c r="B39" s="188" t="s">
        <v>78</v>
      </c>
      <c r="C39" s="188"/>
      <c r="D39" s="188"/>
      <c r="E39" s="185"/>
      <c r="F39" s="185"/>
      <c r="G39" s="185"/>
      <c r="H39" s="185"/>
      <c r="I39" s="191">
        <f t="shared" ref="I39:AL39" si="10">I40+I50</f>
        <v>5</v>
      </c>
      <c r="J39" s="191">
        <f t="shared" si="10"/>
        <v>122.7</v>
      </c>
      <c r="K39" s="191">
        <f t="shared" si="10"/>
        <v>0</v>
      </c>
      <c r="L39" s="191">
        <f t="shared" si="10"/>
        <v>0</v>
      </c>
      <c r="M39" s="191">
        <f t="shared" si="10"/>
        <v>5</v>
      </c>
      <c r="N39" s="191">
        <f t="shared" si="10"/>
        <v>0</v>
      </c>
      <c r="O39" s="191">
        <f t="shared" si="10"/>
        <v>0</v>
      </c>
      <c r="P39" s="191">
        <f t="shared" si="10"/>
        <v>0</v>
      </c>
      <c r="Q39" s="191">
        <f t="shared" si="10"/>
        <v>0</v>
      </c>
      <c r="R39" s="191">
        <f t="shared" si="10"/>
        <v>0</v>
      </c>
      <c r="S39" s="191">
        <f t="shared" si="10"/>
        <v>4311</v>
      </c>
      <c r="T39" s="191">
        <f t="shared" si="10"/>
        <v>17009</v>
      </c>
      <c r="U39" s="191">
        <f t="shared" si="10"/>
        <v>0</v>
      </c>
      <c r="V39" s="191">
        <f t="shared" si="10"/>
        <v>0</v>
      </c>
      <c r="W39" s="191">
        <f t="shared" si="10"/>
        <v>0</v>
      </c>
      <c r="X39" s="191">
        <f t="shared" si="10"/>
        <v>0</v>
      </c>
      <c r="Y39" s="191">
        <f t="shared" si="10"/>
        <v>0</v>
      </c>
      <c r="Z39" s="191">
        <f t="shared" si="10"/>
        <v>9800</v>
      </c>
      <c r="AA39" s="191">
        <f t="shared" si="10"/>
        <v>6250</v>
      </c>
      <c r="AB39" s="191">
        <f t="shared" si="10"/>
        <v>4850</v>
      </c>
      <c r="AC39" s="191">
        <f t="shared" si="10"/>
        <v>400</v>
      </c>
      <c r="AD39" s="191">
        <f t="shared" si="10"/>
        <v>1000</v>
      </c>
      <c r="AE39" s="191">
        <f t="shared" si="10"/>
        <v>0</v>
      </c>
      <c r="AF39" s="191">
        <f t="shared" si="10"/>
        <v>3400</v>
      </c>
      <c r="AG39" s="191">
        <f t="shared" si="10"/>
        <v>0</v>
      </c>
      <c r="AH39" s="191">
        <f t="shared" si="10"/>
        <v>0</v>
      </c>
      <c r="AI39" s="191">
        <f t="shared" si="10"/>
        <v>0</v>
      </c>
      <c r="AJ39" s="191">
        <f t="shared" si="10"/>
        <v>150</v>
      </c>
      <c r="AK39" s="191">
        <f t="shared" si="10"/>
        <v>0</v>
      </c>
      <c r="AL39" s="191">
        <f t="shared" si="10"/>
        <v>0</v>
      </c>
      <c r="AM39" s="196"/>
      <c r="AN39" s="196"/>
      <c r="AO39" s="196"/>
    </row>
    <row r="40" s="12" customFormat="1" ht="30" customHeight="1" spans="1:41">
      <c r="A40" s="183" t="s">
        <v>54</v>
      </c>
      <c r="B40" s="188" t="s">
        <v>79</v>
      </c>
      <c r="C40" s="188"/>
      <c r="D40" s="188"/>
      <c r="E40" s="185"/>
      <c r="F40" s="185"/>
      <c r="G40" s="185"/>
      <c r="H40" s="185"/>
      <c r="I40" s="191">
        <f t="shared" ref="I40:AL40" si="11">I41+I42+I43+I44</f>
        <v>5</v>
      </c>
      <c r="J40" s="191">
        <f t="shared" si="11"/>
        <v>122.7</v>
      </c>
      <c r="K40" s="191">
        <f t="shared" si="11"/>
        <v>0</v>
      </c>
      <c r="L40" s="191">
        <f t="shared" si="11"/>
        <v>0</v>
      </c>
      <c r="M40" s="191">
        <f t="shared" si="11"/>
        <v>5</v>
      </c>
      <c r="N40" s="191">
        <f t="shared" si="11"/>
        <v>0</v>
      </c>
      <c r="O40" s="191">
        <f t="shared" si="11"/>
        <v>0</v>
      </c>
      <c r="P40" s="191">
        <f t="shared" si="11"/>
        <v>0</v>
      </c>
      <c r="Q40" s="191">
        <f t="shared" si="11"/>
        <v>0</v>
      </c>
      <c r="R40" s="191">
        <f t="shared" si="11"/>
        <v>0</v>
      </c>
      <c r="S40" s="191">
        <f t="shared" si="11"/>
        <v>4311</v>
      </c>
      <c r="T40" s="191">
        <f t="shared" si="11"/>
        <v>17009</v>
      </c>
      <c r="U40" s="191">
        <f t="shared" si="11"/>
        <v>0</v>
      </c>
      <c r="V40" s="191">
        <f t="shared" si="11"/>
        <v>0</v>
      </c>
      <c r="W40" s="191">
        <f t="shared" si="11"/>
        <v>0</v>
      </c>
      <c r="X40" s="191">
        <f t="shared" si="11"/>
        <v>0</v>
      </c>
      <c r="Y40" s="191">
        <f t="shared" si="11"/>
        <v>0</v>
      </c>
      <c r="Z40" s="191">
        <f t="shared" si="11"/>
        <v>9800</v>
      </c>
      <c r="AA40" s="191">
        <f t="shared" si="11"/>
        <v>6250</v>
      </c>
      <c r="AB40" s="191">
        <f t="shared" si="11"/>
        <v>4850</v>
      </c>
      <c r="AC40" s="191">
        <f t="shared" si="11"/>
        <v>400</v>
      </c>
      <c r="AD40" s="191">
        <f t="shared" si="11"/>
        <v>1000</v>
      </c>
      <c r="AE40" s="191">
        <f t="shared" si="11"/>
        <v>0</v>
      </c>
      <c r="AF40" s="191">
        <f t="shared" si="11"/>
        <v>3400</v>
      </c>
      <c r="AG40" s="191">
        <f t="shared" si="11"/>
        <v>0</v>
      </c>
      <c r="AH40" s="191">
        <f t="shared" si="11"/>
        <v>0</v>
      </c>
      <c r="AI40" s="191">
        <f t="shared" si="11"/>
        <v>0</v>
      </c>
      <c r="AJ40" s="191">
        <f t="shared" si="11"/>
        <v>150</v>
      </c>
      <c r="AK40" s="191">
        <f t="shared" si="11"/>
        <v>0</v>
      </c>
      <c r="AL40" s="191">
        <f t="shared" si="11"/>
        <v>0</v>
      </c>
      <c r="AM40" s="196"/>
      <c r="AN40" s="196"/>
      <c r="AO40" s="196"/>
    </row>
    <row r="41" s="12" customFormat="1" ht="30" customHeight="1" spans="1:41">
      <c r="A41" s="184" t="s">
        <v>56</v>
      </c>
      <c r="B41" s="188" t="s">
        <v>80</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customHeight="1" spans="1:41">
      <c r="A42" s="184" t="s">
        <v>56</v>
      </c>
      <c r="B42" s="188" t="s">
        <v>81</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c r="AO42" s="196"/>
    </row>
    <row r="43" s="12" customFormat="1" ht="30" customHeight="1" spans="1:41">
      <c r="A43" s="184" t="s">
        <v>56</v>
      </c>
      <c r="B43" s="188" t="s">
        <v>82</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50" customHeight="1" spans="1:41">
      <c r="A44" s="184" t="s">
        <v>56</v>
      </c>
      <c r="B44" s="188" t="s">
        <v>83</v>
      </c>
      <c r="C44" s="188"/>
      <c r="D44" s="188"/>
      <c r="E44" s="185"/>
      <c r="F44" s="185"/>
      <c r="G44" s="185"/>
      <c r="H44" s="185"/>
      <c r="I44" s="191">
        <f t="shared" ref="I44:AL44" si="12">SUM(I45:I49)</f>
        <v>5</v>
      </c>
      <c r="J44" s="191">
        <f t="shared" si="12"/>
        <v>122.7</v>
      </c>
      <c r="K44" s="191">
        <f t="shared" si="12"/>
        <v>0</v>
      </c>
      <c r="L44" s="191">
        <f t="shared" si="12"/>
        <v>0</v>
      </c>
      <c r="M44" s="191">
        <f t="shared" si="12"/>
        <v>5</v>
      </c>
      <c r="N44" s="191">
        <f t="shared" si="12"/>
        <v>0</v>
      </c>
      <c r="O44" s="191">
        <f t="shared" si="12"/>
        <v>0</v>
      </c>
      <c r="P44" s="191">
        <f t="shared" si="12"/>
        <v>0</v>
      </c>
      <c r="Q44" s="191">
        <f t="shared" si="12"/>
        <v>0</v>
      </c>
      <c r="R44" s="191">
        <f t="shared" si="12"/>
        <v>0</v>
      </c>
      <c r="S44" s="191">
        <f t="shared" si="12"/>
        <v>4311</v>
      </c>
      <c r="T44" s="191">
        <f t="shared" si="12"/>
        <v>17009</v>
      </c>
      <c r="U44" s="191">
        <f t="shared" si="12"/>
        <v>0</v>
      </c>
      <c r="V44" s="191">
        <f t="shared" si="12"/>
        <v>0</v>
      </c>
      <c r="W44" s="191">
        <f t="shared" si="12"/>
        <v>0</v>
      </c>
      <c r="X44" s="191">
        <f t="shared" si="12"/>
        <v>0</v>
      </c>
      <c r="Y44" s="191">
        <f t="shared" si="12"/>
        <v>0</v>
      </c>
      <c r="Z44" s="191">
        <f t="shared" si="12"/>
        <v>9800</v>
      </c>
      <c r="AA44" s="191">
        <f t="shared" si="12"/>
        <v>6250</v>
      </c>
      <c r="AB44" s="191">
        <f t="shared" si="12"/>
        <v>4850</v>
      </c>
      <c r="AC44" s="191">
        <f t="shared" si="12"/>
        <v>400</v>
      </c>
      <c r="AD44" s="191">
        <f t="shared" si="12"/>
        <v>1000</v>
      </c>
      <c r="AE44" s="191">
        <f t="shared" si="12"/>
        <v>0</v>
      </c>
      <c r="AF44" s="191">
        <f t="shared" si="12"/>
        <v>3400</v>
      </c>
      <c r="AG44" s="191">
        <f t="shared" si="12"/>
        <v>0</v>
      </c>
      <c r="AH44" s="191">
        <f t="shared" si="12"/>
        <v>0</v>
      </c>
      <c r="AI44" s="191">
        <f t="shared" si="12"/>
        <v>0</v>
      </c>
      <c r="AJ44" s="191">
        <f t="shared" si="12"/>
        <v>150</v>
      </c>
      <c r="AK44" s="191">
        <f t="shared" si="12"/>
        <v>0</v>
      </c>
      <c r="AL44" s="191">
        <f t="shared" si="12"/>
        <v>0</v>
      </c>
      <c r="AM44" s="196"/>
      <c r="AN44" s="196"/>
      <c r="AO44" s="196"/>
    </row>
    <row r="45" s="7" customFormat="1" ht="309" customHeight="1" spans="1:42">
      <c r="A45" s="22">
        <v>9</v>
      </c>
      <c r="B45" s="22" t="s">
        <v>1155</v>
      </c>
      <c r="C45" s="22">
        <v>2024</v>
      </c>
      <c r="D45" s="34" t="s">
        <v>203</v>
      </c>
      <c r="E45" s="24" t="s">
        <v>178</v>
      </c>
      <c r="F45" s="24" t="s">
        <v>990</v>
      </c>
      <c r="G45" s="24" t="s">
        <v>204</v>
      </c>
      <c r="H45" s="35" t="s">
        <v>1409</v>
      </c>
      <c r="I45" s="22">
        <v>1</v>
      </c>
      <c r="J45" s="22">
        <v>2</v>
      </c>
      <c r="K45" s="22"/>
      <c r="L45" s="22"/>
      <c r="M45" s="22">
        <v>1</v>
      </c>
      <c r="N45" s="22"/>
      <c r="O45" s="22"/>
      <c r="P45" s="22"/>
      <c r="Q45" s="22"/>
      <c r="R45" s="22"/>
      <c r="S45" s="95">
        <v>788</v>
      </c>
      <c r="T45" s="95">
        <v>2878</v>
      </c>
      <c r="U45" s="49" t="s">
        <v>206</v>
      </c>
      <c r="V45" s="22" t="s">
        <v>902</v>
      </c>
      <c r="W45" s="49" t="s">
        <v>207</v>
      </c>
      <c r="X45" s="22" t="s">
        <v>715</v>
      </c>
      <c r="Y45" s="22" t="s">
        <v>1286</v>
      </c>
      <c r="Z45" s="39">
        <v>2100</v>
      </c>
      <c r="AA45" s="22">
        <v>2100</v>
      </c>
      <c r="AB45" s="60">
        <v>1700</v>
      </c>
      <c r="AC45" s="60">
        <v>400</v>
      </c>
      <c r="AD45" s="60"/>
      <c r="AE45" s="60"/>
      <c r="AF45" s="22"/>
      <c r="AG45" s="22"/>
      <c r="AH45" s="22"/>
      <c r="AI45" s="22"/>
      <c r="AJ45" s="22"/>
      <c r="AK45" s="22"/>
      <c r="AL45" s="22"/>
      <c r="AM45" s="33" t="s">
        <v>1410</v>
      </c>
      <c r="AN45" s="33" t="s">
        <v>1157</v>
      </c>
      <c r="AO45" s="60" t="s">
        <v>1386</v>
      </c>
      <c r="AP45" s="75" t="s">
        <v>1386</v>
      </c>
    </row>
    <row r="46" s="9" customFormat="1" ht="320" customHeight="1" spans="1:42">
      <c r="A46" s="22">
        <v>10</v>
      </c>
      <c r="B46" s="22" t="s">
        <v>1189</v>
      </c>
      <c r="C46" s="22">
        <v>2024</v>
      </c>
      <c r="D46" s="22" t="s">
        <v>1190</v>
      </c>
      <c r="E46" s="22" t="s">
        <v>178</v>
      </c>
      <c r="F46" s="22" t="s">
        <v>990</v>
      </c>
      <c r="G46" s="22" t="s">
        <v>357</v>
      </c>
      <c r="H46" s="22" t="s">
        <v>1411</v>
      </c>
      <c r="I46" s="86">
        <v>1</v>
      </c>
      <c r="J46" s="36">
        <v>16</v>
      </c>
      <c r="K46" s="36"/>
      <c r="L46" s="36"/>
      <c r="M46" s="36">
        <v>1</v>
      </c>
      <c r="N46" s="36"/>
      <c r="O46" s="36"/>
      <c r="P46" s="36"/>
      <c r="Q46" s="36"/>
      <c r="R46" s="36"/>
      <c r="S46" s="36">
        <v>114</v>
      </c>
      <c r="T46" s="36">
        <v>456</v>
      </c>
      <c r="U46" s="36" t="s">
        <v>1016</v>
      </c>
      <c r="V46" s="22" t="s">
        <v>749</v>
      </c>
      <c r="W46" s="49" t="s">
        <v>207</v>
      </c>
      <c r="X46" s="22" t="s">
        <v>715</v>
      </c>
      <c r="Y46" s="22" t="s">
        <v>1286</v>
      </c>
      <c r="Z46" s="22">
        <v>1400</v>
      </c>
      <c r="AA46" s="36"/>
      <c r="AB46" s="36"/>
      <c r="AC46" s="36"/>
      <c r="AD46" s="36"/>
      <c r="AE46" s="36"/>
      <c r="AF46" s="36">
        <v>1400</v>
      </c>
      <c r="AG46" s="36"/>
      <c r="AH46" s="36"/>
      <c r="AI46" s="36"/>
      <c r="AJ46" s="36"/>
      <c r="AK46" s="36"/>
      <c r="AL46" s="36"/>
      <c r="AM46" s="37" t="s">
        <v>1192</v>
      </c>
      <c r="AN46" s="37" t="s">
        <v>1193</v>
      </c>
      <c r="AO46" s="77" t="s">
        <v>1386</v>
      </c>
      <c r="AP46" s="75" t="s">
        <v>1386</v>
      </c>
    </row>
    <row r="47" s="7" customFormat="1" ht="189" customHeight="1" spans="1:42">
      <c r="A47" s="22">
        <v>11</v>
      </c>
      <c r="B47" s="25" t="s">
        <v>1194</v>
      </c>
      <c r="C47" s="25">
        <v>2024</v>
      </c>
      <c r="D47" s="38" t="s">
        <v>208</v>
      </c>
      <c r="E47" s="27" t="s">
        <v>178</v>
      </c>
      <c r="F47" s="27" t="s">
        <v>990</v>
      </c>
      <c r="G47" s="27" t="s">
        <v>209</v>
      </c>
      <c r="H47" s="38" t="s">
        <v>1412</v>
      </c>
      <c r="I47" s="25">
        <v>1</v>
      </c>
      <c r="J47" s="25">
        <v>90</v>
      </c>
      <c r="K47" s="25"/>
      <c r="L47" s="25"/>
      <c r="M47" s="25">
        <v>1</v>
      </c>
      <c r="N47" s="25"/>
      <c r="O47" s="25"/>
      <c r="P47" s="25"/>
      <c r="Q47" s="25"/>
      <c r="R47" s="25"/>
      <c r="S47" s="25">
        <v>1867</v>
      </c>
      <c r="T47" s="25">
        <v>7902</v>
      </c>
      <c r="U47" s="51" t="s">
        <v>211</v>
      </c>
      <c r="V47" s="25" t="s">
        <v>715</v>
      </c>
      <c r="W47" s="96" t="s">
        <v>207</v>
      </c>
      <c r="X47" s="25" t="s">
        <v>715</v>
      </c>
      <c r="Y47" s="22" t="s">
        <v>1286</v>
      </c>
      <c r="Z47" s="25">
        <v>350</v>
      </c>
      <c r="AA47" s="25">
        <v>200</v>
      </c>
      <c r="AB47" s="57">
        <v>200</v>
      </c>
      <c r="AC47" s="57"/>
      <c r="AD47" s="57"/>
      <c r="AE47" s="57"/>
      <c r="AF47" s="25"/>
      <c r="AG47" s="25"/>
      <c r="AH47" s="25"/>
      <c r="AI47" s="25"/>
      <c r="AJ47" s="25">
        <v>150</v>
      </c>
      <c r="AK47" s="25"/>
      <c r="AL47" s="25"/>
      <c r="AM47" s="68" t="s">
        <v>1436</v>
      </c>
      <c r="AN47" s="68" t="s">
        <v>1437</v>
      </c>
      <c r="AO47" s="57" t="s">
        <v>1386</v>
      </c>
      <c r="AP47" s="75" t="s">
        <v>1386</v>
      </c>
    </row>
    <row r="48" s="7" customFormat="1" ht="266" customHeight="1" spans="1:42">
      <c r="A48" s="22">
        <v>12</v>
      </c>
      <c r="B48" s="22" t="s">
        <v>1244</v>
      </c>
      <c r="C48" s="22">
        <v>2024</v>
      </c>
      <c r="D48" s="33" t="s">
        <v>646</v>
      </c>
      <c r="E48" s="22" t="s">
        <v>302</v>
      </c>
      <c r="F48" s="24" t="s">
        <v>990</v>
      </c>
      <c r="G48" s="22" t="s">
        <v>503</v>
      </c>
      <c r="H48" s="33" t="s">
        <v>647</v>
      </c>
      <c r="I48" s="22">
        <v>1</v>
      </c>
      <c r="J48" s="22">
        <v>7</v>
      </c>
      <c r="K48" s="22"/>
      <c r="L48" s="22"/>
      <c r="M48" s="22">
        <v>1</v>
      </c>
      <c r="N48" s="22"/>
      <c r="O48" s="22"/>
      <c r="P48" s="22"/>
      <c r="Q48" s="22"/>
      <c r="R48" s="22"/>
      <c r="S48" s="22">
        <v>754</v>
      </c>
      <c r="T48" s="22">
        <v>2895</v>
      </c>
      <c r="U48" s="36" t="s">
        <v>211</v>
      </c>
      <c r="V48" s="22" t="s">
        <v>715</v>
      </c>
      <c r="W48" s="49" t="s">
        <v>207</v>
      </c>
      <c r="X48" s="22" t="s">
        <v>715</v>
      </c>
      <c r="Y48" s="22" t="s">
        <v>1286</v>
      </c>
      <c r="Z48" s="22">
        <v>5000</v>
      </c>
      <c r="AA48" s="22">
        <v>3000</v>
      </c>
      <c r="AB48" s="60">
        <v>2000</v>
      </c>
      <c r="AC48" s="60"/>
      <c r="AD48" s="60">
        <v>1000</v>
      </c>
      <c r="AE48" s="60"/>
      <c r="AF48" s="22">
        <v>2000</v>
      </c>
      <c r="AG48" s="22"/>
      <c r="AH48" s="22"/>
      <c r="AI48" s="22"/>
      <c r="AJ48" s="22"/>
      <c r="AK48" s="22"/>
      <c r="AL48" s="22"/>
      <c r="AM48" s="33" t="s">
        <v>1245</v>
      </c>
      <c r="AN48" s="33" t="s">
        <v>1246</v>
      </c>
      <c r="AO48" s="60" t="s">
        <v>1390</v>
      </c>
      <c r="AP48" s="22" t="s">
        <v>1390</v>
      </c>
    </row>
    <row r="49" s="13" customFormat="1" ht="145" customHeight="1" spans="1:42">
      <c r="A49" s="22">
        <v>13</v>
      </c>
      <c r="B49" s="22" t="s">
        <v>1322</v>
      </c>
      <c r="C49" s="33">
        <v>2024</v>
      </c>
      <c r="D49" s="33" t="s">
        <v>1323</v>
      </c>
      <c r="E49" s="33" t="s">
        <v>178</v>
      </c>
      <c r="F49" s="22" t="s">
        <v>1009</v>
      </c>
      <c r="G49" s="33" t="s">
        <v>1324</v>
      </c>
      <c r="H49" s="33" t="s">
        <v>1325</v>
      </c>
      <c r="I49" s="33">
        <v>1</v>
      </c>
      <c r="J49" s="33">
        <v>7.7</v>
      </c>
      <c r="K49" s="33"/>
      <c r="L49" s="33"/>
      <c r="M49" s="33">
        <v>1</v>
      </c>
      <c r="N49" s="33"/>
      <c r="O49" s="33"/>
      <c r="P49" s="33"/>
      <c r="Q49" s="33"/>
      <c r="R49" s="33"/>
      <c r="S49" s="39">
        <v>788</v>
      </c>
      <c r="T49" s="39">
        <v>2878</v>
      </c>
      <c r="U49" s="22" t="s">
        <v>206</v>
      </c>
      <c r="V49" s="33" t="s">
        <v>902</v>
      </c>
      <c r="W49" s="33" t="s">
        <v>207</v>
      </c>
      <c r="X49" s="22" t="s">
        <v>715</v>
      </c>
      <c r="Y49" s="33" t="s">
        <v>1286</v>
      </c>
      <c r="Z49" s="22">
        <v>950</v>
      </c>
      <c r="AA49" s="33">
        <v>950</v>
      </c>
      <c r="AB49" s="33">
        <v>950</v>
      </c>
      <c r="AC49" s="33"/>
      <c r="AD49" s="33"/>
      <c r="AE49" s="33"/>
      <c r="AF49" s="33"/>
      <c r="AG49" s="33"/>
      <c r="AH49" s="33"/>
      <c r="AI49" s="33"/>
      <c r="AJ49" s="33"/>
      <c r="AK49" s="33"/>
      <c r="AL49" s="33"/>
      <c r="AM49" s="33" t="s">
        <v>1326</v>
      </c>
      <c r="AN49" s="33" t="s">
        <v>913</v>
      </c>
      <c r="AO49" s="60" t="s">
        <v>1392</v>
      </c>
      <c r="AP49" s="75" t="s">
        <v>1392</v>
      </c>
    </row>
    <row r="50" s="12" customFormat="1" ht="30" customHeight="1" spans="1:41">
      <c r="A50" s="183" t="s">
        <v>54</v>
      </c>
      <c r="B50" s="188" t="s">
        <v>84</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30" customHeight="1" spans="1:41">
      <c r="A51" s="183" t="s">
        <v>52</v>
      </c>
      <c r="B51" s="188" t="s">
        <v>85</v>
      </c>
      <c r="C51" s="188"/>
      <c r="D51" s="188"/>
      <c r="E51" s="185"/>
      <c r="F51" s="185"/>
      <c r="G51" s="185"/>
      <c r="H51" s="185"/>
      <c r="I51" s="191">
        <f t="shared" ref="I51:AL51" si="13">I52+I54+I55+I56</f>
        <v>1</v>
      </c>
      <c r="J51" s="191">
        <f t="shared" si="13"/>
        <v>100</v>
      </c>
      <c r="K51" s="191">
        <f t="shared" si="13"/>
        <v>1</v>
      </c>
      <c r="L51" s="191">
        <f t="shared" si="13"/>
        <v>0</v>
      </c>
      <c r="M51" s="191">
        <f t="shared" si="13"/>
        <v>0</v>
      </c>
      <c r="N51" s="191">
        <f t="shared" si="13"/>
        <v>0</v>
      </c>
      <c r="O51" s="191">
        <f t="shared" si="13"/>
        <v>0</v>
      </c>
      <c r="P51" s="191">
        <f t="shared" si="13"/>
        <v>0</v>
      </c>
      <c r="Q51" s="191">
        <f t="shared" si="13"/>
        <v>0</v>
      </c>
      <c r="R51" s="191">
        <f t="shared" si="13"/>
        <v>0</v>
      </c>
      <c r="S51" s="191">
        <f t="shared" si="13"/>
        <v>26</v>
      </c>
      <c r="T51" s="191">
        <f t="shared" si="13"/>
        <v>83</v>
      </c>
      <c r="U51" s="191">
        <f t="shared" si="13"/>
        <v>0</v>
      </c>
      <c r="V51" s="191">
        <f t="shared" si="13"/>
        <v>0</v>
      </c>
      <c r="W51" s="191">
        <f t="shared" si="13"/>
        <v>0</v>
      </c>
      <c r="X51" s="191">
        <f t="shared" si="13"/>
        <v>0</v>
      </c>
      <c r="Y51" s="191">
        <f t="shared" si="13"/>
        <v>0</v>
      </c>
      <c r="Z51" s="191">
        <f t="shared" si="13"/>
        <v>60</v>
      </c>
      <c r="AA51" s="191">
        <f t="shared" si="13"/>
        <v>60</v>
      </c>
      <c r="AB51" s="191">
        <f t="shared" si="13"/>
        <v>60</v>
      </c>
      <c r="AC51" s="191">
        <f t="shared" si="13"/>
        <v>0</v>
      </c>
      <c r="AD51" s="191">
        <f t="shared" si="13"/>
        <v>0</v>
      </c>
      <c r="AE51" s="191">
        <f t="shared" si="13"/>
        <v>0</v>
      </c>
      <c r="AF51" s="191">
        <f t="shared" si="13"/>
        <v>0</v>
      </c>
      <c r="AG51" s="191">
        <f t="shared" si="13"/>
        <v>0</v>
      </c>
      <c r="AH51" s="191">
        <f t="shared" si="13"/>
        <v>0</v>
      </c>
      <c r="AI51" s="191">
        <f t="shared" si="13"/>
        <v>0</v>
      </c>
      <c r="AJ51" s="191">
        <f t="shared" si="13"/>
        <v>0</v>
      </c>
      <c r="AK51" s="191">
        <f t="shared" si="13"/>
        <v>0</v>
      </c>
      <c r="AL51" s="191">
        <f t="shared" si="13"/>
        <v>0</v>
      </c>
      <c r="AM51" s="196"/>
      <c r="AN51" s="196"/>
      <c r="AO51" s="196"/>
    </row>
    <row r="52" s="12" customFormat="1" ht="30" customHeight="1" spans="1:41">
      <c r="A52" s="183" t="s">
        <v>54</v>
      </c>
      <c r="B52" s="188" t="s">
        <v>86</v>
      </c>
      <c r="C52" s="188"/>
      <c r="D52" s="188"/>
      <c r="E52" s="185"/>
      <c r="F52" s="185"/>
      <c r="G52" s="185"/>
      <c r="H52" s="185"/>
      <c r="I52" s="191">
        <f t="shared" ref="I52:AL52" si="14">SUM(I53)</f>
        <v>1</v>
      </c>
      <c r="J52" s="191">
        <f t="shared" si="14"/>
        <v>100</v>
      </c>
      <c r="K52" s="191">
        <f t="shared" si="14"/>
        <v>1</v>
      </c>
      <c r="L52" s="191">
        <f t="shared" si="14"/>
        <v>0</v>
      </c>
      <c r="M52" s="191">
        <f t="shared" si="14"/>
        <v>0</v>
      </c>
      <c r="N52" s="191">
        <f t="shared" si="14"/>
        <v>0</v>
      </c>
      <c r="O52" s="191">
        <f t="shared" si="14"/>
        <v>0</v>
      </c>
      <c r="P52" s="191">
        <f t="shared" si="14"/>
        <v>0</v>
      </c>
      <c r="Q52" s="191">
        <f t="shared" si="14"/>
        <v>0</v>
      </c>
      <c r="R52" s="191">
        <f t="shared" si="14"/>
        <v>0</v>
      </c>
      <c r="S52" s="191">
        <f t="shared" si="14"/>
        <v>26</v>
      </c>
      <c r="T52" s="191">
        <f t="shared" si="14"/>
        <v>83</v>
      </c>
      <c r="U52" s="191">
        <f t="shared" si="14"/>
        <v>0</v>
      </c>
      <c r="V52" s="191">
        <f t="shared" si="14"/>
        <v>0</v>
      </c>
      <c r="W52" s="191">
        <f t="shared" si="14"/>
        <v>0</v>
      </c>
      <c r="X52" s="191">
        <f t="shared" si="14"/>
        <v>0</v>
      </c>
      <c r="Y52" s="191">
        <f t="shared" si="14"/>
        <v>0</v>
      </c>
      <c r="Z52" s="191">
        <f t="shared" si="14"/>
        <v>60</v>
      </c>
      <c r="AA52" s="191">
        <f t="shared" si="14"/>
        <v>60</v>
      </c>
      <c r="AB52" s="191">
        <f t="shared" si="14"/>
        <v>60</v>
      </c>
      <c r="AC52" s="191">
        <f t="shared" si="14"/>
        <v>0</v>
      </c>
      <c r="AD52" s="191">
        <f t="shared" si="14"/>
        <v>0</v>
      </c>
      <c r="AE52" s="191">
        <f t="shared" si="14"/>
        <v>0</v>
      </c>
      <c r="AF52" s="191">
        <f t="shared" si="14"/>
        <v>0</v>
      </c>
      <c r="AG52" s="191">
        <f t="shared" si="14"/>
        <v>0</v>
      </c>
      <c r="AH52" s="191">
        <f t="shared" si="14"/>
        <v>0</v>
      </c>
      <c r="AI52" s="191">
        <f t="shared" si="14"/>
        <v>0</v>
      </c>
      <c r="AJ52" s="191">
        <f t="shared" si="14"/>
        <v>0</v>
      </c>
      <c r="AK52" s="191">
        <f t="shared" si="14"/>
        <v>0</v>
      </c>
      <c r="AL52" s="191">
        <f t="shared" si="14"/>
        <v>0</v>
      </c>
      <c r="AM52" s="191"/>
      <c r="AN52" s="196"/>
      <c r="AO52" s="196"/>
    </row>
    <row r="53" s="10" customFormat="1" ht="408" customHeight="1" spans="1:42">
      <c r="A53" s="22">
        <v>14</v>
      </c>
      <c r="B53" s="22" t="s">
        <v>1327</v>
      </c>
      <c r="C53" s="33">
        <v>2024</v>
      </c>
      <c r="D53" s="33" t="s">
        <v>1328</v>
      </c>
      <c r="E53" s="33" t="s">
        <v>178</v>
      </c>
      <c r="F53" s="22" t="s">
        <v>1009</v>
      </c>
      <c r="G53" s="33" t="s">
        <v>548</v>
      </c>
      <c r="H53" s="33" t="s">
        <v>1329</v>
      </c>
      <c r="I53" s="33">
        <v>1</v>
      </c>
      <c r="J53" s="33">
        <v>100</v>
      </c>
      <c r="K53" s="33">
        <v>1</v>
      </c>
      <c r="L53" s="33"/>
      <c r="M53" s="33"/>
      <c r="N53" s="33"/>
      <c r="O53" s="33"/>
      <c r="P53" s="33"/>
      <c r="Q53" s="33"/>
      <c r="R53" s="33"/>
      <c r="S53" s="33">
        <v>26</v>
      </c>
      <c r="T53" s="33">
        <v>83</v>
      </c>
      <c r="U53" s="33" t="s">
        <v>183</v>
      </c>
      <c r="V53" s="33" t="s">
        <v>1144</v>
      </c>
      <c r="W53" s="33" t="s">
        <v>183</v>
      </c>
      <c r="X53" s="33" t="s">
        <v>1144</v>
      </c>
      <c r="Y53" s="33" t="s">
        <v>1286</v>
      </c>
      <c r="Z53" s="22">
        <v>60</v>
      </c>
      <c r="AA53" s="33">
        <v>60</v>
      </c>
      <c r="AB53" s="33">
        <v>60</v>
      </c>
      <c r="AC53" s="33"/>
      <c r="AD53" s="33"/>
      <c r="AE53" s="33"/>
      <c r="AF53" s="33"/>
      <c r="AG53" s="33"/>
      <c r="AH53" s="33"/>
      <c r="AI53" s="33"/>
      <c r="AJ53" s="33"/>
      <c r="AK53" s="9"/>
      <c r="AL53" s="33"/>
      <c r="AM53" s="33" t="s">
        <v>1331</v>
      </c>
      <c r="AN53" s="33" t="s">
        <v>1332</v>
      </c>
      <c r="AO53" s="60" t="s">
        <v>1386</v>
      </c>
      <c r="AP53" s="22" t="s">
        <v>1390</v>
      </c>
    </row>
    <row r="54" s="12" customFormat="1" ht="30" customHeight="1" spans="1:41">
      <c r="A54" s="183" t="s">
        <v>54</v>
      </c>
      <c r="B54" s="188" t="s">
        <v>87</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c r="AO54" s="196"/>
    </row>
    <row r="55" s="12" customFormat="1" ht="30" customHeight="1" spans="1:41">
      <c r="A55" s="183" t="s">
        <v>54</v>
      </c>
      <c r="B55" s="188" t="s">
        <v>88</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customHeight="1" spans="1:41">
      <c r="A56" s="183" t="s">
        <v>54</v>
      </c>
      <c r="B56" s="188" t="s">
        <v>89</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c r="AO56" s="196"/>
    </row>
    <row r="57" s="12" customFormat="1" ht="30" customHeight="1" spans="1:41">
      <c r="A57" s="183" t="s">
        <v>52</v>
      </c>
      <c r="B57" s="188" t="s">
        <v>90</v>
      </c>
      <c r="C57" s="188"/>
      <c r="D57" s="188"/>
      <c r="E57" s="185"/>
      <c r="F57" s="185"/>
      <c r="G57" s="185"/>
      <c r="H57" s="185"/>
      <c r="I57" s="191">
        <f t="shared" ref="I57:AL57" si="15">I58+I60+I63+I61+I62+I64</f>
        <v>1</v>
      </c>
      <c r="J57" s="191">
        <f t="shared" si="15"/>
        <v>1200</v>
      </c>
      <c r="K57" s="191">
        <f t="shared" si="15"/>
        <v>1</v>
      </c>
      <c r="L57" s="191">
        <f t="shared" si="15"/>
        <v>0</v>
      </c>
      <c r="M57" s="191">
        <f t="shared" si="15"/>
        <v>0</v>
      </c>
      <c r="N57" s="191">
        <f t="shared" si="15"/>
        <v>0</v>
      </c>
      <c r="O57" s="191">
        <f t="shared" si="15"/>
        <v>0</v>
      </c>
      <c r="P57" s="191">
        <f t="shared" si="15"/>
        <v>0</v>
      </c>
      <c r="Q57" s="191">
        <f t="shared" si="15"/>
        <v>0</v>
      </c>
      <c r="R57" s="191">
        <f t="shared" si="15"/>
        <v>0</v>
      </c>
      <c r="S57" s="191">
        <f t="shared" si="15"/>
        <v>1200</v>
      </c>
      <c r="T57" s="191">
        <f t="shared" si="15"/>
        <v>1200</v>
      </c>
      <c r="U57" s="191">
        <f t="shared" si="15"/>
        <v>0</v>
      </c>
      <c r="V57" s="191">
        <f t="shared" si="15"/>
        <v>0</v>
      </c>
      <c r="W57" s="191">
        <f t="shared" si="15"/>
        <v>0</v>
      </c>
      <c r="X57" s="191">
        <f t="shared" si="15"/>
        <v>0</v>
      </c>
      <c r="Y57" s="191">
        <f t="shared" si="15"/>
        <v>0</v>
      </c>
      <c r="Z57" s="191">
        <f t="shared" si="15"/>
        <v>200</v>
      </c>
      <c r="AA57" s="191">
        <f t="shared" si="15"/>
        <v>0</v>
      </c>
      <c r="AB57" s="191">
        <f t="shared" si="15"/>
        <v>0</v>
      </c>
      <c r="AC57" s="191">
        <f t="shared" si="15"/>
        <v>0</v>
      </c>
      <c r="AD57" s="191">
        <f t="shared" si="15"/>
        <v>0</v>
      </c>
      <c r="AE57" s="191">
        <f t="shared" si="15"/>
        <v>0</v>
      </c>
      <c r="AF57" s="191">
        <f t="shared" si="15"/>
        <v>200</v>
      </c>
      <c r="AG57" s="191">
        <f t="shared" si="15"/>
        <v>0</v>
      </c>
      <c r="AH57" s="191">
        <f t="shared" si="15"/>
        <v>0</v>
      </c>
      <c r="AI57" s="191">
        <f t="shared" si="15"/>
        <v>0</v>
      </c>
      <c r="AJ57" s="191">
        <f t="shared" si="15"/>
        <v>0</v>
      </c>
      <c r="AK57" s="191">
        <f t="shared" si="15"/>
        <v>0</v>
      </c>
      <c r="AL57" s="191">
        <f t="shared" si="15"/>
        <v>0</v>
      </c>
      <c r="AM57" s="196"/>
      <c r="AN57" s="196"/>
      <c r="AO57" s="196"/>
    </row>
    <row r="58" s="12" customFormat="1" ht="30" customHeight="1" spans="1:41">
      <c r="A58" s="183" t="s">
        <v>54</v>
      </c>
      <c r="B58" s="188" t="s">
        <v>91</v>
      </c>
      <c r="C58" s="188"/>
      <c r="D58" s="188"/>
      <c r="E58" s="185"/>
      <c r="F58" s="185"/>
      <c r="G58" s="185"/>
      <c r="H58" s="185"/>
      <c r="I58" s="191">
        <f t="shared" ref="I58:AL58" si="16">SUM(I59)</f>
        <v>1</v>
      </c>
      <c r="J58" s="191">
        <f t="shared" si="16"/>
        <v>1200</v>
      </c>
      <c r="K58" s="191">
        <f t="shared" si="16"/>
        <v>1</v>
      </c>
      <c r="L58" s="191">
        <f t="shared" si="16"/>
        <v>0</v>
      </c>
      <c r="M58" s="191">
        <f t="shared" si="16"/>
        <v>0</v>
      </c>
      <c r="N58" s="191">
        <f t="shared" si="16"/>
        <v>0</v>
      </c>
      <c r="O58" s="191">
        <f t="shared" si="16"/>
        <v>0</v>
      </c>
      <c r="P58" s="191">
        <f t="shared" si="16"/>
        <v>0</v>
      </c>
      <c r="Q58" s="191">
        <f t="shared" si="16"/>
        <v>0</v>
      </c>
      <c r="R58" s="191">
        <f t="shared" si="16"/>
        <v>0</v>
      </c>
      <c r="S58" s="191">
        <f t="shared" si="16"/>
        <v>1200</v>
      </c>
      <c r="T58" s="191">
        <f t="shared" si="16"/>
        <v>1200</v>
      </c>
      <c r="U58" s="191">
        <f t="shared" si="16"/>
        <v>0</v>
      </c>
      <c r="V58" s="191">
        <f t="shared" si="16"/>
        <v>0</v>
      </c>
      <c r="W58" s="191">
        <f t="shared" si="16"/>
        <v>0</v>
      </c>
      <c r="X58" s="191">
        <f t="shared" si="16"/>
        <v>0</v>
      </c>
      <c r="Y58" s="191">
        <f t="shared" si="16"/>
        <v>0</v>
      </c>
      <c r="Z58" s="191">
        <f t="shared" si="16"/>
        <v>200</v>
      </c>
      <c r="AA58" s="191">
        <f t="shared" si="16"/>
        <v>0</v>
      </c>
      <c r="AB58" s="191">
        <f t="shared" si="16"/>
        <v>0</v>
      </c>
      <c r="AC58" s="191">
        <f t="shared" si="16"/>
        <v>0</v>
      </c>
      <c r="AD58" s="191">
        <f t="shared" si="16"/>
        <v>0</v>
      </c>
      <c r="AE58" s="191">
        <f t="shared" si="16"/>
        <v>0</v>
      </c>
      <c r="AF58" s="191">
        <f t="shared" si="16"/>
        <v>200</v>
      </c>
      <c r="AG58" s="191">
        <f t="shared" si="16"/>
        <v>0</v>
      </c>
      <c r="AH58" s="191">
        <f t="shared" si="16"/>
        <v>0</v>
      </c>
      <c r="AI58" s="191">
        <f t="shared" si="16"/>
        <v>0</v>
      </c>
      <c r="AJ58" s="191">
        <f t="shared" si="16"/>
        <v>0</v>
      </c>
      <c r="AK58" s="191">
        <f t="shared" si="16"/>
        <v>0</v>
      </c>
      <c r="AL58" s="191">
        <f t="shared" si="16"/>
        <v>0</v>
      </c>
      <c r="AM58" s="196"/>
      <c r="AN58" s="196"/>
      <c r="AO58" s="196"/>
    </row>
    <row r="59" s="7" customFormat="1" ht="178" customHeight="1" spans="1:42">
      <c r="A59" s="22">
        <v>15</v>
      </c>
      <c r="B59" s="22" t="s">
        <v>1180</v>
      </c>
      <c r="C59" s="22">
        <v>2024</v>
      </c>
      <c r="D59" s="33" t="s">
        <v>998</v>
      </c>
      <c r="E59" s="22" t="s">
        <v>178</v>
      </c>
      <c r="F59" s="22" t="s">
        <v>1175</v>
      </c>
      <c r="G59" s="22" t="s">
        <v>995</v>
      </c>
      <c r="H59" s="33" t="s">
        <v>999</v>
      </c>
      <c r="I59" s="22">
        <v>1</v>
      </c>
      <c r="J59" s="22">
        <v>1200</v>
      </c>
      <c r="K59" s="22">
        <v>1</v>
      </c>
      <c r="L59" s="22"/>
      <c r="M59" s="22"/>
      <c r="N59" s="22"/>
      <c r="O59" s="22"/>
      <c r="P59" s="22"/>
      <c r="Q59" s="22"/>
      <c r="R59" s="22"/>
      <c r="S59" s="22">
        <v>1200</v>
      </c>
      <c r="T59" s="22">
        <v>1200</v>
      </c>
      <c r="U59" s="36" t="s">
        <v>183</v>
      </c>
      <c r="V59" s="22" t="s">
        <v>1144</v>
      </c>
      <c r="W59" s="36" t="s">
        <v>183</v>
      </c>
      <c r="X59" s="22" t="s">
        <v>1144</v>
      </c>
      <c r="Y59" s="22" t="s">
        <v>1286</v>
      </c>
      <c r="Z59" s="22">
        <v>200</v>
      </c>
      <c r="AA59" s="22"/>
      <c r="AB59" s="60"/>
      <c r="AC59" s="60"/>
      <c r="AD59" s="60"/>
      <c r="AE59" s="60"/>
      <c r="AF59" s="22">
        <v>200</v>
      </c>
      <c r="AG59" s="22"/>
      <c r="AH59" s="22"/>
      <c r="AI59" s="22"/>
      <c r="AJ59" s="22"/>
      <c r="AK59" s="22"/>
      <c r="AL59" s="22"/>
      <c r="AM59" s="33" t="s">
        <v>1181</v>
      </c>
      <c r="AN59" s="33" t="s">
        <v>1182</v>
      </c>
      <c r="AO59" s="60" t="s">
        <v>1386</v>
      </c>
      <c r="AP59" s="75" t="s">
        <v>1386</v>
      </c>
    </row>
    <row r="60" s="12" customFormat="1" ht="30" customHeight="1" spans="1:41">
      <c r="A60" s="183" t="s">
        <v>54</v>
      </c>
      <c r="B60" s="188" t="s">
        <v>92</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93</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customHeight="1" spans="1:41">
      <c r="A62" s="183" t="s">
        <v>54</v>
      </c>
      <c r="B62" s="188" t="s">
        <v>94</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customHeight="1" spans="1:41">
      <c r="A63" s="183" t="s">
        <v>54</v>
      </c>
      <c r="B63" s="188" t="s">
        <v>95</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customHeight="1" spans="1:41">
      <c r="A64" s="183" t="s">
        <v>54</v>
      </c>
      <c r="B64" s="188" t="s">
        <v>96</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c r="AO64" s="196"/>
    </row>
    <row r="65" s="12" customFormat="1" ht="30" customHeight="1" spans="1:41">
      <c r="A65" s="180" t="s">
        <v>50</v>
      </c>
      <c r="B65" s="188" t="s">
        <v>97</v>
      </c>
      <c r="C65" s="188"/>
      <c r="D65" s="188"/>
      <c r="E65" s="185"/>
      <c r="F65" s="185"/>
      <c r="G65" s="185"/>
      <c r="H65" s="185"/>
      <c r="I65" s="192">
        <f t="shared" ref="I65:AL65" si="17">I66+I70+I73+I76+I80</f>
        <v>1</v>
      </c>
      <c r="J65" s="192">
        <f t="shared" si="17"/>
        <v>0</v>
      </c>
      <c r="K65" s="192">
        <f t="shared" si="17"/>
        <v>0</v>
      </c>
      <c r="L65" s="192">
        <f t="shared" si="17"/>
        <v>1</v>
      </c>
      <c r="M65" s="192">
        <f t="shared" si="17"/>
        <v>0</v>
      </c>
      <c r="N65" s="192">
        <f t="shared" si="17"/>
        <v>0</v>
      </c>
      <c r="O65" s="192">
        <f t="shared" si="17"/>
        <v>0</v>
      </c>
      <c r="P65" s="192">
        <f t="shared" si="17"/>
        <v>0</v>
      </c>
      <c r="Q65" s="192">
        <f t="shared" si="17"/>
        <v>0</v>
      </c>
      <c r="R65" s="192">
        <f t="shared" si="17"/>
        <v>0</v>
      </c>
      <c r="S65" s="192">
        <f t="shared" si="17"/>
        <v>0</v>
      </c>
      <c r="T65" s="192">
        <f t="shared" si="17"/>
        <v>0</v>
      </c>
      <c r="U65" s="192">
        <f t="shared" si="17"/>
        <v>0</v>
      </c>
      <c r="V65" s="192">
        <f t="shared" si="17"/>
        <v>0</v>
      </c>
      <c r="W65" s="192">
        <f t="shared" si="17"/>
        <v>0</v>
      </c>
      <c r="X65" s="192">
        <f t="shared" si="17"/>
        <v>0</v>
      </c>
      <c r="Y65" s="192">
        <f t="shared" si="17"/>
        <v>0</v>
      </c>
      <c r="Z65" s="192">
        <f t="shared" si="17"/>
        <v>10</v>
      </c>
      <c r="AA65" s="192">
        <f t="shared" si="17"/>
        <v>0</v>
      </c>
      <c r="AB65" s="192">
        <f t="shared" si="17"/>
        <v>0</v>
      </c>
      <c r="AC65" s="192">
        <f t="shared" si="17"/>
        <v>0</v>
      </c>
      <c r="AD65" s="192">
        <f t="shared" si="17"/>
        <v>0</v>
      </c>
      <c r="AE65" s="192">
        <f t="shared" si="17"/>
        <v>0</v>
      </c>
      <c r="AF65" s="192">
        <f t="shared" si="17"/>
        <v>10</v>
      </c>
      <c r="AG65" s="192">
        <f t="shared" si="17"/>
        <v>0</v>
      </c>
      <c r="AH65" s="192">
        <f t="shared" si="17"/>
        <v>0</v>
      </c>
      <c r="AI65" s="192">
        <f t="shared" si="17"/>
        <v>0</v>
      </c>
      <c r="AJ65" s="192">
        <f t="shared" si="17"/>
        <v>0</v>
      </c>
      <c r="AK65" s="192">
        <f t="shared" si="17"/>
        <v>0</v>
      </c>
      <c r="AL65" s="192">
        <f t="shared" si="17"/>
        <v>0</v>
      </c>
      <c r="AM65" s="196"/>
      <c r="AN65" s="196"/>
      <c r="AO65" s="196"/>
    </row>
    <row r="66" s="12" customFormat="1" ht="30" customHeight="1" spans="1:41">
      <c r="A66" s="180" t="s">
        <v>52</v>
      </c>
      <c r="B66" s="188" t="s">
        <v>98</v>
      </c>
      <c r="C66" s="188"/>
      <c r="D66" s="188"/>
      <c r="E66" s="185"/>
      <c r="F66" s="185"/>
      <c r="G66" s="185"/>
      <c r="H66" s="185"/>
      <c r="I66" s="191">
        <f t="shared" ref="I66:AL66" si="18">I67+I69</f>
        <v>1</v>
      </c>
      <c r="J66" s="191">
        <f t="shared" si="18"/>
        <v>0</v>
      </c>
      <c r="K66" s="191">
        <f t="shared" si="18"/>
        <v>0</v>
      </c>
      <c r="L66" s="191">
        <f t="shared" si="18"/>
        <v>1</v>
      </c>
      <c r="M66" s="191">
        <f t="shared" si="18"/>
        <v>0</v>
      </c>
      <c r="N66" s="191">
        <f t="shared" si="18"/>
        <v>0</v>
      </c>
      <c r="O66" s="191">
        <f t="shared" si="18"/>
        <v>0</v>
      </c>
      <c r="P66" s="191">
        <f t="shared" si="18"/>
        <v>0</v>
      </c>
      <c r="Q66" s="191">
        <f t="shared" si="18"/>
        <v>0</v>
      </c>
      <c r="R66" s="191">
        <f t="shared" si="18"/>
        <v>0</v>
      </c>
      <c r="S66" s="191">
        <f t="shared" si="18"/>
        <v>0</v>
      </c>
      <c r="T66" s="191">
        <f t="shared" si="18"/>
        <v>0</v>
      </c>
      <c r="U66" s="191">
        <f t="shared" si="18"/>
        <v>0</v>
      </c>
      <c r="V66" s="191">
        <f t="shared" si="18"/>
        <v>0</v>
      </c>
      <c r="W66" s="191">
        <f t="shared" si="18"/>
        <v>0</v>
      </c>
      <c r="X66" s="191">
        <f t="shared" si="18"/>
        <v>0</v>
      </c>
      <c r="Y66" s="191">
        <f t="shared" si="18"/>
        <v>0</v>
      </c>
      <c r="Z66" s="191">
        <f t="shared" si="18"/>
        <v>10</v>
      </c>
      <c r="AA66" s="191">
        <f t="shared" si="18"/>
        <v>0</v>
      </c>
      <c r="AB66" s="191">
        <f t="shared" si="18"/>
        <v>0</v>
      </c>
      <c r="AC66" s="191">
        <f t="shared" si="18"/>
        <v>0</v>
      </c>
      <c r="AD66" s="191">
        <f t="shared" si="18"/>
        <v>0</v>
      </c>
      <c r="AE66" s="191">
        <f t="shared" si="18"/>
        <v>0</v>
      </c>
      <c r="AF66" s="191">
        <f t="shared" si="18"/>
        <v>10</v>
      </c>
      <c r="AG66" s="191">
        <f t="shared" si="18"/>
        <v>0</v>
      </c>
      <c r="AH66" s="191">
        <f t="shared" si="18"/>
        <v>0</v>
      </c>
      <c r="AI66" s="191">
        <f t="shared" si="18"/>
        <v>0</v>
      </c>
      <c r="AJ66" s="191">
        <f t="shared" si="18"/>
        <v>0</v>
      </c>
      <c r="AK66" s="191">
        <f t="shared" si="18"/>
        <v>0</v>
      </c>
      <c r="AL66" s="191">
        <f t="shared" si="18"/>
        <v>0</v>
      </c>
      <c r="AM66" s="196"/>
      <c r="AN66" s="196"/>
      <c r="AO66" s="196"/>
    </row>
    <row r="67" s="12" customFormat="1" ht="30" customHeight="1" spans="1:41">
      <c r="A67" s="183" t="s">
        <v>54</v>
      </c>
      <c r="B67" s="188" t="s">
        <v>99</v>
      </c>
      <c r="C67" s="188"/>
      <c r="D67" s="188"/>
      <c r="E67" s="185"/>
      <c r="F67" s="185"/>
      <c r="G67" s="185"/>
      <c r="H67" s="185"/>
      <c r="I67" s="191">
        <f t="shared" ref="I67:AL67" si="19">SUM(I68)</f>
        <v>1</v>
      </c>
      <c r="J67" s="191">
        <f t="shared" si="19"/>
        <v>0</v>
      </c>
      <c r="K67" s="191">
        <f t="shared" si="19"/>
        <v>0</v>
      </c>
      <c r="L67" s="191">
        <f t="shared" si="19"/>
        <v>1</v>
      </c>
      <c r="M67" s="191">
        <f t="shared" si="19"/>
        <v>0</v>
      </c>
      <c r="N67" s="191">
        <f t="shared" si="19"/>
        <v>0</v>
      </c>
      <c r="O67" s="191">
        <f t="shared" si="19"/>
        <v>0</v>
      </c>
      <c r="P67" s="191">
        <f t="shared" si="19"/>
        <v>0</v>
      </c>
      <c r="Q67" s="191">
        <f t="shared" si="19"/>
        <v>0</v>
      </c>
      <c r="R67" s="191">
        <f t="shared" si="19"/>
        <v>0</v>
      </c>
      <c r="S67" s="191">
        <f t="shared" si="19"/>
        <v>0</v>
      </c>
      <c r="T67" s="191">
        <f t="shared" si="19"/>
        <v>0</v>
      </c>
      <c r="U67" s="191">
        <f t="shared" si="19"/>
        <v>0</v>
      </c>
      <c r="V67" s="191">
        <f t="shared" si="19"/>
        <v>0</v>
      </c>
      <c r="W67" s="191">
        <f t="shared" si="19"/>
        <v>0</v>
      </c>
      <c r="X67" s="191">
        <f t="shared" si="19"/>
        <v>0</v>
      </c>
      <c r="Y67" s="191">
        <f t="shared" si="19"/>
        <v>0</v>
      </c>
      <c r="Z67" s="191">
        <f t="shared" si="19"/>
        <v>10</v>
      </c>
      <c r="AA67" s="191">
        <f t="shared" si="19"/>
        <v>0</v>
      </c>
      <c r="AB67" s="191">
        <f t="shared" si="19"/>
        <v>0</v>
      </c>
      <c r="AC67" s="191">
        <f t="shared" si="19"/>
        <v>0</v>
      </c>
      <c r="AD67" s="191">
        <f t="shared" si="19"/>
        <v>0</v>
      </c>
      <c r="AE67" s="191">
        <f t="shared" si="19"/>
        <v>0</v>
      </c>
      <c r="AF67" s="191">
        <f t="shared" si="19"/>
        <v>10</v>
      </c>
      <c r="AG67" s="191">
        <f t="shared" si="19"/>
        <v>0</v>
      </c>
      <c r="AH67" s="191">
        <f t="shared" si="19"/>
        <v>0</v>
      </c>
      <c r="AI67" s="191">
        <f t="shared" si="19"/>
        <v>0</v>
      </c>
      <c r="AJ67" s="191">
        <f t="shared" si="19"/>
        <v>0</v>
      </c>
      <c r="AK67" s="191">
        <f t="shared" si="19"/>
        <v>0</v>
      </c>
      <c r="AL67" s="191">
        <f t="shared" si="19"/>
        <v>0</v>
      </c>
      <c r="AM67" s="196"/>
      <c r="AN67" s="196"/>
      <c r="AO67" s="196"/>
    </row>
    <row r="68" s="7" customFormat="1" ht="189" customHeight="1" spans="1:42">
      <c r="A68" s="22">
        <v>16</v>
      </c>
      <c r="B68" s="25" t="s">
        <v>1219</v>
      </c>
      <c r="C68" s="25">
        <v>2024</v>
      </c>
      <c r="D68" s="68" t="s">
        <v>1333</v>
      </c>
      <c r="E68" s="25" t="s">
        <v>178</v>
      </c>
      <c r="F68" s="25" t="s">
        <v>1175</v>
      </c>
      <c r="G68" s="25" t="s">
        <v>995</v>
      </c>
      <c r="H68" s="68" t="s">
        <v>1114</v>
      </c>
      <c r="I68" s="22">
        <v>1</v>
      </c>
      <c r="J68" s="22"/>
      <c r="K68" s="22"/>
      <c r="L68" s="22">
        <v>1</v>
      </c>
      <c r="M68" s="22"/>
      <c r="N68" s="22"/>
      <c r="O68" s="22"/>
      <c r="P68" s="22"/>
      <c r="Q68" s="22"/>
      <c r="R68" s="22"/>
      <c r="S68" s="22"/>
      <c r="T68" s="22"/>
      <c r="U68" s="51" t="s">
        <v>1003</v>
      </c>
      <c r="V68" s="22" t="s">
        <v>1438</v>
      </c>
      <c r="W68" s="51" t="s">
        <v>1003</v>
      </c>
      <c r="X68" s="22" t="s">
        <v>1438</v>
      </c>
      <c r="Y68" s="22" t="s">
        <v>1220</v>
      </c>
      <c r="Z68" s="25">
        <v>10</v>
      </c>
      <c r="AA68" s="22"/>
      <c r="AB68" s="60"/>
      <c r="AC68" s="60"/>
      <c r="AD68" s="60"/>
      <c r="AE68" s="60"/>
      <c r="AF68" s="22">
        <v>10</v>
      </c>
      <c r="AG68" s="22"/>
      <c r="AH68" s="22"/>
      <c r="AI68" s="22"/>
      <c r="AJ68" s="22"/>
      <c r="AK68" s="22"/>
      <c r="AL68" s="22"/>
      <c r="AM68" s="33" t="s">
        <v>1221</v>
      </c>
      <c r="AN68" s="33" t="s">
        <v>1334</v>
      </c>
      <c r="AO68" s="60" t="s">
        <v>1392</v>
      </c>
      <c r="AP68" s="75" t="s">
        <v>1392</v>
      </c>
    </row>
    <row r="69" s="12" customFormat="1" ht="30" customHeight="1" spans="1:41">
      <c r="A69" s="183" t="s">
        <v>54</v>
      </c>
      <c r="B69" s="188" t="s">
        <v>100</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customHeight="1" spans="1:41">
      <c r="A70" s="183" t="s">
        <v>52</v>
      </c>
      <c r="B70" s="188" t="s">
        <v>101</v>
      </c>
      <c r="C70" s="188"/>
      <c r="D70" s="188"/>
      <c r="E70" s="185"/>
      <c r="F70" s="185"/>
      <c r="G70" s="185"/>
      <c r="H70" s="185"/>
      <c r="I70" s="191">
        <f t="shared" ref="I70:AL70" si="20">I71+I72</f>
        <v>0</v>
      </c>
      <c r="J70" s="191">
        <f t="shared" si="20"/>
        <v>0</v>
      </c>
      <c r="K70" s="191">
        <f t="shared" si="20"/>
        <v>0</v>
      </c>
      <c r="L70" s="191">
        <f t="shared" si="20"/>
        <v>0</v>
      </c>
      <c r="M70" s="191">
        <f t="shared" si="20"/>
        <v>0</v>
      </c>
      <c r="N70" s="191">
        <f t="shared" si="20"/>
        <v>0</v>
      </c>
      <c r="O70" s="191">
        <f t="shared" si="20"/>
        <v>0</v>
      </c>
      <c r="P70" s="191">
        <f t="shared" si="20"/>
        <v>0</v>
      </c>
      <c r="Q70" s="191">
        <f t="shared" si="20"/>
        <v>0</v>
      </c>
      <c r="R70" s="191">
        <f t="shared" si="20"/>
        <v>0</v>
      </c>
      <c r="S70" s="191">
        <f t="shared" si="20"/>
        <v>0</v>
      </c>
      <c r="T70" s="191">
        <f t="shared" si="20"/>
        <v>0</v>
      </c>
      <c r="U70" s="191">
        <f t="shared" si="20"/>
        <v>0</v>
      </c>
      <c r="V70" s="191">
        <f t="shared" si="20"/>
        <v>0</v>
      </c>
      <c r="W70" s="191">
        <f t="shared" si="20"/>
        <v>0</v>
      </c>
      <c r="X70" s="191">
        <f t="shared" si="20"/>
        <v>0</v>
      </c>
      <c r="Y70" s="191">
        <f t="shared" si="20"/>
        <v>0</v>
      </c>
      <c r="Z70" s="191">
        <f t="shared" si="20"/>
        <v>0</v>
      </c>
      <c r="AA70" s="191">
        <f t="shared" si="20"/>
        <v>0</v>
      </c>
      <c r="AB70" s="191">
        <f t="shared" si="20"/>
        <v>0</v>
      </c>
      <c r="AC70" s="191">
        <f t="shared" si="20"/>
        <v>0</v>
      </c>
      <c r="AD70" s="191">
        <f t="shared" si="20"/>
        <v>0</v>
      </c>
      <c r="AE70" s="191">
        <f t="shared" si="20"/>
        <v>0</v>
      </c>
      <c r="AF70" s="191">
        <f t="shared" si="20"/>
        <v>0</v>
      </c>
      <c r="AG70" s="191">
        <f t="shared" si="20"/>
        <v>0</v>
      </c>
      <c r="AH70" s="191">
        <f t="shared" si="20"/>
        <v>0</v>
      </c>
      <c r="AI70" s="191">
        <f t="shared" si="20"/>
        <v>0</v>
      </c>
      <c r="AJ70" s="191">
        <f t="shared" si="20"/>
        <v>0</v>
      </c>
      <c r="AK70" s="191">
        <f t="shared" si="20"/>
        <v>0</v>
      </c>
      <c r="AL70" s="191">
        <f t="shared" si="20"/>
        <v>0</v>
      </c>
      <c r="AM70" s="196"/>
      <c r="AN70" s="196"/>
      <c r="AO70" s="196"/>
    </row>
    <row r="71" s="12" customFormat="1" ht="30" customHeight="1" spans="1:41">
      <c r="A71" s="183" t="s">
        <v>54</v>
      </c>
      <c r="B71" s="188" t="s">
        <v>102</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54</v>
      </c>
      <c r="B72" s="188" t="s">
        <v>103</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52</v>
      </c>
      <c r="B73" s="188" t="s">
        <v>104</v>
      </c>
      <c r="C73" s="188"/>
      <c r="D73" s="188"/>
      <c r="E73" s="185"/>
      <c r="F73" s="185"/>
      <c r="G73" s="185"/>
      <c r="H73" s="185"/>
      <c r="I73" s="191">
        <f t="shared" ref="I73:AL73" si="21">I74+I75</f>
        <v>0</v>
      </c>
      <c r="J73" s="191">
        <f t="shared" si="21"/>
        <v>0</v>
      </c>
      <c r="K73" s="191">
        <f t="shared" si="21"/>
        <v>0</v>
      </c>
      <c r="L73" s="191">
        <f t="shared" si="21"/>
        <v>0</v>
      </c>
      <c r="M73" s="191">
        <f t="shared" si="21"/>
        <v>0</v>
      </c>
      <c r="N73" s="191">
        <f t="shared" si="21"/>
        <v>0</v>
      </c>
      <c r="O73" s="191">
        <f t="shared" si="21"/>
        <v>0</v>
      </c>
      <c r="P73" s="191">
        <f t="shared" si="21"/>
        <v>0</v>
      </c>
      <c r="Q73" s="191">
        <f t="shared" si="21"/>
        <v>0</v>
      </c>
      <c r="R73" s="191">
        <f t="shared" si="21"/>
        <v>0</v>
      </c>
      <c r="S73" s="191">
        <f t="shared" si="21"/>
        <v>0</v>
      </c>
      <c r="T73" s="191">
        <f t="shared" si="21"/>
        <v>0</v>
      </c>
      <c r="U73" s="191">
        <f t="shared" si="21"/>
        <v>0</v>
      </c>
      <c r="V73" s="191">
        <f t="shared" si="21"/>
        <v>0</v>
      </c>
      <c r="W73" s="191">
        <f t="shared" si="21"/>
        <v>0</v>
      </c>
      <c r="X73" s="191">
        <f t="shared" si="21"/>
        <v>0</v>
      </c>
      <c r="Y73" s="191">
        <f t="shared" si="21"/>
        <v>0</v>
      </c>
      <c r="Z73" s="191">
        <f t="shared" si="21"/>
        <v>0</v>
      </c>
      <c r="AA73" s="191">
        <f t="shared" si="21"/>
        <v>0</v>
      </c>
      <c r="AB73" s="191">
        <f t="shared" si="21"/>
        <v>0</v>
      </c>
      <c r="AC73" s="191">
        <f t="shared" si="21"/>
        <v>0</v>
      </c>
      <c r="AD73" s="191">
        <f t="shared" si="21"/>
        <v>0</v>
      </c>
      <c r="AE73" s="191">
        <f t="shared" si="21"/>
        <v>0</v>
      </c>
      <c r="AF73" s="191">
        <f t="shared" si="21"/>
        <v>0</v>
      </c>
      <c r="AG73" s="191">
        <f t="shared" si="21"/>
        <v>0</v>
      </c>
      <c r="AH73" s="191">
        <f t="shared" si="21"/>
        <v>0</v>
      </c>
      <c r="AI73" s="191">
        <f t="shared" si="21"/>
        <v>0</v>
      </c>
      <c r="AJ73" s="191">
        <f t="shared" si="21"/>
        <v>0</v>
      </c>
      <c r="AK73" s="191">
        <f t="shared" si="21"/>
        <v>0</v>
      </c>
      <c r="AL73" s="191">
        <f t="shared" si="21"/>
        <v>0</v>
      </c>
      <c r="AM73" s="196"/>
      <c r="AN73" s="196"/>
      <c r="AO73" s="196"/>
    </row>
    <row r="74" s="12" customFormat="1" ht="30" customHeight="1" spans="1:41">
      <c r="A74" s="183" t="s">
        <v>54</v>
      </c>
      <c r="B74" s="188" t="s">
        <v>105</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customHeight="1" spans="1:41">
      <c r="A75" s="183" t="s">
        <v>54</v>
      </c>
      <c r="B75" s="188" t="s">
        <v>106</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52</v>
      </c>
      <c r="B76" s="188" t="s">
        <v>107</v>
      </c>
      <c r="C76" s="188"/>
      <c r="D76" s="188"/>
      <c r="E76" s="185"/>
      <c r="F76" s="185"/>
      <c r="G76" s="185"/>
      <c r="H76" s="185"/>
      <c r="I76" s="191">
        <f t="shared" ref="I76:AL76" si="22">I77+I79+I78</f>
        <v>0</v>
      </c>
      <c r="J76" s="191">
        <f t="shared" si="22"/>
        <v>0</v>
      </c>
      <c r="K76" s="191">
        <f t="shared" si="22"/>
        <v>0</v>
      </c>
      <c r="L76" s="191">
        <f t="shared" si="22"/>
        <v>0</v>
      </c>
      <c r="M76" s="191">
        <f t="shared" si="22"/>
        <v>0</v>
      </c>
      <c r="N76" s="191">
        <f t="shared" si="22"/>
        <v>0</v>
      </c>
      <c r="O76" s="191">
        <f t="shared" si="22"/>
        <v>0</v>
      </c>
      <c r="P76" s="191">
        <f t="shared" si="22"/>
        <v>0</v>
      </c>
      <c r="Q76" s="191">
        <f t="shared" si="22"/>
        <v>0</v>
      </c>
      <c r="R76" s="191">
        <f t="shared" si="22"/>
        <v>0</v>
      </c>
      <c r="S76" s="191">
        <f t="shared" si="22"/>
        <v>0</v>
      </c>
      <c r="T76" s="191">
        <f t="shared" si="22"/>
        <v>0</v>
      </c>
      <c r="U76" s="191">
        <f t="shared" si="22"/>
        <v>0</v>
      </c>
      <c r="V76" s="191">
        <f t="shared" si="22"/>
        <v>0</v>
      </c>
      <c r="W76" s="191">
        <f t="shared" si="22"/>
        <v>0</v>
      </c>
      <c r="X76" s="191">
        <f t="shared" si="22"/>
        <v>0</v>
      </c>
      <c r="Y76" s="191">
        <f t="shared" si="22"/>
        <v>0</v>
      </c>
      <c r="Z76" s="191">
        <f t="shared" si="22"/>
        <v>0</v>
      </c>
      <c r="AA76" s="191">
        <f t="shared" si="22"/>
        <v>0</v>
      </c>
      <c r="AB76" s="191">
        <f t="shared" si="22"/>
        <v>0</v>
      </c>
      <c r="AC76" s="191">
        <f t="shared" si="22"/>
        <v>0</v>
      </c>
      <c r="AD76" s="191">
        <f t="shared" si="22"/>
        <v>0</v>
      </c>
      <c r="AE76" s="191">
        <f t="shared" si="22"/>
        <v>0</v>
      </c>
      <c r="AF76" s="191">
        <f t="shared" si="22"/>
        <v>0</v>
      </c>
      <c r="AG76" s="191">
        <f t="shared" si="22"/>
        <v>0</v>
      </c>
      <c r="AH76" s="191">
        <f t="shared" si="22"/>
        <v>0</v>
      </c>
      <c r="AI76" s="191">
        <f t="shared" si="22"/>
        <v>0</v>
      </c>
      <c r="AJ76" s="191">
        <f t="shared" si="22"/>
        <v>0</v>
      </c>
      <c r="AK76" s="191">
        <f t="shared" si="22"/>
        <v>0</v>
      </c>
      <c r="AL76" s="191">
        <f t="shared" si="22"/>
        <v>0</v>
      </c>
      <c r="AM76" s="196"/>
      <c r="AN76" s="196"/>
      <c r="AO76" s="196"/>
    </row>
    <row r="77" s="12" customFormat="1" ht="30" customHeight="1" spans="1:41">
      <c r="A77" s="183" t="s">
        <v>54</v>
      </c>
      <c r="B77" s="188" t="s">
        <v>108</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customHeight="1" spans="1:41">
      <c r="A78" s="183" t="s">
        <v>54</v>
      </c>
      <c r="B78" s="188" t="s">
        <v>109</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54</v>
      </c>
      <c r="B79" s="188" t="s">
        <v>110</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52</v>
      </c>
      <c r="B80" s="188" t="s">
        <v>111</v>
      </c>
      <c r="C80" s="188"/>
      <c r="D80" s="188"/>
      <c r="E80" s="185"/>
      <c r="F80" s="185"/>
      <c r="G80" s="185"/>
      <c r="H80" s="185"/>
      <c r="I80" s="191">
        <f t="shared" ref="I80:AL80" si="23">I81</f>
        <v>0</v>
      </c>
      <c r="J80" s="191">
        <f t="shared" si="23"/>
        <v>0</v>
      </c>
      <c r="K80" s="191">
        <f t="shared" si="23"/>
        <v>0</v>
      </c>
      <c r="L80" s="191">
        <f t="shared" si="23"/>
        <v>0</v>
      </c>
      <c r="M80" s="191">
        <f t="shared" si="23"/>
        <v>0</v>
      </c>
      <c r="N80" s="191">
        <f t="shared" si="23"/>
        <v>0</v>
      </c>
      <c r="O80" s="191">
        <f t="shared" si="23"/>
        <v>0</v>
      </c>
      <c r="P80" s="191">
        <f t="shared" si="23"/>
        <v>0</v>
      </c>
      <c r="Q80" s="191">
        <f t="shared" si="23"/>
        <v>0</v>
      </c>
      <c r="R80" s="191">
        <f t="shared" si="23"/>
        <v>0</v>
      </c>
      <c r="S80" s="191">
        <f t="shared" si="23"/>
        <v>0</v>
      </c>
      <c r="T80" s="191">
        <f t="shared" si="23"/>
        <v>0</v>
      </c>
      <c r="U80" s="191">
        <f t="shared" si="23"/>
        <v>0</v>
      </c>
      <c r="V80" s="191">
        <f t="shared" si="23"/>
        <v>0</v>
      </c>
      <c r="W80" s="191">
        <f t="shared" si="23"/>
        <v>0</v>
      </c>
      <c r="X80" s="191">
        <f t="shared" si="23"/>
        <v>0</v>
      </c>
      <c r="Y80" s="191">
        <f t="shared" si="23"/>
        <v>0</v>
      </c>
      <c r="Z80" s="191">
        <f t="shared" si="23"/>
        <v>0</v>
      </c>
      <c r="AA80" s="191">
        <f t="shared" si="23"/>
        <v>0</v>
      </c>
      <c r="AB80" s="191">
        <f t="shared" si="23"/>
        <v>0</v>
      </c>
      <c r="AC80" s="191">
        <f t="shared" si="23"/>
        <v>0</v>
      </c>
      <c r="AD80" s="191">
        <f t="shared" si="23"/>
        <v>0</v>
      </c>
      <c r="AE80" s="191">
        <f t="shared" si="23"/>
        <v>0</v>
      </c>
      <c r="AF80" s="191">
        <f t="shared" si="23"/>
        <v>0</v>
      </c>
      <c r="AG80" s="191">
        <f t="shared" si="23"/>
        <v>0</v>
      </c>
      <c r="AH80" s="191">
        <f t="shared" si="23"/>
        <v>0</v>
      </c>
      <c r="AI80" s="191">
        <f t="shared" si="23"/>
        <v>0</v>
      </c>
      <c r="AJ80" s="191">
        <f t="shared" si="23"/>
        <v>0</v>
      </c>
      <c r="AK80" s="191">
        <f t="shared" si="23"/>
        <v>0</v>
      </c>
      <c r="AL80" s="191">
        <f t="shared" si="23"/>
        <v>0</v>
      </c>
      <c r="AM80" s="196"/>
      <c r="AN80" s="196"/>
      <c r="AO80" s="196"/>
    </row>
    <row r="81" s="12" customFormat="1" ht="30" customHeight="1" spans="1:41">
      <c r="A81" s="183" t="s">
        <v>54</v>
      </c>
      <c r="B81" s="188" t="s">
        <v>111</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30" customHeight="1" spans="1:41">
      <c r="A82" s="180" t="s">
        <v>50</v>
      </c>
      <c r="B82" s="188" t="s">
        <v>112</v>
      </c>
      <c r="C82" s="188"/>
      <c r="D82" s="188"/>
      <c r="E82" s="185"/>
      <c r="F82" s="185"/>
      <c r="G82" s="185"/>
      <c r="H82" s="185"/>
      <c r="I82" s="192">
        <f t="shared" ref="I82:AL82" si="24">I83+I100+I109</f>
        <v>11</v>
      </c>
      <c r="J82" s="192">
        <f t="shared" si="24"/>
        <v>275.9544</v>
      </c>
      <c r="K82" s="192">
        <f t="shared" si="24"/>
        <v>1</v>
      </c>
      <c r="L82" s="192">
        <f t="shared" si="24"/>
        <v>0</v>
      </c>
      <c r="M82" s="192">
        <f t="shared" si="24"/>
        <v>10</v>
      </c>
      <c r="N82" s="192">
        <f t="shared" si="24"/>
        <v>0</v>
      </c>
      <c r="O82" s="192">
        <f t="shared" si="24"/>
        <v>0</v>
      </c>
      <c r="P82" s="192">
        <f t="shared" si="24"/>
        <v>0</v>
      </c>
      <c r="Q82" s="192">
        <f t="shared" si="24"/>
        <v>0</v>
      </c>
      <c r="R82" s="192">
        <f t="shared" si="24"/>
        <v>0</v>
      </c>
      <c r="S82" s="192">
        <f t="shared" si="24"/>
        <v>7056</v>
      </c>
      <c r="T82" s="192">
        <f t="shared" si="24"/>
        <v>25897</v>
      </c>
      <c r="U82" s="192">
        <f t="shared" si="24"/>
        <v>0</v>
      </c>
      <c r="V82" s="192">
        <f t="shared" si="24"/>
        <v>0</v>
      </c>
      <c r="W82" s="192">
        <f t="shared" si="24"/>
        <v>0</v>
      </c>
      <c r="X82" s="192">
        <f t="shared" si="24"/>
        <v>0</v>
      </c>
      <c r="Y82" s="192">
        <f t="shared" si="24"/>
        <v>0</v>
      </c>
      <c r="Z82" s="192">
        <f t="shared" si="24"/>
        <v>12600</v>
      </c>
      <c r="AA82" s="192">
        <f t="shared" si="24"/>
        <v>10600</v>
      </c>
      <c r="AB82" s="192">
        <f t="shared" si="24"/>
        <v>10600</v>
      </c>
      <c r="AC82" s="192">
        <f t="shared" si="24"/>
        <v>0</v>
      </c>
      <c r="AD82" s="192">
        <f t="shared" si="24"/>
        <v>0</v>
      </c>
      <c r="AE82" s="192">
        <f t="shared" si="24"/>
        <v>0</v>
      </c>
      <c r="AF82" s="192">
        <f t="shared" si="24"/>
        <v>0</v>
      </c>
      <c r="AG82" s="192">
        <f t="shared" si="24"/>
        <v>0</v>
      </c>
      <c r="AH82" s="192">
        <f t="shared" si="24"/>
        <v>2000</v>
      </c>
      <c r="AI82" s="192">
        <f t="shared" si="24"/>
        <v>0</v>
      </c>
      <c r="AJ82" s="192">
        <f t="shared" si="24"/>
        <v>0</v>
      </c>
      <c r="AK82" s="192">
        <f t="shared" si="24"/>
        <v>0</v>
      </c>
      <c r="AL82" s="192">
        <f t="shared" si="24"/>
        <v>0</v>
      </c>
      <c r="AM82" s="196"/>
      <c r="AN82" s="196"/>
      <c r="AO82" s="196"/>
    </row>
    <row r="83" s="12" customFormat="1" ht="30" customHeight="1" spans="1:41">
      <c r="A83" s="180" t="s">
        <v>52</v>
      </c>
      <c r="B83" s="188" t="s">
        <v>113</v>
      </c>
      <c r="C83" s="188"/>
      <c r="D83" s="188"/>
      <c r="E83" s="185"/>
      <c r="F83" s="185"/>
      <c r="G83" s="185"/>
      <c r="H83" s="185"/>
      <c r="I83" s="191">
        <f t="shared" ref="I83:AL83" si="25">I84+I85+I88+I90+I95+I96+I97+I98+I99</f>
        <v>7</v>
      </c>
      <c r="J83" s="191">
        <f t="shared" si="25"/>
        <v>269</v>
      </c>
      <c r="K83" s="191">
        <f t="shared" si="25"/>
        <v>1</v>
      </c>
      <c r="L83" s="191">
        <f t="shared" si="25"/>
        <v>0</v>
      </c>
      <c r="M83" s="191">
        <f t="shared" si="25"/>
        <v>6</v>
      </c>
      <c r="N83" s="191">
        <f t="shared" si="25"/>
        <v>0</v>
      </c>
      <c r="O83" s="191">
        <f t="shared" si="25"/>
        <v>0</v>
      </c>
      <c r="P83" s="191">
        <f t="shared" si="25"/>
        <v>0</v>
      </c>
      <c r="Q83" s="191">
        <f t="shared" si="25"/>
        <v>0</v>
      </c>
      <c r="R83" s="191">
        <f t="shared" si="25"/>
        <v>0</v>
      </c>
      <c r="S83" s="191">
        <f t="shared" si="25"/>
        <v>4188</v>
      </c>
      <c r="T83" s="191">
        <f t="shared" si="25"/>
        <v>17118</v>
      </c>
      <c r="U83" s="191">
        <f t="shared" si="25"/>
        <v>0</v>
      </c>
      <c r="V83" s="191">
        <f t="shared" si="25"/>
        <v>0</v>
      </c>
      <c r="W83" s="191">
        <f t="shared" si="25"/>
        <v>0</v>
      </c>
      <c r="X83" s="191">
        <f t="shared" si="25"/>
        <v>0</v>
      </c>
      <c r="Y83" s="191">
        <f t="shared" si="25"/>
        <v>0</v>
      </c>
      <c r="Z83" s="191">
        <f t="shared" si="25"/>
        <v>8820</v>
      </c>
      <c r="AA83" s="191">
        <f t="shared" si="25"/>
        <v>6820</v>
      </c>
      <c r="AB83" s="191">
        <f t="shared" si="25"/>
        <v>6820</v>
      </c>
      <c r="AC83" s="191">
        <f t="shared" si="25"/>
        <v>0</v>
      </c>
      <c r="AD83" s="191">
        <f t="shared" si="25"/>
        <v>0</v>
      </c>
      <c r="AE83" s="191">
        <f t="shared" si="25"/>
        <v>0</v>
      </c>
      <c r="AF83" s="191">
        <f t="shared" si="25"/>
        <v>0</v>
      </c>
      <c r="AG83" s="191">
        <f t="shared" si="25"/>
        <v>0</v>
      </c>
      <c r="AH83" s="191">
        <f t="shared" si="25"/>
        <v>2000</v>
      </c>
      <c r="AI83" s="191">
        <f t="shared" si="25"/>
        <v>0</v>
      </c>
      <c r="AJ83" s="191">
        <f t="shared" si="25"/>
        <v>0</v>
      </c>
      <c r="AK83" s="191">
        <f t="shared" si="25"/>
        <v>0</v>
      </c>
      <c r="AL83" s="191">
        <f t="shared" si="25"/>
        <v>0</v>
      </c>
      <c r="AM83" s="196"/>
      <c r="AN83" s="196"/>
      <c r="AO83" s="196"/>
    </row>
    <row r="84" s="12" customFormat="1" ht="43" customHeight="1" spans="1:41">
      <c r="A84" s="183" t="s">
        <v>54</v>
      </c>
      <c r="B84" s="188" t="s">
        <v>114</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c r="AO84" s="196"/>
    </row>
    <row r="85" s="12" customFormat="1" ht="43" customHeight="1" spans="1:41">
      <c r="A85" s="183" t="s">
        <v>54</v>
      </c>
      <c r="B85" s="188" t="s">
        <v>115</v>
      </c>
      <c r="C85" s="188"/>
      <c r="D85" s="188"/>
      <c r="E85" s="185"/>
      <c r="F85" s="185"/>
      <c r="G85" s="185"/>
      <c r="H85" s="185"/>
      <c r="I85" s="191">
        <f>SUM(I86:I87)</f>
        <v>2</v>
      </c>
      <c r="J85" s="191">
        <f t="shared" ref="J85:AL85" si="26">SUM(J86:J87)</f>
        <v>0</v>
      </c>
      <c r="K85" s="191">
        <f t="shared" si="26"/>
        <v>0</v>
      </c>
      <c r="L85" s="191">
        <f t="shared" si="26"/>
        <v>0</v>
      </c>
      <c r="M85" s="191">
        <f t="shared" si="26"/>
        <v>2</v>
      </c>
      <c r="N85" s="191">
        <f t="shared" si="26"/>
        <v>0</v>
      </c>
      <c r="O85" s="191">
        <f t="shared" si="26"/>
        <v>0</v>
      </c>
      <c r="P85" s="191">
        <f t="shared" si="26"/>
        <v>0</v>
      </c>
      <c r="Q85" s="191">
        <f t="shared" si="26"/>
        <v>0</v>
      </c>
      <c r="R85" s="191">
        <f t="shared" si="26"/>
        <v>0</v>
      </c>
      <c r="S85" s="191">
        <f t="shared" si="26"/>
        <v>108</v>
      </c>
      <c r="T85" s="191">
        <f t="shared" si="26"/>
        <v>494</v>
      </c>
      <c r="U85" s="191">
        <f t="shared" si="26"/>
        <v>0</v>
      </c>
      <c r="V85" s="191">
        <f t="shared" si="26"/>
        <v>0</v>
      </c>
      <c r="W85" s="191">
        <f t="shared" si="26"/>
        <v>0</v>
      </c>
      <c r="X85" s="191">
        <f t="shared" si="26"/>
        <v>0</v>
      </c>
      <c r="Y85" s="191">
        <f t="shared" si="26"/>
        <v>0</v>
      </c>
      <c r="Z85" s="191">
        <f t="shared" si="26"/>
        <v>2000</v>
      </c>
      <c r="AA85" s="191">
        <f t="shared" si="26"/>
        <v>2000</v>
      </c>
      <c r="AB85" s="191">
        <f t="shared" si="26"/>
        <v>2000</v>
      </c>
      <c r="AC85" s="191">
        <f t="shared" si="26"/>
        <v>0</v>
      </c>
      <c r="AD85" s="191">
        <f t="shared" si="26"/>
        <v>0</v>
      </c>
      <c r="AE85" s="191">
        <f t="shared" si="26"/>
        <v>0</v>
      </c>
      <c r="AF85" s="191">
        <f t="shared" si="26"/>
        <v>0</v>
      </c>
      <c r="AG85" s="191">
        <f t="shared" si="26"/>
        <v>0</v>
      </c>
      <c r="AH85" s="191">
        <f t="shared" si="26"/>
        <v>0</v>
      </c>
      <c r="AI85" s="191">
        <f t="shared" si="26"/>
        <v>0</v>
      </c>
      <c r="AJ85" s="191">
        <f t="shared" si="26"/>
        <v>0</v>
      </c>
      <c r="AK85" s="191">
        <f t="shared" si="26"/>
        <v>0</v>
      </c>
      <c r="AL85" s="191">
        <f t="shared" si="26"/>
        <v>0</v>
      </c>
      <c r="AM85" s="196"/>
      <c r="AN85" s="196"/>
      <c r="AO85" s="196"/>
    </row>
    <row r="86" s="12" customFormat="1" ht="146" customHeight="1" spans="1:41">
      <c r="A86" s="22">
        <v>17</v>
      </c>
      <c r="B86" s="22" t="s">
        <v>1428</v>
      </c>
      <c r="C86" s="22">
        <v>2024</v>
      </c>
      <c r="D86" s="24" t="s">
        <v>1429</v>
      </c>
      <c r="E86" s="199" t="s">
        <v>178</v>
      </c>
      <c r="F86" s="24" t="s">
        <v>984</v>
      </c>
      <c r="G86" s="37" t="s">
        <v>309</v>
      </c>
      <c r="H86" s="37" t="s">
        <v>1430</v>
      </c>
      <c r="I86" s="204">
        <v>1</v>
      </c>
      <c r="J86" s="204"/>
      <c r="K86" s="204"/>
      <c r="L86" s="204"/>
      <c r="M86" s="204">
        <v>1</v>
      </c>
      <c r="N86" s="204"/>
      <c r="O86" s="204"/>
      <c r="P86" s="204"/>
      <c r="Q86" s="204"/>
      <c r="R86" s="204"/>
      <c r="S86" s="204">
        <v>75</v>
      </c>
      <c r="T86" s="204">
        <v>337</v>
      </c>
      <c r="U86" s="22" t="s">
        <v>215</v>
      </c>
      <c r="V86" s="22" t="s">
        <v>853</v>
      </c>
      <c r="W86" s="36" t="s">
        <v>215</v>
      </c>
      <c r="X86" s="22" t="s">
        <v>853</v>
      </c>
      <c r="Y86" s="22" t="s">
        <v>1286</v>
      </c>
      <c r="Z86" s="36">
        <v>1500</v>
      </c>
      <c r="AA86" s="36">
        <v>1500</v>
      </c>
      <c r="AB86" s="36">
        <v>1500</v>
      </c>
      <c r="AC86" s="204"/>
      <c r="AD86" s="204"/>
      <c r="AE86" s="204"/>
      <c r="AF86" s="204"/>
      <c r="AG86" s="204"/>
      <c r="AH86" s="204"/>
      <c r="AI86" s="204"/>
      <c r="AJ86" s="204"/>
      <c r="AK86" s="204"/>
      <c r="AL86" s="204"/>
      <c r="AM86" s="33" t="s">
        <v>1431</v>
      </c>
      <c r="AN86" s="33" t="s">
        <v>1340</v>
      </c>
      <c r="AO86" s="206"/>
    </row>
    <row r="87" s="12" customFormat="1" ht="146" customHeight="1" spans="1:41">
      <c r="A87" s="22">
        <v>18</v>
      </c>
      <c r="B87" s="22" t="s">
        <v>1432</v>
      </c>
      <c r="C87" s="22">
        <v>2024</v>
      </c>
      <c r="D87" s="24" t="s">
        <v>1433</v>
      </c>
      <c r="E87" s="199" t="s">
        <v>178</v>
      </c>
      <c r="F87" s="24" t="s">
        <v>984</v>
      </c>
      <c r="G87" s="37" t="s">
        <v>315</v>
      </c>
      <c r="H87" s="37" t="s">
        <v>1434</v>
      </c>
      <c r="I87" s="204">
        <v>1</v>
      </c>
      <c r="J87" s="204"/>
      <c r="K87" s="204"/>
      <c r="L87" s="204"/>
      <c r="M87" s="204">
        <v>1</v>
      </c>
      <c r="N87" s="204"/>
      <c r="O87" s="204"/>
      <c r="P87" s="204"/>
      <c r="Q87" s="204"/>
      <c r="R87" s="204"/>
      <c r="S87" s="204">
        <v>33</v>
      </c>
      <c r="T87" s="204">
        <v>157</v>
      </c>
      <c r="U87" s="22" t="s">
        <v>215</v>
      </c>
      <c r="V87" s="22" t="s">
        <v>853</v>
      </c>
      <c r="W87" s="36" t="s">
        <v>215</v>
      </c>
      <c r="X87" s="22" t="s">
        <v>853</v>
      </c>
      <c r="Y87" s="22" t="s">
        <v>1286</v>
      </c>
      <c r="Z87" s="36">
        <v>500</v>
      </c>
      <c r="AA87" s="36">
        <v>500</v>
      </c>
      <c r="AB87" s="36">
        <v>500</v>
      </c>
      <c r="AC87" s="204"/>
      <c r="AD87" s="204"/>
      <c r="AE87" s="204"/>
      <c r="AF87" s="204"/>
      <c r="AG87" s="204"/>
      <c r="AH87" s="204"/>
      <c r="AI87" s="204"/>
      <c r="AJ87" s="204"/>
      <c r="AK87" s="204"/>
      <c r="AL87" s="204"/>
      <c r="AM87" s="33" t="s">
        <v>1435</v>
      </c>
      <c r="AN87" s="33" t="s">
        <v>1340</v>
      </c>
      <c r="AO87" s="206"/>
    </row>
    <row r="88" s="12" customFormat="1" ht="43" customHeight="1" spans="1:41">
      <c r="A88" s="197" t="s">
        <v>54</v>
      </c>
      <c r="B88" s="198" t="s">
        <v>116</v>
      </c>
      <c r="C88" s="198"/>
      <c r="D88" s="198"/>
      <c r="E88" s="199"/>
      <c r="F88" s="199"/>
      <c r="G88" s="199"/>
      <c r="H88" s="199"/>
      <c r="I88" s="204">
        <f t="shared" ref="I88:AL88" si="27">SUM(I89)</f>
        <v>1</v>
      </c>
      <c r="J88" s="204">
        <f t="shared" si="27"/>
        <v>30</v>
      </c>
      <c r="K88" s="204">
        <f t="shared" si="27"/>
        <v>1</v>
      </c>
      <c r="L88" s="204">
        <f t="shared" si="27"/>
        <v>0</v>
      </c>
      <c r="M88" s="204">
        <f t="shared" si="27"/>
        <v>0</v>
      </c>
      <c r="N88" s="204">
        <f t="shared" si="27"/>
        <v>0</v>
      </c>
      <c r="O88" s="204">
        <f t="shared" si="27"/>
        <v>0</v>
      </c>
      <c r="P88" s="204">
        <f t="shared" si="27"/>
        <v>0</v>
      </c>
      <c r="Q88" s="204">
        <f t="shared" si="27"/>
        <v>0</v>
      </c>
      <c r="R88" s="204">
        <f t="shared" si="27"/>
        <v>0</v>
      </c>
      <c r="S88" s="204">
        <f t="shared" si="27"/>
        <v>431</v>
      </c>
      <c r="T88" s="204">
        <f t="shared" si="27"/>
        <v>1548</v>
      </c>
      <c r="U88" s="204">
        <f t="shared" si="27"/>
        <v>0</v>
      </c>
      <c r="V88" s="204">
        <f t="shared" si="27"/>
        <v>0</v>
      </c>
      <c r="W88" s="204">
        <f t="shared" si="27"/>
        <v>0</v>
      </c>
      <c r="X88" s="204">
        <f t="shared" si="27"/>
        <v>0</v>
      </c>
      <c r="Y88" s="204">
        <f t="shared" si="27"/>
        <v>0</v>
      </c>
      <c r="Z88" s="204">
        <f t="shared" si="27"/>
        <v>1400</v>
      </c>
      <c r="AA88" s="204">
        <f t="shared" si="27"/>
        <v>1400</v>
      </c>
      <c r="AB88" s="204">
        <f t="shared" si="27"/>
        <v>1400</v>
      </c>
      <c r="AC88" s="204">
        <f t="shared" si="27"/>
        <v>0</v>
      </c>
      <c r="AD88" s="204">
        <f t="shared" si="27"/>
        <v>0</v>
      </c>
      <c r="AE88" s="204">
        <f t="shared" si="27"/>
        <v>0</v>
      </c>
      <c r="AF88" s="204">
        <f t="shared" si="27"/>
        <v>0</v>
      </c>
      <c r="AG88" s="204">
        <f t="shared" si="27"/>
        <v>0</v>
      </c>
      <c r="AH88" s="204">
        <f t="shared" si="27"/>
        <v>0</v>
      </c>
      <c r="AI88" s="204">
        <f t="shared" si="27"/>
        <v>0</v>
      </c>
      <c r="AJ88" s="204">
        <f t="shared" si="27"/>
        <v>0</v>
      </c>
      <c r="AK88" s="204">
        <f t="shared" si="27"/>
        <v>0</v>
      </c>
      <c r="AL88" s="204">
        <f t="shared" si="27"/>
        <v>0</v>
      </c>
      <c r="AM88" s="206"/>
      <c r="AN88" s="206"/>
      <c r="AO88" s="206"/>
    </row>
    <row r="89" s="179" customFormat="1" ht="189" customHeight="1" spans="1:42">
      <c r="A89" s="22">
        <v>19</v>
      </c>
      <c r="B89" s="22" t="s">
        <v>1335</v>
      </c>
      <c r="C89" s="22">
        <v>2024</v>
      </c>
      <c r="D89" s="37" t="s">
        <v>1336</v>
      </c>
      <c r="E89" s="24" t="s">
        <v>178</v>
      </c>
      <c r="F89" s="24" t="s">
        <v>1337</v>
      </c>
      <c r="G89" s="24" t="s">
        <v>1304</v>
      </c>
      <c r="H89" s="37" t="s">
        <v>1338</v>
      </c>
      <c r="I89" s="22">
        <v>1</v>
      </c>
      <c r="J89" s="22">
        <v>30</v>
      </c>
      <c r="K89" s="22">
        <v>1</v>
      </c>
      <c r="L89" s="22"/>
      <c r="M89" s="22"/>
      <c r="N89" s="22"/>
      <c r="O89" s="22"/>
      <c r="P89" s="22"/>
      <c r="Q89" s="22"/>
      <c r="R89" s="22"/>
      <c r="S89" s="22">
        <v>431</v>
      </c>
      <c r="T89" s="22">
        <v>1548</v>
      </c>
      <c r="U89" s="36" t="s">
        <v>215</v>
      </c>
      <c r="V89" s="22" t="s">
        <v>853</v>
      </c>
      <c r="W89" s="36" t="s">
        <v>215</v>
      </c>
      <c r="X89" s="22" t="s">
        <v>853</v>
      </c>
      <c r="Y89" s="22" t="s">
        <v>1286</v>
      </c>
      <c r="Z89" s="22">
        <v>1400</v>
      </c>
      <c r="AA89" s="22">
        <v>1400</v>
      </c>
      <c r="AB89" s="60">
        <v>1400</v>
      </c>
      <c r="AC89" s="60"/>
      <c r="AD89" s="60"/>
      <c r="AE89" s="60"/>
      <c r="AF89" s="22"/>
      <c r="AG89" s="22"/>
      <c r="AH89" s="22"/>
      <c r="AI89" s="22"/>
      <c r="AJ89" s="22"/>
      <c r="AK89" s="22"/>
      <c r="AL89" s="22"/>
      <c r="AM89" s="33" t="s">
        <v>1339</v>
      </c>
      <c r="AN89" s="33" t="s">
        <v>1340</v>
      </c>
      <c r="AO89" s="60" t="s">
        <v>1386</v>
      </c>
      <c r="AP89" s="75" t="s">
        <v>1386</v>
      </c>
    </row>
    <row r="90" s="12" customFormat="1" ht="30" customHeight="1" spans="1:41">
      <c r="A90" s="200" t="s">
        <v>54</v>
      </c>
      <c r="B90" s="201" t="s">
        <v>117</v>
      </c>
      <c r="C90" s="201"/>
      <c r="D90" s="201"/>
      <c r="E90" s="202"/>
      <c r="F90" s="202"/>
      <c r="G90" s="202"/>
      <c r="H90" s="202"/>
      <c r="I90" s="205">
        <f t="shared" ref="I90:AL90" si="28">SUM(I91:I94)</f>
        <v>4</v>
      </c>
      <c r="J90" s="205">
        <f t="shared" si="28"/>
        <v>239</v>
      </c>
      <c r="K90" s="205">
        <f t="shared" si="28"/>
        <v>0</v>
      </c>
      <c r="L90" s="205">
        <f t="shared" si="28"/>
        <v>0</v>
      </c>
      <c r="M90" s="205">
        <f t="shared" si="28"/>
        <v>4</v>
      </c>
      <c r="N90" s="205">
        <f t="shared" si="28"/>
        <v>0</v>
      </c>
      <c r="O90" s="205">
        <f t="shared" si="28"/>
        <v>0</v>
      </c>
      <c r="P90" s="205">
        <f t="shared" si="28"/>
        <v>0</v>
      </c>
      <c r="Q90" s="205">
        <f t="shared" si="28"/>
        <v>0</v>
      </c>
      <c r="R90" s="205">
        <f t="shared" si="28"/>
        <v>0</v>
      </c>
      <c r="S90" s="205">
        <f t="shared" si="28"/>
        <v>3649</v>
      </c>
      <c r="T90" s="205">
        <f t="shared" si="28"/>
        <v>15076</v>
      </c>
      <c r="U90" s="205">
        <f t="shared" si="28"/>
        <v>0</v>
      </c>
      <c r="V90" s="205">
        <f t="shared" si="28"/>
        <v>0</v>
      </c>
      <c r="W90" s="205">
        <f t="shared" si="28"/>
        <v>0</v>
      </c>
      <c r="X90" s="205">
        <f t="shared" si="28"/>
        <v>0</v>
      </c>
      <c r="Y90" s="205">
        <f t="shared" si="28"/>
        <v>0</v>
      </c>
      <c r="Z90" s="205">
        <f t="shared" si="28"/>
        <v>5420</v>
      </c>
      <c r="AA90" s="205">
        <f t="shared" si="28"/>
        <v>3420</v>
      </c>
      <c r="AB90" s="205">
        <f t="shared" si="28"/>
        <v>3420</v>
      </c>
      <c r="AC90" s="205">
        <f t="shared" si="28"/>
        <v>0</v>
      </c>
      <c r="AD90" s="205">
        <f t="shared" si="28"/>
        <v>0</v>
      </c>
      <c r="AE90" s="205">
        <f t="shared" si="28"/>
        <v>0</v>
      </c>
      <c r="AF90" s="205">
        <f t="shared" si="28"/>
        <v>0</v>
      </c>
      <c r="AG90" s="205">
        <f t="shared" si="28"/>
        <v>0</v>
      </c>
      <c r="AH90" s="205">
        <f t="shared" si="28"/>
        <v>2000</v>
      </c>
      <c r="AI90" s="205">
        <f t="shared" si="28"/>
        <v>0</v>
      </c>
      <c r="AJ90" s="205">
        <f t="shared" si="28"/>
        <v>0</v>
      </c>
      <c r="AK90" s="205">
        <f t="shared" si="28"/>
        <v>0</v>
      </c>
      <c r="AL90" s="205">
        <f t="shared" si="28"/>
        <v>0</v>
      </c>
      <c r="AM90" s="207"/>
      <c r="AN90" s="207"/>
      <c r="AO90" s="207"/>
    </row>
    <row r="91" s="7" customFormat="1" ht="348" customHeight="1" spans="1:42">
      <c r="A91" s="22">
        <v>20</v>
      </c>
      <c r="B91" s="22" t="s">
        <v>1164</v>
      </c>
      <c r="C91" s="22">
        <v>2024</v>
      </c>
      <c r="D91" s="34" t="s">
        <v>220</v>
      </c>
      <c r="E91" s="22" t="s">
        <v>178</v>
      </c>
      <c r="F91" s="24" t="s">
        <v>990</v>
      </c>
      <c r="G91" s="22" t="s">
        <v>221</v>
      </c>
      <c r="H91" s="34" t="s">
        <v>1415</v>
      </c>
      <c r="I91" s="22">
        <v>1</v>
      </c>
      <c r="J91" s="22">
        <v>38</v>
      </c>
      <c r="K91" s="22"/>
      <c r="L91" s="22"/>
      <c r="M91" s="22">
        <v>1</v>
      </c>
      <c r="N91" s="22"/>
      <c r="O91" s="22"/>
      <c r="P91" s="22"/>
      <c r="Q91" s="22"/>
      <c r="R91" s="22"/>
      <c r="S91" s="22">
        <v>2245</v>
      </c>
      <c r="T91" s="22">
        <v>10000</v>
      </c>
      <c r="U91" s="36" t="s">
        <v>1369</v>
      </c>
      <c r="V91" s="22" t="s">
        <v>715</v>
      </c>
      <c r="W91" s="22" t="s">
        <v>207</v>
      </c>
      <c r="X91" s="22" t="s">
        <v>715</v>
      </c>
      <c r="Y91" s="22" t="s">
        <v>1286</v>
      </c>
      <c r="Z91" s="22">
        <v>3000</v>
      </c>
      <c r="AA91" s="22">
        <v>1000</v>
      </c>
      <c r="AB91" s="60">
        <v>1000</v>
      </c>
      <c r="AC91" s="60"/>
      <c r="AD91" s="60"/>
      <c r="AE91" s="60"/>
      <c r="AF91" s="22"/>
      <c r="AG91" s="22"/>
      <c r="AH91" s="22">
        <v>2000</v>
      </c>
      <c r="AI91" s="22"/>
      <c r="AJ91" s="22"/>
      <c r="AK91" s="22"/>
      <c r="AL91" s="22"/>
      <c r="AM91" s="33" t="s">
        <v>1165</v>
      </c>
      <c r="AN91" s="33" t="s">
        <v>1166</v>
      </c>
      <c r="AO91" s="60" t="s">
        <v>1386</v>
      </c>
      <c r="AP91" s="75" t="s">
        <v>1386</v>
      </c>
    </row>
    <row r="92" s="9" customFormat="1" ht="409" customHeight="1" spans="1:42">
      <c r="A92" s="22">
        <v>21</v>
      </c>
      <c r="B92" s="22" t="s">
        <v>1170</v>
      </c>
      <c r="C92" s="22">
        <v>2024</v>
      </c>
      <c r="D92" s="37" t="s">
        <v>327</v>
      </c>
      <c r="E92" s="36" t="s">
        <v>178</v>
      </c>
      <c r="F92" s="36" t="s">
        <v>984</v>
      </c>
      <c r="G92" s="36" t="s">
        <v>209</v>
      </c>
      <c r="H92" s="37" t="s">
        <v>1081</v>
      </c>
      <c r="I92" s="36">
        <v>1</v>
      </c>
      <c r="J92" s="36">
        <v>10</v>
      </c>
      <c r="K92" s="36"/>
      <c r="L92" s="36"/>
      <c r="M92" s="36">
        <v>1</v>
      </c>
      <c r="N92" s="36"/>
      <c r="O92" s="36"/>
      <c r="P92" s="36"/>
      <c r="Q92" s="36"/>
      <c r="R92" s="36"/>
      <c r="S92" s="36">
        <v>560</v>
      </c>
      <c r="T92" s="36">
        <v>1650</v>
      </c>
      <c r="U92" s="36" t="s">
        <v>305</v>
      </c>
      <c r="V92" s="36" t="s">
        <v>1171</v>
      </c>
      <c r="W92" s="36" t="s">
        <v>207</v>
      </c>
      <c r="X92" s="36" t="s">
        <v>715</v>
      </c>
      <c r="Y92" s="36" t="s">
        <v>1286</v>
      </c>
      <c r="Z92" s="36">
        <v>800</v>
      </c>
      <c r="AA92" s="36">
        <v>800</v>
      </c>
      <c r="AB92" s="36">
        <v>800</v>
      </c>
      <c r="AC92" s="36"/>
      <c r="AD92" s="36"/>
      <c r="AE92" s="36"/>
      <c r="AF92" s="36"/>
      <c r="AG92" s="36"/>
      <c r="AH92" s="36"/>
      <c r="AI92" s="36"/>
      <c r="AJ92" s="36"/>
      <c r="AK92" s="36"/>
      <c r="AL92" s="36"/>
      <c r="AM92" s="37" t="s">
        <v>1172</v>
      </c>
      <c r="AN92" s="37" t="s">
        <v>1173</v>
      </c>
      <c r="AO92" s="77" t="s">
        <v>1386</v>
      </c>
      <c r="AP92" s="75" t="s">
        <v>1386</v>
      </c>
    </row>
    <row r="93" s="12" customFormat="1" ht="409" customHeight="1" spans="1:42">
      <c r="A93" s="22">
        <v>22</v>
      </c>
      <c r="B93" s="22" t="s">
        <v>1201</v>
      </c>
      <c r="C93" s="22">
        <v>2024</v>
      </c>
      <c r="D93" s="33" t="s">
        <v>1341</v>
      </c>
      <c r="E93" s="22" t="s">
        <v>178</v>
      </c>
      <c r="F93" s="24" t="s">
        <v>1013</v>
      </c>
      <c r="G93" s="22" t="s">
        <v>1342</v>
      </c>
      <c r="H93" s="33" t="s">
        <v>1416</v>
      </c>
      <c r="I93" s="22">
        <v>1</v>
      </c>
      <c r="J93" s="39">
        <v>180</v>
      </c>
      <c r="K93" s="39"/>
      <c r="L93" s="39"/>
      <c r="M93" s="39">
        <v>1</v>
      </c>
      <c r="N93" s="39"/>
      <c r="O93" s="39"/>
      <c r="P93" s="39"/>
      <c r="Q93" s="39"/>
      <c r="R93" s="39"/>
      <c r="S93" s="39">
        <v>794</v>
      </c>
      <c r="T93" s="39">
        <v>3208</v>
      </c>
      <c r="U93" s="22" t="s">
        <v>207</v>
      </c>
      <c r="V93" s="22" t="s">
        <v>715</v>
      </c>
      <c r="W93" s="22" t="s">
        <v>207</v>
      </c>
      <c r="X93" s="22" t="s">
        <v>715</v>
      </c>
      <c r="Y93" s="22" t="s">
        <v>1286</v>
      </c>
      <c r="Z93" s="39">
        <v>1250</v>
      </c>
      <c r="AA93" s="39">
        <v>1250</v>
      </c>
      <c r="AB93" s="39">
        <v>1250</v>
      </c>
      <c r="AC93" s="39"/>
      <c r="AD93" s="39"/>
      <c r="AE93" s="39"/>
      <c r="AF93" s="39"/>
      <c r="AG93" s="39"/>
      <c r="AH93" s="39"/>
      <c r="AI93" s="39"/>
      <c r="AJ93" s="39"/>
      <c r="AK93" s="39"/>
      <c r="AL93" s="39"/>
      <c r="AM93" s="71" t="s">
        <v>1202</v>
      </c>
      <c r="AN93" s="71" t="s">
        <v>1203</v>
      </c>
      <c r="AO93" s="78" t="s">
        <v>1386</v>
      </c>
      <c r="AP93" s="75" t="s">
        <v>1386</v>
      </c>
    </row>
    <row r="94" s="8" customFormat="1" ht="201" customHeight="1" spans="1:42">
      <c r="A94" s="22">
        <v>23</v>
      </c>
      <c r="B94" s="22" t="s">
        <v>1213</v>
      </c>
      <c r="C94" s="24">
        <v>2024</v>
      </c>
      <c r="D94" s="40" t="s">
        <v>592</v>
      </c>
      <c r="E94" s="24" t="s">
        <v>178</v>
      </c>
      <c r="F94" s="24" t="s">
        <v>1022</v>
      </c>
      <c r="G94" s="24" t="s">
        <v>593</v>
      </c>
      <c r="H94" s="40" t="s">
        <v>594</v>
      </c>
      <c r="I94" s="52">
        <v>1</v>
      </c>
      <c r="J94" s="24">
        <v>11</v>
      </c>
      <c r="K94" s="52"/>
      <c r="L94" s="52"/>
      <c r="M94" s="24">
        <v>1</v>
      </c>
      <c r="N94" s="52"/>
      <c r="O94" s="52"/>
      <c r="P94" s="52"/>
      <c r="Q94" s="52"/>
      <c r="R94" s="52"/>
      <c r="S94" s="24">
        <v>50</v>
      </c>
      <c r="T94" s="52">
        <v>218</v>
      </c>
      <c r="U94" s="24" t="s">
        <v>985</v>
      </c>
      <c r="V94" s="24" t="s">
        <v>944</v>
      </c>
      <c r="W94" s="24" t="s">
        <v>207</v>
      </c>
      <c r="X94" s="24" t="s">
        <v>715</v>
      </c>
      <c r="Y94" s="22" t="s">
        <v>1286</v>
      </c>
      <c r="Z94" s="24">
        <v>370</v>
      </c>
      <c r="AA94" s="24">
        <v>370</v>
      </c>
      <c r="AB94" s="24">
        <v>370</v>
      </c>
      <c r="AC94" s="24"/>
      <c r="AD94" s="24"/>
      <c r="AE94" s="24"/>
      <c r="AF94" s="24"/>
      <c r="AG94" s="24"/>
      <c r="AH94" s="24"/>
      <c r="AI94" s="24"/>
      <c r="AJ94" s="24"/>
      <c r="AK94" s="22"/>
      <c r="AL94" s="22"/>
      <c r="AM94" s="33" t="s">
        <v>1214</v>
      </c>
      <c r="AN94" s="33" t="s">
        <v>1215</v>
      </c>
      <c r="AO94" s="60" t="s">
        <v>1392</v>
      </c>
      <c r="AP94" s="75" t="s">
        <v>1392</v>
      </c>
    </row>
    <row r="95" s="12" customFormat="1" ht="70" customHeight="1" spans="1:41">
      <c r="A95" s="183" t="s">
        <v>54</v>
      </c>
      <c r="B95" s="188" t="s">
        <v>118</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77" customHeight="1" spans="1:41">
      <c r="A96" s="183" t="s">
        <v>54</v>
      </c>
      <c r="B96" s="188" t="s">
        <v>119</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c r="AO96" s="196"/>
    </row>
    <row r="97" s="12" customFormat="1" ht="77" customHeight="1" spans="1:41">
      <c r="A97" s="183" t="s">
        <v>54</v>
      </c>
      <c r="B97" s="188" t="s">
        <v>120</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c r="AO97" s="196"/>
    </row>
    <row r="98" s="12" customFormat="1" ht="50" customHeight="1" spans="1:41">
      <c r="A98" s="183" t="s">
        <v>54</v>
      </c>
      <c r="B98" s="188" t="s">
        <v>121</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30" customHeight="1" spans="1:41">
      <c r="A99" s="183" t="s">
        <v>54</v>
      </c>
      <c r="B99" s="188" t="s">
        <v>96</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30" customHeight="1" spans="1:41">
      <c r="A100" s="203" t="s">
        <v>52</v>
      </c>
      <c r="B100" s="188" t="s">
        <v>122</v>
      </c>
      <c r="C100" s="188"/>
      <c r="D100" s="188"/>
      <c r="E100" s="185"/>
      <c r="F100" s="185"/>
      <c r="G100" s="185"/>
      <c r="H100" s="185"/>
      <c r="I100" s="191">
        <f t="shared" ref="I100:AL100" si="29">I101+I102+I106+I108</f>
        <v>4</v>
      </c>
      <c r="J100" s="191">
        <f t="shared" si="29"/>
        <v>6.9544</v>
      </c>
      <c r="K100" s="191">
        <f t="shared" si="29"/>
        <v>0</v>
      </c>
      <c r="L100" s="191">
        <f t="shared" si="29"/>
        <v>0</v>
      </c>
      <c r="M100" s="191">
        <f t="shared" si="29"/>
        <v>4</v>
      </c>
      <c r="N100" s="191">
        <f t="shared" si="29"/>
        <v>0</v>
      </c>
      <c r="O100" s="191">
        <f t="shared" si="29"/>
        <v>0</v>
      </c>
      <c r="P100" s="191">
        <f t="shared" si="29"/>
        <v>0</v>
      </c>
      <c r="Q100" s="191">
        <f t="shared" si="29"/>
        <v>0</v>
      </c>
      <c r="R100" s="191">
        <f t="shared" si="29"/>
        <v>0</v>
      </c>
      <c r="S100" s="191">
        <f t="shared" si="29"/>
        <v>2868</v>
      </c>
      <c r="T100" s="191">
        <f t="shared" si="29"/>
        <v>8779</v>
      </c>
      <c r="U100" s="191">
        <f t="shared" si="29"/>
        <v>0</v>
      </c>
      <c r="V100" s="191">
        <f t="shared" si="29"/>
        <v>0</v>
      </c>
      <c r="W100" s="191">
        <f t="shared" si="29"/>
        <v>0</v>
      </c>
      <c r="X100" s="191">
        <f t="shared" si="29"/>
        <v>0</v>
      </c>
      <c r="Y100" s="191">
        <f t="shared" si="29"/>
        <v>0</v>
      </c>
      <c r="Z100" s="191">
        <f t="shared" si="29"/>
        <v>3780</v>
      </c>
      <c r="AA100" s="191">
        <f t="shared" si="29"/>
        <v>3780</v>
      </c>
      <c r="AB100" s="191">
        <f t="shared" si="29"/>
        <v>3780</v>
      </c>
      <c r="AC100" s="191">
        <f t="shared" si="29"/>
        <v>0</v>
      </c>
      <c r="AD100" s="191">
        <f t="shared" si="29"/>
        <v>0</v>
      </c>
      <c r="AE100" s="191">
        <f t="shared" si="29"/>
        <v>0</v>
      </c>
      <c r="AF100" s="191">
        <f t="shared" si="29"/>
        <v>0</v>
      </c>
      <c r="AG100" s="191">
        <f t="shared" si="29"/>
        <v>0</v>
      </c>
      <c r="AH100" s="191">
        <f t="shared" si="29"/>
        <v>0</v>
      </c>
      <c r="AI100" s="191">
        <f t="shared" si="29"/>
        <v>0</v>
      </c>
      <c r="AJ100" s="191">
        <f t="shared" si="29"/>
        <v>0</v>
      </c>
      <c r="AK100" s="191">
        <f t="shared" si="29"/>
        <v>0</v>
      </c>
      <c r="AL100" s="191">
        <f t="shared" si="29"/>
        <v>0</v>
      </c>
      <c r="AM100" s="196"/>
      <c r="AN100" s="196"/>
      <c r="AO100" s="196"/>
    </row>
    <row r="101" s="12" customFormat="1" ht="30" customHeight="1" spans="1:41">
      <c r="A101" s="183" t="s">
        <v>54</v>
      </c>
      <c r="B101" s="188" t="s">
        <v>123</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30" customHeight="1" spans="1:41">
      <c r="A102" s="183" t="s">
        <v>54</v>
      </c>
      <c r="B102" s="188" t="s">
        <v>124</v>
      </c>
      <c r="C102" s="188"/>
      <c r="D102" s="188"/>
      <c r="E102" s="185"/>
      <c r="F102" s="185"/>
      <c r="G102" s="185"/>
      <c r="H102" s="185"/>
      <c r="I102" s="191">
        <f t="shared" ref="I102:AL102" si="30">SUM(I103:I105)</f>
        <v>3</v>
      </c>
      <c r="J102" s="191">
        <f t="shared" si="30"/>
        <v>5.9544</v>
      </c>
      <c r="K102" s="191">
        <f t="shared" si="30"/>
        <v>0</v>
      </c>
      <c r="L102" s="191">
        <f t="shared" si="30"/>
        <v>0</v>
      </c>
      <c r="M102" s="191">
        <f t="shared" si="30"/>
        <v>3</v>
      </c>
      <c r="N102" s="191">
        <f t="shared" si="30"/>
        <v>0</v>
      </c>
      <c r="O102" s="191">
        <f t="shared" si="30"/>
        <v>0</v>
      </c>
      <c r="P102" s="191">
        <f t="shared" si="30"/>
        <v>0</v>
      </c>
      <c r="Q102" s="191">
        <f t="shared" si="30"/>
        <v>0</v>
      </c>
      <c r="R102" s="191">
        <f t="shared" si="30"/>
        <v>0</v>
      </c>
      <c r="S102" s="191">
        <f t="shared" si="30"/>
        <v>2406</v>
      </c>
      <c r="T102" s="191">
        <f t="shared" si="30"/>
        <v>6911</v>
      </c>
      <c r="U102" s="191">
        <f t="shared" si="30"/>
        <v>0</v>
      </c>
      <c r="V102" s="191">
        <f t="shared" si="30"/>
        <v>0</v>
      </c>
      <c r="W102" s="191">
        <f t="shared" si="30"/>
        <v>0</v>
      </c>
      <c r="X102" s="191">
        <f t="shared" si="30"/>
        <v>0</v>
      </c>
      <c r="Y102" s="191">
        <f t="shared" si="30"/>
        <v>0</v>
      </c>
      <c r="Z102" s="191">
        <f t="shared" si="30"/>
        <v>3700</v>
      </c>
      <c r="AA102" s="191">
        <f t="shared" si="30"/>
        <v>3700</v>
      </c>
      <c r="AB102" s="191">
        <f t="shared" si="30"/>
        <v>3700</v>
      </c>
      <c r="AC102" s="191">
        <f t="shared" si="30"/>
        <v>0</v>
      </c>
      <c r="AD102" s="191">
        <f t="shared" si="30"/>
        <v>0</v>
      </c>
      <c r="AE102" s="191">
        <f t="shared" si="30"/>
        <v>0</v>
      </c>
      <c r="AF102" s="191">
        <f t="shared" si="30"/>
        <v>0</v>
      </c>
      <c r="AG102" s="191">
        <f t="shared" si="30"/>
        <v>0</v>
      </c>
      <c r="AH102" s="191">
        <f t="shared" si="30"/>
        <v>0</v>
      </c>
      <c r="AI102" s="191">
        <f t="shared" si="30"/>
        <v>0</v>
      </c>
      <c r="AJ102" s="191">
        <f t="shared" si="30"/>
        <v>0</v>
      </c>
      <c r="AK102" s="191">
        <f t="shared" si="30"/>
        <v>0</v>
      </c>
      <c r="AL102" s="191">
        <f t="shared" si="30"/>
        <v>0</v>
      </c>
      <c r="AM102" s="196"/>
      <c r="AN102" s="196"/>
      <c r="AO102" s="196"/>
    </row>
    <row r="103" s="7" customFormat="1" ht="409" customHeight="1" spans="1:42">
      <c r="A103" s="22">
        <v>24</v>
      </c>
      <c r="B103" s="22" t="s">
        <v>1152</v>
      </c>
      <c r="C103" s="22">
        <v>2024</v>
      </c>
      <c r="D103" s="35" t="s">
        <v>193</v>
      </c>
      <c r="E103" s="24" t="s">
        <v>178</v>
      </c>
      <c r="F103" s="24" t="s">
        <v>984</v>
      </c>
      <c r="G103" s="24" t="s">
        <v>194</v>
      </c>
      <c r="H103" s="35" t="s">
        <v>1417</v>
      </c>
      <c r="I103" s="22">
        <v>1</v>
      </c>
      <c r="J103" s="39">
        <v>3.0643</v>
      </c>
      <c r="K103" s="22"/>
      <c r="L103" s="22"/>
      <c r="M103" s="22">
        <v>1</v>
      </c>
      <c r="N103" s="22"/>
      <c r="O103" s="22"/>
      <c r="P103" s="22"/>
      <c r="Q103" s="22"/>
      <c r="R103" s="22"/>
      <c r="S103" s="22">
        <v>1741</v>
      </c>
      <c r="T103" s="22">
        <v>4337</v>
      </c>
      <c r="U103" s="49" t="s">
        <v>183</v>
      </c>
      <c r="V103" s="22" t="s">
        <v>1144</v>
      </c>
      <c r="W103" s="49" t="s">
        <v>183</v>
      </c>
      <c r="X103" s="22" t="s">
        <v>1144</v>
      </c>
      <c r="Y103" s="22" t="s">
        <v>1286</v>
      </c>
      <c r="Z103" s="62">
        <v>1900</v>
      </c>
      <c r="AA103" s="22">
        <v>1900</v>
      </c>
      <c r="AB103" s="60">
        <v>1900</v>
      </c>
      <c r="AC103" s="60"/>
      <c r="AD103" s="60"/>
      <c r="AE103" s="60"/>
      <c r="AF103" s="22"/>
      <c r="AG103" s="22"/>
      <c r="AH103" s="22"/>
      <c r="AI103" s="22"/>
      <c r="AJ103" s="22"/>
      <c r="AK103" s="22"/>
      <c r="AL103" s="22"/>
      <c r="AM103" s="33" t="s">
        <v>1418</v>
      </c>
      <c r="AN103" s="33" t="s">
        <v>1154</v>
      </c>
      <c r="AO103" s="60" t="s">
        <v>1392</v>
      </c>
      <c r="AP103" s="75" t="s">
        <v>1392</v>
      </c>
    </row>
    <row r="104" s="12" customFormat="1" ht="271" customHeight="1" spans="1:42">
      <c r="A104" s="22">
        <v>25</v>
      </c>
      <c r="B104" s="22" t="s">
        <v>1167</v>
      </c>
      <c r="C104" s="22">
        <v>2024</v>
      </c>
      <c r="D104" s="33" t="s">
        <v>1077</v>
      </c>
      <c r="E104" s="22" t="s">
        <v>178</v>
      </c>
      <c r="F104" s="24" t="s">
        <v>1013</v>
      </c>
      <c r="G104" s="22" t="s">
        <v>590</v>
      </c>
      <c r="H104" s="33" t="s">
        <v>1419</v>
      </c>
      <c r="I104" s="22">
        <v>1</v>
      </c>
      <c r="J104" s="22">
        <v>1.4557</v>
      </c>
      <c r="K104" s="39"/>
      <c r="L104" s="39"/>
      <c r="M104" s="39">
        <v>1</v>
      </c>
      <c r="N104" s="39"/>
      <c r="O104" s="39"/>
      <c r="P104" s="39"/>
      <c r="Q104" s="39"/>
      <c r="R104" s="39"/>
      <c r="S104" s="39">
        <v>298</v>
      </c>
      <c r="T104" s="39">
        <v>1188</v>
      </c>
      <c r="U104" s="22" t="s">
        <v>985</v>
      </c>
      <c r="V104" s="24" t="s">
        <v>944</v>
      </c>
      <c r="W104" s="22" t="s">
        <v>183</v>
      </c>
      <c r="X104" s="22" t="s">
        <v>811</v>
      </c>
      <c r="Y104" s="22" t="s">
        <v>1286</v>
      </c>
      <c r="Z104" s="39">
        <v>950</v>
      </c>
      <c r="AA104" s="39">
        <v>950</v>
      </c>
      <c r="AB104" s="39">
        <v>950</v>
      </c>
      <c r="AC104" s="39"/>
      <c r="AD104" s="39"/>
      <c r="AE104" s="39"/>
      <c r="AF104" s="39"/>
      <c r="AG104" s="39"/>
      <c r="AH104" s="39"/>
      <c r="AI104" s="39"/>
      <c r="AJ104" s="39"/>
      <c r="AK104" s="39"/>
      <c r="AL104" s="39"/>
      <c r="AM104" s="71" t="s">
        <v>1168</v>
      </c>
      <c r="AN104" s="71" t="s">
        <v>1169</v>
      </c>
      <c r="AO104" s="78" t="s">
        <v>1392</v>
      </c>
      <c r="AP104" s="75" t="s">
        <v>1392</v>
      </c>
    </row>
    <row r="105" s="12" customFormat="1" ht="279" customHeight="1" spans="1:42">
      <c r="A105" s="22">
        <v>26</v>
      </c>
      <c r="B105" s="22" t="s">
        <v>1198</v>
      </c>
      <c r="C105" s="22">
        <v>2024</v>
      </c>
      <c r="D105" s="33" t="s">
        <v>282</v>
      </c>
      <c r="E105" s="22" t="s">
        <v>178</v>
      </c>
      <c r="F105" s="24" t="s">
        <v>1013</v>
      </c>
      <c r="G105" s="22" t="s">
        <v>252</v>
      </c>
      <c r="H105" s="33" t="s">
        <v>1420</v>
      </c>
      <c r="I105" s="22">
        <v>1</v>
      </c>
      <c r="J105" s="39">
        <v>1.4344</v>
      </c>
      <c r="K105" s="39"/>
      <c r="L105" s="39"/>
      <c r="M105" s="39">
        <v>1</v>
      </c>
      <c r="N105" s="39"/>
      <c r="O105" s="39"/>
      <c r="P105" s="39"/>
      <c r="Q105" s="39"/>
      <c r="R105" s="39"/>
      <c r="S105" s="39">
        <v>367</v>
      </c>
      <c r="T105" s="39">
        <v>1386</v>
      </c>
      <c r="U105" s="22" t="s">
        <v>227</v>
      </c>
      <c r="V105" s="22" t="s">
        <v>656</v>
      </c>
      <c r="W105" s="22" t="s">
        <v>183</v>
      </c>
      <c r="X105" s="22" t="s">
        <v>811</v>
      </c>
      <c r="Y105" s="22" t="s">
        <v>1286</v>
      </c>
      <c r="Z105" s="39">
        <v>850</v>
      </c>
      <c r="AA105" s="39">
        <v>850</v>
      </c>
      <c r="AB105" s="39">
        <v>850</v>
      </c>
      <c r="AC105" s="39"/>
      <c r="AD105" s="39"/>
      <c r="AE105" s="39"/>
      <c r="AF105" s="39"/>
      <c r="AG105" s="39"/>
      <c r="AH105" s="39"/>
      <c r="AI105" s="39"/>
      <c r="AJ105" s="39"/>
      <c r="AK105" s="39"/>
      <c r="AL105" s="39"/>
      <c r="AM105" s="71" t="s">
        <v>1439</v>
      </c>
      <c r="AN105" s="71" t="s">
        <v>1200</v>
      </c>
      <c r="AO105" s="78" t="s">
        <v>1392</v>
      </c>
      <c r="AP105" s="75" t="s">
        <v>1392</v>
      </c>
    </row>
    <row r="106" s="12" customFormat="1" ht="30" customHeight="1" spans="1:41">
      <c r="A106" s="183" t="s">
        <v>54</v>
      </c>
      <c r="B106" s="188" t="s">
        <v>125</v>
      </c>
      <c r="C106" s="188"/>
      <c r="D106" s="188"/>
      <c r="E106" s="185"/>
      <c r="F106" s="185"/>
      <c r="G106" s="185"/>
      <c r="H106" s="185"/>
      <c r="I106" s="191">
        <f t="shared" ref="I106:AL106" si="31">SUM(I107)</f>
        <v>1</v>
      </c>
      <c r="J106" s="191">
        <f t="shared" si="31"/>
        <v>1</v>
      </c>
      <c r="K106" s="191">
        <f t="shared" si="31"/>
        <v>0</v>
      </c>
      <c r="L106" s="191">
        <f t="shared" si="31"/>
        <v>0</v>
      </c>
      <c r="M106" s="191">
        <f t="shared" si="31"/>
        <v>1</v>
      </c>
      <c r="N106" s="191">
        <f t="shared" si="31"/>
        <v>0</v>
      </c>
      <c r="O106" s="191">
        <f t="shared" si="31"/>
        <v>0</v>
      </c>
      <c r="P106" s="191">
        <f t="shared" si="31"/>
        <v>0</v>
      </c>
      <c r="Q106" s="191">
        <f t="shared" si="31"/>
        <v>0</v>
      </c>
      <c r="R106" s="191">
        <f t="shared" si="31"/>
        <v>0</v>
      </c>
      <c r="S106" s="191">
        <f t="shared" si="31"/>
        <v>462</v>
      </c>
      <c r="T106" s="191">
        <f t="shared" si="31"/>
        <v>1868</v>
      </c>
      <c r="U106" s="191">
        <f t="shared" si="31"/>
        <v>0</v>
      </c>
      <c r="V106" s="191">
        <f t="shared" si="31"/>
        <v>0</v>
      </c>
      <c r="W106" s="191">
        <f t="shared" si="31"/>
        <v>0</v>
      </c>
      <c r="X106" s="191">
        <f t="shared" si="31"/>
        <v>0</v>
      </c>
      <c r="Y106" s="191">
        <f t="shared" si="31"/>
        <v>0</v>
      </c>
      <c r="Z106" s="191">
        <f t="shared" si="31"/>
        <v>80</v>
      </c>
      <c r="AA106" s="191">
        <f t="shared" si="31"/>
        <v>80</v>
      </c>
      <c r="AB106" s="191">
        <f t="shared" si="31"/>
        <v>80</v>
      </c>
      <c r="AC106" s="191">
        <f t="shared" si="31"/>
        <v>0</v>
      </c>
      <c r="AD106" s="191">
        <f t="shared" si="31"/>
        <v>0</v>
      </c>
      <c r="AE106" s="191">
        <f t="shared" si="31"/>
        <v>0</v>
      </c>
      <c r="AF106" s="191">
        <f t="shared" si="31"/>
        <v>0</v>
      </c>
      <c r="AG106" s="191">
        <f t="shared" si="31"/>
        <v>0</v>
      </c>
      <c r="AH106" s="191">
        <f t="shared" si="31"/>
        <v>0</v>
      </c>
      <c r="AI106" s="191">
        <f t="shared" si="31"/>
        <v>0</v>
      </c>
      <c r="AJ106" s="191">
        <f t="shared" si="31"/>
        <v>0</v>
      </c>
      <c r="AK106" s="191">
        <f t="shared" si="31"/>
        <v>0</v>
      </c>
      <c r="AL106" s="191">
        <f t="shared" si="31"/>
        <v>0</v>
      </c>
      <c r="AM106" s="196"/>
      <c r="AN106" s="196"/>
      <c r="AO106" s="196"/>
    </row>
    <row r="107" s="12" customFormat="1" ht="305" customHeight="1" spans="1:42">
      <c r="A107" s="22">
        <v>27</v>
      </c>
      <c r="B107" s="22" t="s">
        <v>1223</v>
      </c>
      <c r="C107" s="22">
        <v>2024</v>
      </c>
      <c r="D107" s="33" t="s">
        <v>285</v>
      </c>
      <c r="E107" s="22" t="s">
        <v>178</v>
      </c>
      <c r="F107" s="24" t="s">
        <v>1013</v>
      </c>
      <c r="G107" s="22" t="s">
        <v>252</v>
      </c>
      <c r="H107" s="33" t="s">
        <v>1116</v>
      </c>
      <c r="I107" s="22">
        <v>1</v>
      </c>
      <c r="J107" s="39">
        <v>1</v>
      </c>
      <c r="K107" s="39"/>
      <c r="L107" s="39"/>
      <c r="M107" s="39">
        <v>1</v>
      </c>
      <c r="N107" s="39"/>
      <c r="O107" s="39"/>
      <c r="P107" s="39"/>
      <c r="Q107" s="39"/>
      <c r="R107" s="39"/>
      <c r="S107" s="39">
        <v>462</v>
      </c>
      <c r="T107" s="39">
        <v>1868</v>
      </c>
      <c r="U107" s="22" t="s">
        <v>227</v>
      </c>
      <c r="V107" s="22" t="s">
        <v>656</v>
      </c>
      <c r="W107" s="22" t="s">
        <v>183</v>
      </c>
      <c r="X107" s="22" t="s">
        <v>811</v>
      </c>
      <c r="Y107" s="22" t="s">
        <v>1286</v>
      </c>
      <c r="Z107" s="39">
        <v>80</v>
      </c>
      <c r="AA107" s="39">
        <v>80</v>
      </c>
      <c r="AB107" s="39">
        <v>80</v>
      </c>
      <c r="AC107" s="39"/>
      <c r="AD107" s="39"/>
      <c r="AE107" s="39"/>
      <c r="AF107" s="39"/>
      <c r="AG107" s="39"/>
      <c r="AH107" s="39"/>
      <c r="AI107" s="39"/>
      <c r="AJ107" s="39"/>
      <c r="AK107" s="39"/>
      <c r="AL107" s="39"/>
      <c r="AM107" s="71" t="s">
        <v>1224</v>
      </c>
      <c r="AN107" s="71" t="s">
        <v>1225</v>
      </c>
      <c r="AO107" s="78" t="s">
        <v>1392</v>
      </c>
      <c r="AP107" s="75" t="s">
        <v>1392</v>
      </c>
    </row>
    <row r="108" s="12" customFormat="1" ht="30" customHeight="1" spans="1:41">
      <c r="A108" s="183" t="s">
        <v>54</v>
      </c>
      <c r="B108" s="188" t="s">
        <v>126</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c r="AO108" s="196"/>
    </row>
    <row r="109" s="12" customFormat="1" ht="30" customHeight="1" spans="1:41">
      <c r="A109" s="203" t="s">
        <v>52</v>
      </c>
      <c r="B109" s="188" t="s">
        <v>127</v>
      </c>
      <c r="C109" s="188"/>
      <c r="D109" s="188"/>
      <c r="E109" s="185"/>
      <c r="F109" s="185"/>
      <c r="G109" s="185"/>
      <c r="H109" s="185"/>
      <c r="I109" s="191">
        <f t="shared" ref="I109:AL109" si="32">I110+I111+I112+I113+I114+I115</f>
        <v>0</v>
      </c>
      <c r="J109" s="191">
        <f t="shared" si="32"/>
        <v>0</v>
      </c>
      <c r="K109" s="191">
        <f t="shared" si="32"/>
        <v>0</v>
      </c>
      <c r="L109" s="191">
        <f t="shared" si="32"/>
        <v>0</v>
      </c>
      <c r="M109" s="191">
        <f t="shared" si="32"/>
        <v>0</v>
      </c>
      <c r="N109" s="191">
        <f t="shared" si="32"/>
        <v>0</v>
      </c>
      <c r="O109" s="191">
        <f t="shared" si="32"/>
        <v>0</v>
      </c>
      <c r="P109" s="191">
        <f t="shared" si="32"/>
        <v>0</v>
      </c>
      <c r="Q109" s="191">
        <f t="shared" si="32"/>
        <v>0</v>
      </c>
      <c r="R109" s="191">
        <f t="shared" si="32"/>
        <v>0</v>
      </c>
      <c r="S109" s="191">
        <f t="shared" si="32"/>
        <v>0</v>
      </c>
      <c r="T109" s="191">
        <f t="shared" si="32"/>
        <v>0</v>
      </c>
      <c r="U109" s="191">
        <f t="shared" si="32"/>
        <v>0</v>
      </c>
      <c r="V109" s="191">
        <f t="shared" si="32"/>
        <v>0</v>
      </c>
      <c r="W109" s="191">
        <f t="shared" si="32"/>
        <v>0</v>
      </c>
      <c r="X109" s="191">
        <f t="shared" si="32"/>
        <v>0</v>
      </c>
      <c r="Y109" s="191">
        <f t="shared" si="32"/>
        <v>0</v>
      </c>
      <c r="Z109" s="191">
        <f t="shared" si="32"/>
        <v>0</v>
      </c>
      <c r="AA109" s="191">
        <f t="shared" si="32"/>
        <v>0</v>
      </c>
      <c r="AB109" s="191">
        <f t="shared" si="32"/>
        <v>0</v>
      </c>
      <c r="AC109" s="191">
        <f t="shared" si="32"/>
        <v>0</v>
      </c>
      <c r="AD109" s="191">
        <f t="shared" si="32"/>
        <v>0</v>
      </c>
      <c r="AE109" s="191">
        <f t="shared" si="32"/>
        <v>0</v>
      </c>
      <c r="AF109" s="191">
        <f t="shared" si="32"/>
        <v>0</v>
      </c>
      <c r="AG109" s="191">
        <f t="shared" si="32"/>
        <v>0</v>
      </c>
      <c r="AH109" s="191">
        <f t="shared" si="32"/>
        <v>0</v>
      </c>
      <c r="AI109" s="191">
        <f t="shared" si="32"/>
        <v>0</v>
      </c>
      <c r="AJ109" s="191">
        <f t="shared" si="32"/>
        <v>0</v>
      </c>
      <c r="AK109" s="191">
        <f t="shared" si="32"/>
        <v>0</v>
      </c>
      <c r="AL109" s="191">
        <f t="shared" si="32"/>
        <v>0</v>
      </c>
      <c r="AM109" s="196"/>
      <c r="AN109" s="196"/>
      <c r="AO109" s="196"/>
    </row>
    <row r="110" s="12" customFormat="1" ht="30" customHeight="1" spans="1:41">
      <c r="A110" s="183" t="s">
        <v>54</v>
      </c>
      <c r="B110" s="188" t="s">
        <v>128</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58" customHeight="1" spans="1:41">
      <c r="A111" s="183" t="s">
        <v>54</v>
      </c>
      <c r="B111" s="188" t="s">
        <v>129</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68" customHeight="1" spans="1:41">
      <c r="A112" s="183" t="s">
        <v>54</v>
      </c>
      <c r="B112" s="188" t="s">
        <v>130</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c r="AO112" s="196"/>
    </row>
    <row r="113" s="12" customFormat="1" ht="30" customHeight="1" spans="1:41">
      <c r="A113" s="183" t="s">
        <v>54</v>
      </c>
      <c r="B113" s="188" t="s">
        <v>131</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183" t="s">
        <v>54</v>
      </c>
      <c r="B114" s="188" t="s">
        <v>132</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customHeight="1" spans="1:41">
      <c r="A115" s="183" t="s">
        <v>54</v>
      </c>
      <c r="B115" s="188" t="s">
        <v>133</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customHeight="1" spans="1:41">
      <c r="A116" s="180" t="s">
        <v>50</v>
      </c>
      <c r="B116" s="188" t="s">
        <v>134</v>
      </c>
      <c r="C116" s="188"/>
      <c r="D116" s="188"/>
      <c r="E116" s="185"/>
      <c r="F116" s="185"/>
      <c r="G116" s="185"/>
      <c r="H116" s="185"/>
      <c r="I116" s="192">
        <f t="shared" ref="I116:AL116" si="33">I117</f>
        <v>0</v>
      </c>
      <c r="J116" s="192">
        <f t="shared" si="33"/>
        <v>0</v>
      </c>
      <c r="K116" s="192">
        <f t="shared" si="33"/>
        <v>0</v>
      </c>
      <c r="L116" s="192">
        <f t="shared" si="33"/>
        <v>0</v>
      </c>
      <c r="M116" s="192">
        <f t="shared" si="33"/>
        <v>0</v>
      </c>
      <c r="N116" s="192">
        <f t="shared" si="33"/>
        <v>0</v>
      </c>
      <c r="O116" s="192">
        <f t="shared" si="33"/>
        <v>0</v>
      </c>
      <c r="P116" s="192">
        <f t="shared" si="33"/>
        <v>0</v>
      </c>
      <c r="Q116" s="192">
        <f t="shared" si="33"/>
        <v>0</v>
      </c>
      <c r="R116" s="192">
        <f t="shared" si="33"/>
        <v>0</v>
      </c>
      <c r="S116" s="192">
        <f t="shared" si="33"/>
        <v>0</v>
      </c>
      <c r="T116" s="192">
        <f t="shared" si="33"/>
        <v>0</v>
      </c>
      <c r="U116" s="192">
        <f t="shared" si="33"/>
        <v>0</v>
      </c>
      <c r="V116" s="192">
        <f t="shared" si="33"/>
        <v>0</v>
      </c>
      <c r="W116" s="192">
        <f t="shared" si="33"/>
        <v>0</v>
      </c>
      <c r="X116" s="192">
        <f t="shared" si="33"/>
        <v>0</v>
      </c>
      <c r="Y116" s="192">
        <f t="shared" si="33"/>
        <v>0</v>
      </c>
      <c r="Z116" s="192">
        <f t="shared" si="33"/>
        <v>0</v>
      </c>
      <c r="AA116" s="192">
        <f t="shared" si="33"/>
        <v>0</v>
      </c>
      <c r="AB116" s="192">
        <f t="shared" si="33"/>
        <v>0</v>
      </c>
      <c r="AC116" s="192">
        <f t="shared" si="33"/>
        <v>0</v>
      </c>
      <c r="AD116" s="192">
        <f t="shared" si="33"/>
        <v>0</v>
      </c>
      <c r="AE116" s="192">
        <f t="shared" si="33"/>
        <v>0</v>
      </c>
      <c r="AF116" s="192">
        <f t="shared" si="33"/>
        <v>0</v>
      </c>
      <c r="AG116" s="192">
        <f t="shared" si="33"/>
        <v>0</v>
      </c>
      <c r="AH116" s="192">
        <f t="shared" si="33"/>
        <v>0</v>
      </c>
      <c r="AI116" s="192">
        <f t="shared" si="33"/>
        <v>0</v>
      </c>
      <c r="AJ116" s="192">
        <f t="shared" si="33"/>
        <v>0</v>
      </c>
      <c r="AK116" s="192">
        <f t="shared" si="33"/>
        <v>0</v>
      </c>
      <c r="AL116" s="192">
        <f t="shared" si="33"/>
        <v>0</v>
      </c>
      <c r="AM116" s="196"/>
      <c r="AN116" s="196"/>
      <c r="AO116" s="196"/>
    </row>
    <row r="117" s="12" customFormat="1" ht="30" customHeight="1" spans="1:41">
      <c r="A117" s="180" t="s">
        <v>52</v>
      </c>
      <c r="B117" s="188" t="s">
        <v>134</v>
      </c>
      <c r="C117" s="188"/>
      <c r="D117" s="188"/>
      <c r="E117" s="185"/>
      <c r="F117" s="185"/>
      <c r="G117" s="185"/>
      <c r="H117" s="185"/>
      <c r="I117" s="191">
        <f t="shared" ref="I117:AL117" si="34">I118+I119+I120</f>
        <v>0</v>
      </c>
      <c r="J117" s="191">
        <f t="shared" si="34"/>
        <v>0</v>
      </c>
      <c r="K117" s="191">
        <f t="shared" si="34"/>
        <v>0</v>
      </c>
      <c r="L117" s="191">
        <f t="shared" si="34"/>
        <v>0</v>
      </c>
      <c r="M117" s="191">
        <f t="shared" si="34"/>
        <v>0</v>
      </c>
      <c r="N117" s="191">
        <f t="shared" si="34"/>
        <v>0</v>
      </c>
      <c r="O117" s="191">
        <f t="shared" si="34"/>
        <v>0</v>
      </c>
      <c r="P117" s="191">
        <f t="shared" si="34"/>
        <v>0</v>
      </c>
      <c r="Q117" s="191">
        <f t="shared" si="34"/>
        <v>0</v>
      </c>
      <c r="R117" s="191">
        <f t="shared" si="34"/>
        <v>0</v>
      </c>
      <c r="S117" s="191">
        <f t="shared" si="34"/>
        <v>0</v>
      </c>
      <c r="T117" s="191">
        <f t="shared" si="34"/>
        <v>0</v>
      </c>
      <c r="U117" s="191">
        <f t="shared" si="34"/>
        <v>0</v>
      </c>
      <c r="V117" s="191">
        <f t="shared" si="34"/>
        <v>0</v>
      </c>
      <c r="W117" s="191">
        <f t="shared" si="34"/>
        <v>0</v>
      </c>
      <c r="X117" s="191">
        <f t="shared" si="34"/>
        <v>0</v>
      </c>
      <c r="Y117" s="191">
        <f t="shared" si="34"/>
        <v>0</v>
      </c>
      <c r="Z117" s="191">
        <f t="shared" si="34"/>
        <v>0</v>
      </c>
      <c r="AA117" s="191">
        <f t="shared" si="34"/>
        <v>0</v>
      </c>
      <c r="AB117" s="191">
        <f t="shared" si="34"/>
        <v>0</v>
      </c>
      <c r="AC117" s="191">
        <f t="shared" si="34"/>
        <v>0</v>
      </c>
      <c r="AD117" s="191">
        <f t="shared" si="34"/>
        <v>0</v>
      </c>
      <c r="AE117" s="191">
        <f t="shared" si="34"/>
        <v>0</v>
      </c>
      <c r="AF117" s="191">
        <f t="shared" si="34"/>
        <v>0</v>
      </c>
      <c r="AG117" s="191">
        <f t="shared" si="34"/>
        <v>0</v>
      </c>
      <c r="AH117" s="191">
        <f t="shared" si="34"/>
        <v>0</v>
      </c>
      <c r="AI117" s="191">
        <f t="shared" si="34"/>
        <v>0</v>
      </c>
      <c r="AJ117" s="191">
        <f t="shared" si="34"/>
        <v>0</v>
      </c>
      <c r="AK117" s="191">
        <f t="shared" si="34"/>
        <v>0</v>
      </c>
      <c r="AL117" s="191">
        <f t="shared" si="34"/>
        <v>0</v>
      </c>
      <c r="AM117" s="196"/>
      <c r="AN117" s="196"/>
      <c r="AO117" s="196"/>
    </row>
    <row r="118" s="12" customFormat="1" ht="30" customHeight="1" spans="1:41">
      <c r="A118" s="183" t="s">
        <v>54</v>
      </c>
      <c r="B118" s="188" t="s">
        <v>135</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3" t="s">
        <v>54</v>
      </c>
      <c r="B119" s="188" t="s">
        <v>136</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customHeight="1" spans="1:41">
      <c r="A120" s="183" t="s">
        <v>54</v>
      </c>
      <c r="B120" s="188" t="s">
        <v>137</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customHeight="1" spans="1:41">
      <c r="A121" s="180" t="s">
        <v>50</v>
      </c>
      <c r="B121" s="188" t="s">
        <v>138</v>
      </c>
      <c r="C121" s="188"/>
      <c r="D121" s="188"/>
      <c r="E121" s="185"/>
      <c r="F121" s="185"/>
      <c r="G121" s="185"/>
      <c r="H121" s="185"/>
      <c r="I121" s="192">
        <f t="shared" ref="I121:AL121" si="35">I122+I124+I129+I136</f>
        <v>1</v>
      </c>
      <c r="J121" s="192">
        <f t="shared" si="35"/>
        <v>800</v>
      </c>
      <c r="K121" s="192">
        <f t="shared" si="35"/>
        <v>0</v>
      </c>
      <c r="L121" s="192">
        <f t="shared" si="35"/>
        <v>0</v>
      </c>
      <c r="M121" s="192">
        <f t="shared" si="35"/>
        <v>0</v>
      </c>
      <c r="N121" s="192">
        <f t="shared" si="35"/>
        <v>0</v>
      </c>
      <c r="O121" s="192">
        <f t="shared" si="35"/>
        <v>1</v>
      </c>
      <c r="P121" s="192">
        <f t="shared" si="35"/>
        <v>0</v>
      </c>
      <c r="Q121" s="192">
        <f t="shared" si="35"/>
        <v>0</v>
      </c>
      <c r="R121" s="192">
        <f t="shared" si="35"/>
        <v>0</v>
      </c>
      <c r="S121" s="192">
        <f t="shared" si="35"/>
        <v>800</v>
      </c>
      <c r="T121" s="192">
        <f t="shared" si="35"/>
        <v>800</v>
      </c>
      <c r="U121" s="192">
        <f t="shared" si="35"/>
        <v>0</v>
      </c>
      <c r="V121" s="192">
        <f t="shared" si="35"/>
        <v>0</v>
      </c>
      <c r="W121" s="192">
        <f t="shared" si="35"/>
        <v>0</v>
      </c>
      <c r="X121" s="192">
        <f t="shared" si="35"/>
        <v>0</v>
      </c>
      <c r="Y121" s="192">
        <f t="shared" si="35"/>
        <v>0</v>
      </c>
      <c r="Z121" s="192">
        <f t="shared" si="35"/>
        <v>240</v>
      </c>
      <c r="AA121" s="192">
        <f t="shared" si="35"/>
        <v>240</v>
      </c>
      <c r="AB121" s="192">
        <f t="shared" si="35"/>
        <v>240</v>
      </c>
      <c r="AC121" s="192">
        <f t="shared" si="35"/>
        <v>0</v>
      </c>
      <c r="AD121" s="192">
        <f t="shared" si="35"/>
        <v>0</v>
      </c>
      <c r="AE121" s="192">
        <f t="shared" si="35"/>
        <v>0</v>
      </c>
      <c r="AF121" s="192">
        <f t="shared" si="35"/>
        <v>0</v>
      </c>
      <c r="AG121" s="192">
        <f t="shared" si="35"/>
        <v>0</v>
      </c>
      <c r="AH121" s="192">
        <f t="shared" si="35"/>
        <v>0</v>
      </c>
      <c r="AI121" s="192">
        <f t="shared" si="35"/>
        <v>0</v>
      </c>
      <c r="AJ121" s="192">
        <f t="shared" si="35"/>
        <v>0</v>
      </c>
      <c r="AK121" s="192">
        <f t="shared" si="35"/>
        <v>0</v>
      </c>
      <c r="AL121" s="192">
        <f t="shared" si="35"/>
        <v>0</v>
      </c>
      <c r="AM121" s="196"/>
      <c r="AN121" s="196"/>
      <c r="AO121" s="196"/>
    </row>
    <row r="122" s="12" customFormat="1" ht="30" customHeight="1" spans="1:41">
      <c r="A122" s="203" t="s">
        <v>52</v>
      </c>
      <c r="B122" s="188" t="s">
        <v>139</v>
      </c>
      <c r="C122" s="188"/>
      <c r="D122" s="188"/>
      <c r="E122" s="185"/>
      <c r="F122" s="185"/>
      <c r="G122" s="185"/>
      <c r="H122" s="185"/>
      <c r="I122" s="191">
        <f t="shared" ref="I122:AL122" si="36">I123</f>
        <v>0</v>
      </c>
      <c r="J122" s="191">
        <f t="shared" si="36"/>
        <v>0</v>
      </c>
      <c r="K122" s="191">
        <f t="shared" si="36"/>
        <v>0</v>
      </c>
      <c r="L122" s="191">
        <f t="shared" si="36"/>
        <v>0</v>
      </c>
      <c r="M122" s="191">
        <f t="shared" si="36"/>
        <v>0</v>
      </c>
      <c r="N122" s="191">
        <f t="shared" si="36"/>
        <v>0</v>
      </c>
      <c r="O122" s="191">
        <f t="shared" si="36"/>
        <v>0</v>
      </c>
      <c r="P122" s="191">
        <f t="shared" si="36"/>
        <v>0</v>
      </c>
      <c r="Q122" s="191">
        <f t="shared" si="36"/>
        <v>0</v>
      </c>
      <c r="R122" s="191">
        <f t="shared" si="36"/>
        <v>0</v>
      </c>
      <c r="S122" s="191">
        <f t="shared" si="36"/>
        <v>0</v>
      </c>
      <c r="T122" s="191">
        <f t="shared" si="36"/>
        <v>0</v>
      </c>
      <c r="U122" s="191">
        <f t="shared" si="36"/>
        <v>0</v>
      </c>
      <c r="V122" s="191">
        <f t="shared" si="36"/>
        <v>0</v>
      </c>
      <c r="W122" s="191">
        <f t="shared" si="36"/>
        <v>0</v>
      </c>
      <c r="X122" s="191">
        <f t="shared" si="36"/>
        <v>0</v>
      </c>
      <c r="Y122" s="191">
        <f t="shared" si="36"/>
        <v>0</v>
      </c>
      <c r="Z122" s="191">
        <f t="shared" si="36"/>
        <v>0</v>
      </c>
      <c r="AA122" s="191">
        <f t="shared" si="36"/>
        <v>0</v>
      </c>
      <c r="AB122" s="191">
        <f t="shared" si="36"/>
        <v>0</v>
      </c>
      <c r="AC122" s="191">
        <f t="shared" si="36"/>
        <v>0</v>
      </c>
      <c r="AD122" s="191">
        <f t="shared" si="36"/>
        <v>0</v>
      </c>
      <c r="AE122" s="191">
        <f t="shared" si="36"/>
        <v>0</v>
      </c>
      <c r="AF122" s="191">
        <f t="shared" si="36"/>
        <v>0</v>
      </c>
      <c r="AG122" s="191">
        <f t="shared" si="36"/>
        <v>0</v>
      </c>
      <c r="AH122" s="191">
        <f t="shared" si="36"/>
        <v>0</v>
      </c>
      <c r="AI122" s="191">
        <f t="shared" si="36"/>
        <v>0</v>
      </c>
      <c r="AJ122" s="191">
        <f t="shared" si="36"/>
        <v>0</v>
      </c>
      <c r="AK122" s="191">
        <f t="shared" si="36"/>
        <v>0</v>
      </c>
      <c r="AL122" s="191">
        <f t="shared" si="36"/>
        <v>0</v>
      </c>
      <c r="AM122" s="196"/>
      <c r="AN122" s="196"/>
      <c r="AO122" s="196"/>
    </row>
    <row r="123" s="12" customFormat="1" ht="30" customHeight="1" spans="1:41">
      <c r="A123" s="183" t="s">
        <v>54</v>
      </c>
      <c r="B123" s="188" t="s">
        <v>140</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203" t="s">
        <v>52</v>
      </c>
      <c r="B124" s="188" t="s">
        <v>141</v>
      </c>
      <c r="C124" s="188"/>
      <c r="D124" s="188"/>
      <c r="E124" s="185"/>
      <c r="F124" s="185"/>
      <c r="G124" s="185"/>
      <c r="H124" s="185"/>
      <c r="I124" s="191">
        <f t="shared" ref="I124:AL124" si="37">I125+I127+I128</f>
        <v>1</v>
      </c>
      <c r="J124" s="191">
        <f t="shared" si="37"/>
        <v>800</v>
      </c>
      <c r="K124" s="191">
        <f t="shared" si="37"/>
        <v>0</v>
      </c>
      <c r="L124" s="191">
        <f t="shared" si="37"/>
        <v>0</v>
      </c>
      <c r="M124" s="191">
        <f t="shared" si="37"/>
        <v>0</v>
      </c>
      <c r="N124" s="191">
        <f t="shared" si="37"/>
        <v>0</v>
      </c>
      <c r="O124" s="191">
        <f t="shared" si="37"/>
        <v>1</v>
      </c>
      <c r="P124" s="191">
        <f t="shared" si="37"/>
        <v>0</v>
      </c>
      <c r="Q124" s="191">
        <f t="shared" si="37"/>
        <v>0</v>
      </c>
      <c r="R124" s="191">
        <f t="shared" si="37"/>
        <v>0</v>
      </c>
      <c r="S124" s="191">
        <f t="shared" si="37"/>
        <v>800</v>
      </c>
      <c r="T124" s="191">
        <f t="shared" si="37"/>
        <v>800</v>
      </c>
      <c r="U124" s="191">
        <f t="shared" si="37"/>
        <v>0</v>
      </c>
      <c r="V124" s="191">
        <f t="shared" si="37"/>
        <v>0</v>
      </c>
      <c r="W124" s="191">
        <f t="shared" si="37"/>
        <v>0</v>
      </c>
      <c r="X124" s="191">
        <f t="shared" si="37"/>
        <v>0</v>
      </c>
      <c r="Y124" s="191">
        <f t="shared" si="37"/>
        <v>0</v>
      </c>
      <c r="Z124" s="191">
        <f t="shared" si="37"/>
        <v>240</v>
      </c>
      <c r="AA124" s="191">
        <f t="shared" si="37"/>
        <v>240</v>
      </c>
      <c r="AB124" s="191">
        <f t="shared" si="37"/>
        <v>240</v>
      </c>
      <c r="AC124" s="191">
        <f t="shared" si="37"/>
        <v>0</v>
      </c>
      <c r="AD124" s="191">
        <f t="shared" si="37"/>
        <v>0</v>
      </c>
      <c r="AE124" s="191">
        <f t="shared" si="37"/>
        <v>0</v>
      </c>
      <c r="AF124" s="191">
        <f t="shared" si="37"/>
        <v>0</v>
      </c>
      <c r="AG124" s="191">
        <f t="shared" si="37"/>
        <v>0</v>
      </c>
      <c r="AH124" s="191">
        <f t="shared" si="37"/>
        <v>0</v>
      </c>
      <c r="AI124" s="191">
        <f t="shared" si="37"/>
        <v>0</v>
      </c>
      <c r="AJ124" s="191">
        <f t="shared" si="37"/>
        <v>0</v>
      </c>
      <c r="AK124" s="191">
        <f t="shared" si="37"/>
        <v>0</v>
      </c>
      <c r="AL124" s="191">
        <f t="shared" si="37"/>
        <v>0</v>
      </c>
      <c r="AM124" s="196"/>
      <c r="AN124" s="196"/>
      <c r="AO124" s="196"/>
    </row>
    <row r="125" s="12" customFormat="1" ht="30" customHeight="1" spans="1:41">
      <c r="A125" s="183" t="s">
        <v>54</v>
      </c>
      <c r="B125" s="188" t="s">
        <v>142</v>
      </c>
      <c r="C125" s="188"/>
      <c r="D125" s="188"/>
      <c r="E125" s="185"/>
      <c r="F125" s="185"/>
      <c r="G125" s="185"/>
      <c r="H125" s="185"/>
      <c r="I125" s="191">
        <f t="shared" ref="I125:AL125" si="38">SUM(I126)</f>
        <v>1</v>
      </c>
      <c r="J125" s="191">
        <f t="shared" si="38"/>
        <v>800</v>
      </c>
      <c r="K125" s="191">
        <f t="shared" si="38"/>
        <v>0</v>
      </c>
      <c r="L125" s="191">
        <f t="shared" si="38"/>
        <v>0</v>
      </c>
      <c r="M125" s="191">
        <f t="shared" si="38"/>
        <v>0</v>
      </c>
      <c r="N125" s="191">
        <f t="shared" si="38"/>
        <v>0</v>
      </c>
      <c r="O125" s="191">
        <f t="shared" si="38"/>
        <v>1</v>
      </c>
      <c r="P125" s="191">
        <f t="shared" si="38"/>
        <v>0</v>
      </c>
      <c r="Q125" s="191">
        <f t="shared" si="38"/>
        <v>0</v>
      </c>
      <c r="R125" s="191">
        <f t="shared" si="38"/>
        <v>0</v>
      </c>
      <c r="S125" s="191">
        <f t="shared" si="38"/>
        <v>800</v>
      </c>
      <c r="T125" s="191">
        <f t="shared" si="38"/>
        <v>800</v>
      </c>
      <c r="U125" s="191">
        <f t="shared" si="38"/>
        <v>0</v>
      </c>
      <c r="V125" s="191">
        <f t="shared" si="38"/>
        <v>0</v>
      </c>
      <c r="W125" s="191">
        <f t="shared" si="38"/>
        <v>0</v>
      </c>
      <c r="X125" s="191">
        <f t="shared" si="38"/>
        <v>0</v>
      </c>
      <c r="Y125" s="191">
        <f t="shared" si="38"/>
        <v>0</v>
      </c>
      <c r="Z125" s="191">
        <f t="shared" si="38"/>
        <v>240</v>
      </c>
      <c r="AA125" s="191">
        <f t="shared" si="38"/>
        <v>240</v>
      </c>
      <c r="AB125" s="191">
        <f t="shared" si="38"/>
        <v>240</v>
      </c>
      <c r="AC125" s="191">
        <f t="shared" si="38"/>
        <v>0</v>
      </c>
      <c r="AD125" s="191">
        <f t="shared" si="38"/>
        <v>0</v>
      </c>
      <c r="AE125" s="191">
        <f t="shared" si="38"/>
        <v>0</v>
      </c>
      <c r="AF125" s="191">
        <f t="shared" si="38"/>
        <v>0</v>
      </c>
      <c r="AG125" s="191">
        <f t="shared" si="38"/>
        <v>0</v>
      </c>
      <c r="AH125" s="191">
        <f t="shared" si="38"/>
        <v>0</v>
      </c>
      <c r="AI125" s="191">
        <f t="shared" si="38"/>
        <v>0</v>
      </c>
      <c r="AJ125" s="191">
        <f t="shared" si="38"/>
        <v>0</v>
      </c>
      <c r="AK125" s="191">
        <f t="shared" si="38"/>
        <v>0</v>
      </c>
      <c r="AL125" s="191">
        <f t="shared" si="38"/>
        <v>0</v>
      </c>
      <c r="AM125" s="196"/>
      <c r="AN125" s="196"/>
      <c r="AO125" s="196"/>
    </row>
    <row r="126" s="7" customFormat="1" ht="198" customHeight="1" spans="1:42">
      <c r="A126" s="22">
        <v>28</v>
      </c>
      <c r="B126" s="22" t="s">
        <v>1174</v>
      </c>
      <c r="C126" s="22">
        <v>2024</v>
      </c>
      <c r="D126" s="33" t="s">
        <v>993</v>
      </c>
      <c r="E126" s="22" t="s">
        <v>178</v>
      </c>
      <c r="F126" s="22" t="s">
        <v>1175</v>
      </c>
      <c r="G126" s="22" t="s">
        <v>995</v>
      </c>
      <c r="H126" s="33" t="s">
        <v>1103</v>
      </c>
      <c r="I126" s="22">
        <v>1</v>
      </c>
      <c r="J126" s="22">
        <v>800</v>
      </c>
      <c r="K126" s="22"/>
      <c r="L126" s="22"/>
      <c r="M126" s="22"/>
      <c r="N126" s="22"/>
      <c r="O126" s="22">
        <v>1</v>
      </c>
      <c r="P126" s="22"/>
      <c r="Q126" s="22"/>
      <c r="R126" s="22"/>
      <c r="S126" s="22">
        <v>800</v>
      </c>
      <c r="T126" s="22">
        <v>800</v>
      </c>
      <c r="U126" s="36" t="s">
        <v>997</v>
      </c>
      <c r="V126" s="22" t="s">
        <v>1176</v>
      </c>
      <c r="W126" s="22" t="s">
        <v>997</v>
      </c>
      <c r="X126" s="22" t="s">
        <v>1176</v>
      </c>
      <c r="Y126" s="22" t="s">
        <v>1177</v>
      </c>
      <c r="Z126" s="22">
        <v>240</v>
      </c>
      <c r="AA126" s="22">
        <v>240</v>
      </c>
      <c r="AB126" s="60">
        <v>240</v>
      </c>
      <c r="AC126" s="60"/>
      <c r="AD126" s="60"/>
      <c r="AE126" s="60"/>
      <c r="AF126" s="22"/>
      <c r="AG126" s="22"/>
      <c r="AH126" s="22"/>
      <c r="AI126" s="22"/>
      <c r="AJ126" s="22"/>
      <c r="AK126" s="22"/>
      <c r="AL126" s="22"/>
      <c r="AM126" s="33" t="s">
        <v>1178</v>
      </c>
      <c r="AN126" s="33" t="s">
        <v>1179</v>
      </c>
      <c r="AO126" s="60" t="s">
        <v>1386</v>
      </c>
      <c r="AP126" s="75" t="s">
        <v>1386</v>
      </c>
    </row>
    <row r="127" s="12" customFormat="1" ht="30" customHeight="1" spans="1:41">
      <c r="A127" s="183" t="s">
        <v>54</v>
      </c>
      <c r="B127" s="188" t="s">
        <v>143</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144</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203" t="s">
        <v>52</v>
      </c>
      <c r="B129" s="188" t="s">
        <v>145</v>
      </c>
      <c r="C129" s="188"/>
      <c r="D129" s="188"/>
      <c r="E129" s="185"/>
      <c r="F129" s="185"/>
      <c r="G129" s="185"/>
      <c r="H129" s="185"/>
      <c r="I129" s="191">
        <f t="shared" ref="I129:AL129" si="39">I130+I131+I132+I133+I134+I135</f>
        <v>0</v>
      </c>
      <c r="J129" s="191">
        <f t="shared" si="39"/>
        <v>0</v>
      </c>
      <c r="K129" s="191">
        <f t="shared" si="39"/>
        <v>0</v>
      </c>
      <c r="L129" s="191">
        <f t="shared" si="39"/>
        <v>0</v>
      </c>
      <c r="M129" s="191">
        <f t="shared" si="39"/>
        <v>0</v>
      </c>
      <c r="N129" s="191">
        <f t="shared" si="39"/>
        <v>0</v>
      </c>
      <c r="O129" s="191">
        <f t="shared" si="39"/>
        <v>0</v>
      </c>
      <c r="P129" s="191">
        <f t="shared" si="39"/>
        <v>0</v>
      </c>
      <c r="Q129" s="191">
        <f t="shared" si="39"/>
        <v>0</v>
      </c>
      <c r="R129" s="191">
        <f t="shared" si="39"/>
        <v>0</v>
      </c>
      <c r="S129" s="191">
        <f t="shared" si="39"/>
        <v>0</v>
      </c>
      <c r="T129" s="191">
        <f t="shared" si="39"/>
        <v>0</v>
      </c>
      <c r="U129" s="191">
        <f t="shared" si="39"/>
        <v>0</v>
      </c>
      <c r="V129" s="191">
        <f t="shared" si="39"/>
        <v>0</v>
      </c>
      <c r="W129" s="191">
        <f t="shared" si="39"/>
        <v>0</v>
      </c>
      <c r="X129" s="191">
        <f t="shared" si="39"/>
        <v>0</v>
      </c>
      <c r="Y129" s="191">
        <f t="shared" si="39"/>
        <v>0</v>
      </c>
      <c r="Z129" s="191">
        <f t="shared" si="39"/>
        <v>0</v>
      </c>
      <c r="AA129" s="191">
        <f t="shared" si="39"/>
        <v>0</v>
      </c>
      <c r="AB129" s="191">
        <f t="shared" si="39"/>
        <v>0</v>
      </c>
      <c r="AC129" s="191">
        <f t="shared" si="39"/>
        <v>0</v>
      </c>
      <c r="AD129" s="191">
        <f t="shared" si="39"/>
        <v>0</v>
      </c>
      <c r="AE129" s="191">
        <f t="shared" si="39"/>
        <v>0</v>
      </c>
      <c r="AF129" s="191">
        <f t="shared" si="39"/>
        <v>0</v>
      </c>
      <c r="AG129" s="191">
        <f t="shared" si="39"/>
        <v>0</v>
      </c>
      <c r="AH129" s="191">
        <f t="shared" si="39"/>
        <v>0</v>
      </c>
      <c r="AI129" s="191">
        <f t="shared" si="39"/>
        <v>0</v>
      </c>
      <c r="AJ129" s="191">
        <f t="shared" si="39"/>
        <v>0</v>
      </c>
      <c r="AK129" s="191">
        <f t="shared" si="39"/>
        <v>0</v>
      </c>
      <c r="AL129" s="191">
        <f t="shared" si="39"/>
        <v>0</v>
      </c>
      <c r="AM129" s="196"/>
      <c r="AN129" s="196"/>
      <c r="AO129" s="196"/>
    </row>
    <row r="130" s="12" customFormat="1" ht="30" customHeight="1" spans="1:41">
      <c r="A130" s="183" t="s">
        <v>54</v>
      </c>
      <c r="B130" s="188" t="s">
        <v>146</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183" t="s">
        <v>54</v>
      </c>
      <c r="B131" s="188" t="s">
        <v>147</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148</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183" t="s">
        <v>54</v>
      </c>
      <c r="B133" s="188" t="s">
        <v>149</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customHeight="1" spans="1:41">
      <c r="A134" s="183" t="s">
        <v>54</v>
      </c>
      <c r="B134" s="188" t="s">
        <v>150</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151</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203" t="s">
        <v>52</v>
      </c>
      <c r="B136" s="188" t="s">
        <v>152</v>
      </c>
      <c r="C136" s="188"/>
      <c r="D136" s="188"/>
      <c r="E136" s="185"/>
      <c r="F136" s="185"/>
      <c r="G136" s="185"/>
      <c r="H136" s="185"/>
      <c r="I136" s="191">
        <f t="shared" ref="I136:AL136" si="40">I137+I138+I139+I140+I141</f>
        <v>0</v>
      </c>
      <c r="J136" s="191">
        <f t="shared" si="40"/>
        <v>0</v>
      </c>
      <c r="K136" s="191">
        <f t="shared" si="40"/>
        <v>0</v>
      </c>
      <c r="L136" s="191">
        <f t="shared" si="40"/>
        <v>0</v>
      </c>
      <c r="M136" s="191">
        <f t="shared" si="40"/>
        <v>0</v>
      </c>
      <c r="N136" s="191">
        <f t="shared" si="40"/>
        <v>0</v>
      </c>
      <c r="O136" s="191">
        <f t="shared" si="40"/>
        <v>0</v>
      </c>
      <c r="P136" s="191">
        <f t="shared" si="40"/>
        <v>0</v>
      </c>
      <c r="Q136" s="191">
        <f t="shared" si="40"/>
        <v>0</v>
      </c>
      <c r="R136" s="191">
        <f t="shared" si="40"/>
        <v>0</v>
      </c>
      <c r="S136" s="191">
        <f t="shared" si="40"/>
        <v>0</v>
      </c>
      <c r="T136" s="191">
        <f t="shared" si="40"/>
        <v>0</v>
      </c>
      <c r="U136" s="191">
        <f t="shared" si="40"/>
        <v>0</v>
      </c>
      <c r="V136" s="191">
        <f t="shared" si="40"/>
        <v>0</v>
      </c>
      <c r="W136" s="191">
        <f t="shared" si="40"/>
        <v>0</v>
      </c>
      <c r="X136" s="191">
        <f t="shared" si="40"/>
        <v>0</v>
      </c>
      <c r="Y136" s="191">
        <f t="shared" si="40"/>
        <v>0</v>
      </c>
      <c r="Z136" s="191">
        <f t="shared" si="40"/>
        <v>0</v>
      </c>
      <c r="AA136" s="191">
        <f t="shared" si="40"/>
        <v>0</v>
      </c>
      <c r="AB136" s="191">
        <f t="shared" si="40"/>
        <v>0</v>
      </c>
      <c r="AC136" s="191">
        <f t="shared" si="40"/>
        <v>0</v>
      </c>
      <c r="AD136" s="191">
        <f t="shared" si="40"/>
        <v>0</v>
      </c>
      <c r="AE136" s="191">
        <f t="shared" si="40"/>
        <v>0</v>
      </c>
      <c r="AF136" s="191">
        <f t="shared" si="40"/>
        <v>0</v>
      </c>
      <c r="AG136" s="191">
        <f t="shared" si="40"/>
        <v>0</v>
      </c>
      <c r="AH136" s="191">
        <f t="shared" si="40"/>
        <v>0</v>
      </c>
      <c r="AI136" s="191">
        <f t="shared" si="40"/>
        <v>0</v>
      </c>
      <c r="AJ136" s="191">
        <f t="shared" si="40"/>
        <v>0</v>
      </c>
      <c r="AK136" s="191">
        <f t="shared" si="40"/>
        <v>0</v>
      </c>
      <c r="AL136" s="191">
        <f t="shared" si="40"/>
        <v>0</v>
      </c>
      <c r="AM136" s="196"/>
      <c r="AN136" s="196"/>
      <c r="AO136" s="196"/>
    </row>
    <row r="137" s="12" customFormat="1" ht="30" customHeight="1" spans="1:41">
      <c r="A137" s="183" t="s">
        <v>54</v>
      </c>
      <c r="B137" s="188" t="s">
        <v>153</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154</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155</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156</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3" t="s">
        <v>54</v>
      </c>
      <c r="B141" s="188" t="s">
        <v>157</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customHeight="1" spans="1:41">
      <c r="A142" s="180" t="s">
        <v>50</v>
      </c>
      <c r="B142" s="188" t="s">
        <v>158</v>
      </c>
      <c r="C142" s="188"/>
      <c r="D142" s="188"/>
      <c r="E142" s="185"/>
      <c r="F142" s="185"/>
      <c r="G142" s="185"/>
      <c r="H142" s="185"/>
      <c r="I142" s="192">
        <f t="shared" ref="I142:AL142" si="41">I143+I146</f>
        <v>0</v>
      </c>
      <c r="J142" s="192">
        <f t="shared" si="41"/>
        <v>0</v>
      </c>
      <c r="K142" s="192">
        <f t="shared" si="41"/>
        <v>0</v>
      </c>
      <c r="L142" s="192">
        <f t="shared" si="41"/>
        <v>0</v>
      </c>
      <c r="M142" s="192">
        <f t="shared" si="41"/>
        <v>0</v>
      </c>
      <c r="N142" s="192">
        <f t="shared" si="41"/>
        <v>0</v>
      </c>
      <c r="O142" s="192">
        <f t="shared" si="41"/>
        <v>0</v>
      </c>
      <c r="P142" s="192">
        <f t="shared" si="41"/>
        <v>0</v>
      </c>
      <c r="Q142" s="192">
        <f t="shared" si="41"/>
        <v>0</v>
      </c>
      <c r="R142" s="192">
        <f t="shared" si="41"/>
        <v>0</v>
      </c>
      <c r="S142" s="192">
        <f t="shared" si="41"/>
        <v>0</v>
      </c>
      <c r="T142" s="192">
        <f t="shared" si="41"/>
        <v>0</v>
      </c>
      <c r="U142" s="192">
        <f t="shared" si="41"/>
        <v>0</v>
      </c>
      <c r="V142" s="192">
        <f t="shared" si="41"/>
        <v>0</v>
      </c>
      <c r="W142" s="192">
        <f t="shared" si="41"/>
        <v>0</v>
      </c>
      <c r="X142" s="192">
        <f t="shared" si="41"/>
        <v>0</v>
      </c>
      <c r="Y142" s="192">
        <f t="shared" si="41"/>
        <v>0</v>
      </c>
      <c r="Z142" s="192">
        <f t="shared" si="41"/>
        <v>0</v>
      </c>
      <c r="AA142" s="192">
        <f t="shared" si="41"/>
        <v>0</v>
      </c>
      <c r="AB142" s="192">
        <f t="shared" si="41"/>
        <v>0</v>
      </c>
      <c r="AC142" s="192">
        <f t="shared" si="41"/>
        <v>0</v>
      </c>
      <c r="AD142" s="192">
        <f t="shared" si="41"/>
        <v>0</v>
      </c>
      <c r="AE142" s="192">
        <f t="shared" si="41"/>
        <v>0</v>
      </c>
      <c r="AF142" s="192">
        <f t="shared" si="41"/>
        <v>0</v>
      </c>
      <c r="AG142" s="192">
        <f t="shared" si="41"/>
        <v>0</v>
      </c>
      <c r="AH142" s="192">
        <f t="shared" si="41"/>
        <v>0</v>
      </c>
      <c r="AI142" s="192">
        <f t="shared" si="41"/>
        <v>0</v>
      </c>
      <c r="AJ142" s="192">
        <f t="shared" si="41"/>
        <v>0</v>
      </c>
      <c r="AK142" s="192">
        <f t="shared" si="41"/>
        <v>0</v>
      </c>
      <c r="AL142" s="192">
        <f t="shared" si="41"/>
        <v>0</v>
      </c>
      <c r="AM142" s="196"/>
      <c r="AN142" s="196"/>
      <c r="AO142" s="196"/>
    </row>
    <row r="143" s="12" customFormat="1" ht="30" customHeight="1" spans="1:41">
      <c r="A143" s="203" t="s">
        <v>52</v>
      </c>
      <c r="B143" s="188" t="s">
        <v>159</v>
      </c>
      <c r="C143" s="188"/>
      <c r="D143" s="188"/>
      <c r="E143" s="185"/>
      <c r="F143" s="185"/>
      <c r="G143" s="185"/>
      <c r="H143" s="185"/>
      <c r="I143" s="191">
        <f t="shared" ref="I143:AL143" si="42">I144+I145</f>
        <v>0</v>
      </c>
      <c r="J143" s="191">
        <f t="shared" si="42"/>
        <v>0</v>
      </c>
      <c r="K143" s="191">
        <f t="shared" si="42"/>
        <v>0</v>
      </c>
      <c r="L143" s="191">
        <f t="shared" si="42"/>
        <v>0</v>
      </c>
      <c r="M143" s="191">
        <f t="shared" si="42"/>
        <v>0</v>
      </c>
      <c r="N143" s="191">
        <f t="shared" si="42"/>
        <v>0</v>
      </c>
      <c r="O143" s="191">
        <f t="shared" si="42"/>
        <v>0</v>
      </c>
      <c r="P143" s="191">
        <f t="shared" si="42"/>
        <v>0</v>
      </c>
      <c r="Q143" s="191">
        <f t="shared" si="42"/>
        <v>0</v>
      </c>
      <c r="R143" s="191">
        <f t="shared" si="42"/>
        <v>0</v>
      </c>
      <c r="S143" s="191">
        <f t="shared" si="42"/>
        <v>0</v>
      </c>
      <c r="T143" s="191">
        <f t="shared" si="42"/>
        <v>0</v>
      </c>
      <c r="U143" s="191">
        <f t="shared" si="42"/>
        <v>0</v>
      </c>
      <c r="V143" s="191">
        <f t="shared" si="42"/>
        <v>0</v>
      </c>
      <c r="W143" s="191">
        <f t="shared" si="42"/>
        <v>0</v>
      </c>
      <c r="X143" s="191">
        <f t="shared" si="42"/>
        <v>0</v>
      </c>
      <c r="Y143" s="191">
        <f t="shared" si="42"/>
        <v>0</v>
      </c>
      <c r="Z143" s="191">
        <f t="shared" si="42"/>
        <v>0</v>
      </c>
      <c r="AA143" s="191">
        <f t="shared" si="42"/>
        <v>0</v>
      </c>
      <c r="AB143" s="191">
        <f t="shared" si="42"/>
        <v>0</v>
      </c>
      <c r="AC143" s="191">
        <f t="shared" si="42"/>
        <v>0</v>
      </c>
      <c r="AD143" s="191">
        <f t="shared" si="42"/>
        <v>0</v>
      </c>
      <c r="AE143" s="191">
        <f t="shared" si="42"/>
        <v>0</v>
      </c>
      <c r="AF143" s="191">
        <f t="shared" si="42"/>
        <v>0</v>
      </c>
      <c r="AG143" s="191">
        <f t="shared" si="42"/>
        <v>0</v>
      </c>
      <c r="AH143" s="191">
        <f t="shared" si="42"/>
        <v>0</v>
      </c>
      <c r="AI143" s="191">
        <f t="shared" si="42"/>
        <v>0</v>
      </c>
      <c r="AJ143" s="191">
        <f t="shared" si="42"/>
        <v>0</v>
      </c>
      <c r="AK143" s="191">
        <f t="shared" si="42"/>
        <v>0</v>
      </c>
      <c r="AL143" s="191">
        <f t="shared" si="42"/>
        <v>0</v>
      </c>
      <c r="AM143" s="196"/>
      <c r="AN143" s="196"/>
      <c r="AO143" s="196"/>
    </row>
    <row r="144" s="12" customFormat="1" ht="30" customHeight="1" spans="1:41">
      <c r="A144" s="183" t="s">
        <v>54</v>
      </c>
      <c r="B144" s="188" t="s">
        <v>160</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183" t="s">
        <v>54</v>
      </c>
      <c r="B145" s="188" t="s">
        <v>161</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customHeight="1" spans="1:41">
      <c r="A146" s="203" t="s">
        <v>52</v>
      </c>
      <c r="B146" s="188" t="s">
        <v>162</v>
      </c>
      <c r="C146" s="188"/>
      <c r="D146" s="188"/>
      <c r="E146" s="185"/>
      <c r="F146" s="185"/>
      <c r="G146" s="185"/>
      <c r="H146" s="185"/>
      <c r="I146" s="191">
        <f t="shared" ref="I146:AL146" si="43">I147+I148+I149+I150</f>
        <v>0</v>
      </c>
      <c r="J146" s="191">
        <f t="shared" si="43"/>
        <v>0</v>
      </c>
      <c r="K146" s="191">
        <f t="shared" si="43"/>
        <v>0</v>
      </c>
      <c r="L146" s="191">
        <f t="shared" si="43"/>
        <v>0</v>
      </c>
      <c r="M146" s="191">
        <f t="shared" si="43"/>
        <v>0</v>
      </c>
      <c r="N146" s="191">
        <f t="shared" si="43"/>
        <v>0</v>
      </c>
      <c r="O146" s="191">
        <f t="shared" si="43"/>
        <v>0</v>
      </c>
      <c r="P146" s="191">
        <f t="shared" si="43"/>
        <v>0</v>
      </c>
      <c r="Q146" s="191">
        <f t="shared" si="43"/>
        <v>0</v>
      </c>
      <c r="R146" s="191">
        <f t="shared" si="43"/>
        <v>0</v>
      </c>
      <c r="S146" s="191">
        <f t="shared" si="43"/>
        <v>0</v>
      </c>
      <c r="T146" s="191">
        <f t="shared" si="43"/>
        <v>0</v>
      </c>
      <c r="U146" s="191">
        <f t="shared" si="43"/>
        <v>0</v>
      </c>
      <c r="V146" s="191">
        <f t="shared" si="43"/>
        <v>0</v>
      </c>
      <c r="W146" s="191">
        <f t="shared" si="43"/>
        <v>0</v>
      </c>
      <c r="X146" s="191">
        <f t="shared" si="43"/>
        <v>0</v>
      </c>
      <c r="Y146" s="191">
        <f t="shared" si="43"/>
        <v>0</v>
      </c>
      <c r="Z146" s="191">
        <f t="shared" si="43"/>
        <v>0</v>
      </c>
      <c r="AA146" s="191">
        <f t="shared" si="43"/>
        <v>0</v>
      </c>
      <c r="AB146" s="191">
        <f t="shared" si="43"/>
        <v>0</v>
      </c>
      <c r="AC146" s="191">
        <f t="shared" si="43"/>
        <v>0</v>
      </c>
      <c r="AD146" s="191">
        <f t="shared" si="43"/>
        <v>0</v>
      </c>
      <c r="AE146" s="191">
        <f t="shared" si="43"/>
        <v>0</v>
      </c>
      <c r="AF146" s="191">
        <f t="shared" si="43"/>
        <v>0</v>
      </c>
      <c r="AG146" s="191">
        <f t="shared" si="43"/>
        <v>0</v>
      </c>
      <c r="AH146" s="191">
        <f t="shared" si="43"/>
        <v>0</v>
      </c>
      <c r="AI146" s="191">
        <f t="shared" si="43"/>
        <v>0</v>
      </c>
      <c r="AJ146" s="191">
        <f t="shared" si="43"/>
        <v>0</v>
      </c>
      <c r="AK146" s="191">
        <f t="shared" si="43"/>
        <v>0</v>
      </c>
      <c r="AL146" s="191">
        <f t="shared" si="43"/>
        <v>0</v>
      </c>
      <c r="AM146" s="196"/>
      <c r="AN146" s="196"/>
      <c r="AO146" s="196"/>
    </row>
    <row r="147" s="12" customFormat="1" ht="30" customHeight="1" spans="1:41">
      <c r="A147" s="183" t="s">
        <v>54</v>
      </c>
      <c r="B147" s="188" t="s">
        <v>163</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customHeight="1" spans="1:41">
      <c r="A148" s="183" t="s">
        <v>54</v>
      </c>
      <c r="B148" s="188" t="s">
        <v>164</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3" t="s">
        <v>54</v>
      </c>
      <c r="B149" s="188" t="s">
        <v>165</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customHeight="1" spans="1:41">
      <c r="A150" s="183" t="s">
        <v>54</v>
      </c>
      <c r="B150" s="188" t="s">
        <v>166</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c r="AO150" s="196"/>
    </row>
    <row r="151" s="12" customFormat="1" ht="30" customHeight="1" spans="1:41">
      <c r="A151" s="180" t="s">
        <v>50</v>
      </c>
      <c r="B151" s="188" t="s">
        <v>167</v>
      </c>
      <c r="C151" s="188"/>
      <c r="D151" s="188"/>
      <c r="E151" s="185"/>
      <c r="F151" s="185"/>
      <c r="G151" s="185"/>
      <c r="H151" s="185"/>
      <c r="I151" s="192">
        <f t="shared" ref="I151:AL151" si="44">I152</f>
        <v>0</v>
      </c>
      <c r="J151" s="192">
        <f t="shared" si="44"/>
        <v>0</v>
      </c>
      <c r="K151" s="192">
        <f t="shared" si="44"/>
        <v>0</v>
      </c>
      <c r="L151" s="192">
        <f t="shared" si="44"/>
        <v>0</v>
      </c>
      <c r="M151" s="192">
        <f t="shared" si="44"/>
        <v>0</v>
      </c>
      <c r="N151" s="192">
        <f t="shared" si="44"/>
        <v>0</v>
      </c>
      <c r="O151" s="192">
        <f t="shared" si="44"/>
        <v>0</v>
      </c>
      <c r="P151" s="192">
        <f t="shared" si="44"/>
        <v>0</v>
      </c>
      <c r="Q151" s="192">
        <f t="shared" si="44"/>
        <v>0</v>
      </c>
      <c r="R151" s="192">
        <f t="shared" si="44"/>
        <v>0</v>
      </c>
      <c r="S151" s="192">
        <f t="shared" si="44"/>
        <v>0</v>
      </c>
      <c r="T151" s="192">
        <f t="shared" si="44"/>
        <v>0</v>
      </c>
      <c r="U151" s="192">
        <f t="shared" si="44"/>
        <v>0</v>
      </c>
      <c r="V151" s="192">
        <f t="shared" si="44"/>
        <v>0</v>
      </c>
      <c r="W151" s="192">
        <f t="shared" si="44"/>
        <v>0</v>
      </c>
      <c r="X151" s="192">
        <f t="shared" si="44"/>
        <v>0</v>
      </c>
      <c r="Y151" s="192">
        <f t="shared" si="44"/>
        <v>0</v>
      </c>
      <c r="Z151" s="192">
        <f t="shared" si="44"/>
        <v>0</v>
      </c>
      <c r="AA151" s="192">
        <f t="shared" si="44"/>
        <v>0</v>
      </c>
      <c r="AB151" s="192">
        <f t="shared" si="44"/>
        <v>0</v>
      </c>
      <c r="AC151" s="192">
        <f t="shared" si="44"/>
        <v>0</v>
      </c>
      <c r="AD151" s="192">
        <f t="shared" si="44"/>
        <v>0</v>
      </c>
      <c r="AE151" s="192">
        <f t="shared" si="44"/>
        <v>0</v>
      </c>
      <c r="AF151" s="192">
        <f t="shared" si="44"/>
        <v>0</v>
      </c>
      <c r="AG151" s="192">
        <f t="shared" si="44"/>
        <v>0</v>
      </c>
      <c r="AH151" s="192">
        <f t="shared" si="44"/>
        <v>0</v>
      </c>
      <c r="AI151" s="192">
        <f t="shared" si="44"/>
        <v>0</v>
      </c>
      <c r="AJ151" s="192">
        <f t="shared" si="44"/>
        <v>0</v>
      </c>
      <c r="AK151" s="192">
        <f t="shared" si="44"/>
        <v>0</v>
      </c>
      <c r="AL151" s="192">
        <f t="shared" si="44"/>
        <v>0</v>
      </c>
      <c r="AM151" s="196"/>
      <c r="AN151" s="196"/>
      <c r="AO151" s="196"/>
    </row>
    <row r="152" s="12" customFormat="1" ht="30" customHeight="1" spans="1:41">
      <c r="A152" s="180" t="s">
        <v>52</v>
      </c>
      <c r="B152" s="188" t="s">
        <v>167</v>
      </c>
      <c r="C152" s="188"/>
      <c r="D152" s="188"/>
      <c r="E152" s="185"/>
      <c r="F152" s="185"/>
      <c r="G152" s="185"/>
      <c r="H152" s="185"/>
      <c r="I152" s="191">
        <f t="shared" ref="I152:AL152" si="45">I153</f>
        <v>0</v>
      </c>
      <c r="J152" s="191">
        <f t="shared" si="45"/>
        <v>0</v>
      </c>
      <c r="K152" s="191">
        <f t="shared" si="45"/>
        <v>0</v>
      </c>
      <c r="L152" s="191">
        <f t="shared" si="45"/>
        <v>0</v>
      </c>
      <c r="M152" s="191">
        <f t="shared" si="45"/>
        <v>0</v>
      </c>
      <c r="N152" s="191">
        <f t="shared" si="45"/>
        <v>0</v>
      </c>
      <c r="O152" s="191">
        <f t="shared" si="45"/>
        <v>0</v>
      </c>
      <c r="P152" s="191">
        <f t="shared" si="45"/>
        <v>0</v>
      </c>
      <c r="Q152" s="191">
        <f t="shared" si="45"/>
        <v>0</v>
      </c>
      <c r="R152" s="191">
        <f t="shared" si="45"/>
        <v>0</v>
      </c>
      <c r="S152" s="191">
        <f t="shared" si="45"/>
        <v>0</v>
      </c>
      <c r="T152" s="191">
        <f t="shared" si="45"/>
        <v>0</v>
      </c>
      <c r="U152" s="191">
        <f t="shared" si="45"/>
        <v>0</v>
      </c>
      <c r="V152" s="191">
        <f t="shared" si="45"/>
        <v>0</v>
      </c>
      <c r="W152" s="191">
        <f t="shared" si="45"/>
        <v>0</v>
      </c>
      <c r="X152" s="191">
        <f t="shared" si="45"/>
        <v>0</v>
      </c>
      <c r="Y152" s="191">
        <f t="shared" si="45"/>
        <v>0</v>
      </c>
      <c r="Z152" s="191">
        <f t="shared" si="45"/>
        <v>0</v>
      </c>
      <c r="AA152" s="191">
        <f t="shared" si="45"/>
        <v>0</v>
      </c>
      <c r="AB152" s="191">
        <f t="shared" si="45"/>
        <v>0</v>
      </c>
      <c r="AC152" s="191">
        <f t="shared" si="45"/>
        <v>0</v>
      </c>
      <c r="AD152" s="191">
        <f t="shared" si="45"/>
        <v>0</v>
      </c>
      <c r="AE152" s="191">
        <f t="shared" si="45"/>
        <v>0</v>
      </c>
      <c r="AF152" s="191">
        <f t="shared" si="45"/>
        <v>0</v>
      </c>
      <c r="AG152" s="191">
        <f t="shared" si="45"/>
        <v>0</v>
      </c>
      <c r="AH152" s="191">
        <f t="shared" si="45"/>
        <v>0</v>
      </c>
      <c r="AI152" s="191">
        <f t="shared" si="45"/>
        <v>0</v>
      </c>
      <c r="AJ152" s="191">
        <f t="shared" si="45"/>
        <v>0</v>
      </c>
      <c r="AK152" s="191">
        <f t="shared" si="45"/>
        <v>0</v>
      </c>
      <c r="AL152" s="191">
        <f t="shared" si="45"/>
        <v>0</v>
      </c>
      <c r="AM152" s="196"/>
      <c r="AN152" s="196"/>
      <c r="AO152" s="196"/>
    </row>
    <row r="153" s="12" customFormat="1" ht="30" customHeight="1" spans="1:41">
      <c r="A153" s="180" t="s">
        <v>54</v>
      </c>
      <c r="B153" s="188" t="s">
        <v>167</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customHeight="1" spans="1:41">
      <c r="A154" s="180" t="s">
        <v>50</v>
      </c>
      <c r="B154" s="188" t="s">
        <v>96</v>
      </c>
      <c r="C154" s="188"/>
      <c r="D154" s="188"/>
      <c r="E154" s="185"/>
      <c r="F154" s="185"/>
      <c r="G154" s="185"/>
      <c r="H154" s="185"/>
      <c r="I154" s="192">
        <f t="shared" ref="I154:AL154" si="46">I155</f>
        <v>2</v>
      </c>
      <c r="J154" s="192">
        <f t="shared" si="46"/>
        <v>3816</v>
      </c>
      <c r="K154" s="192">
        <f t="shared" si="46"/>
        <v>0</v>
      </c>
      <c r="L154" s="192">
        <f t="shared" si="46"/>
        <v>0</v>
      </c>
      <c r="M154" s="192">
        <f t="shared" si="46"/>
        <v>0</v>
      </c>
      <c r="N154" s="192">
        <f t="shared" si="46"/>
        <v>0</v>
      </c>
      <c r="O154" s="192">
        <f t="shared" si="46"/>
        <v>0</v>
      </c>
      <c r="P154" s="192">
        <f t="shared" si="46"/>
        <v>0</v>
      </c>
      <c r="Q154" s="192">
        <f t="shared" si="46"/>
        <v>0</v>
      </c>
      <c r="R154" s="192">
        <f t="shared" si="46"/>
        <v>2</v>
      </c>
      <c r="S154" s="192">
        <f t="shared" si="46"/>
        <v>10600</v>
      </c>
      <c r="T154" s="192">
        <f t="shared" si="46"/>
        <v>15068</v>
      </c>
      <c r="U154" s="192">
        <f t="shared" si="46"/>
        <v>0</v>
      </c>
      <c r="V154" s="192">
        <f t="shared" si="46"/>
        <v>0</v>
      </c>
      <c r="W154" s="192">
        <f t="shared" si="46"/>
        <v>0</v>
      </c>
      <c r="X154" s="192">
        <f t="shared" si="46"/>
        <v>0</v>
      </c>
      <c r="Y154" s="192">
        <f t="shared" si="46"/>
        <v>0</v>
      </c>
      <c r="Z154" s="192">
        <f t="shared" si="46"/>
        <v>538</v>
      </c>
      <c r="AA154" s="192">
        <f t="shared" si="46"/>
        <v>538</v>
      </c>
      <c r="AB154" s="192">
        <f t="shared" si="46"/>
        <v>500</v>
      </c>
      <c r="AC154" s="192">
        <f t="shared" si="46"/>
        <v>0</v>
      </c>
      <c r="AD154" s="192">
        <f t="shared" si="46"/>
        <v>38</v>
      </c>
      <c r="AE154" s="192">
        <f t="shared" si="46"/>
        <v>0</v>
      </c>
      <c r="AF154" s="192">
        <f t="shared" si="46"/>
        <v>0</v>
      </c>
      <c r="AG154" s="192">
        <f t="shared" si="46"/>
        <v>0</v>
      </c>
      <c r="AH154" s="192">
        <f t="shared" si="46"/>
        <v>0</v>
      </c>
      <c r="AI154" s="192">
        <f t="shared" si="46"/>
        <v>0</v>
      </c>
      <c r="AJ154" s="192">
        <f t="shared" si="46"/>
        <v>0</v>
      </c>
      <c r="AK154" s="192">
        <f t="shared" si="46"/>
        <v>0</v>
      </c>
      <c r="AL154" s="192">
        <f t="shared" si="46"/>
        <v>0</v>
      </c>
      <c r="AM154" s="196"/>
      <c r="AN154" s="196"/>
      <c r="AO154" s="196"/>
    </row>
    <row r="155" s="12" customFormat="1" ht="30" customHeight="1" spans="1:41">
      <c r="A155" s="180" t="s">
        <v>52</v>
      </c>
      <c r="B155" s="188" t="s">
        <v>96</v>
      </c>
      <c r="C155" s="188"/>
      <c r="D155" s="188"/>
      <c r="E155" s="185"/>
      <c r="F155" s="185"/>
      <c r="G155" s="185"/>
      <c r="H155" s="185"/>
      <c r="I155" s="191">
        <f t="shared" ref="I155:AL155" si="47">I156+I157+I159</f>
        <v>2</v>
      </c>
      <c r="J155" s="191">
        <f t="shared" si="47"/>
        <v>3816</v>
      </c>
      <c r="K155" s="191">
        <f t="shared" si="47"/>
        <v>0</v>
      </c>
      <c r="L155" s="191">
        <f t="shared" si="47"/>
        <v>0</v>
      </c>
      <c r="M155" s="191">
        <f t="shared" si="47"/>
        <v>0</v>
      </c>
      <c r="N155" s="191">
        <f t="shared" si="47"/>
        <v>0</v>
      </c>
      <c r="O155" s="191">
        <f t="shared" si="47"/>
        <v>0</v>
      </c>
      <c r="P155" s="191">
        <f t="shared" si="47"/>
        <v>0</v>
      </c>
      <c r="Q155" s="191">
        <f t="shared" si="47"/>
        <v>0</v>
      </c>
      <c r="R155" s="191">
        <f t="shared" si="47"/>
        <v>2</v>
      </c>
      <c r="S155" s="191">
        <f t="shared" si="47"/>
        <v>10600</v>
      </c>
      <c r="T155" s="191">
        <f t="shared" si="47"/>
        <v>15068</v>
      </c>
      <c r="U155" s="191">
        <f t="shared" si="47"/>
        <v>0</v>
      </c>
      <c r="V155" s="191">
        <f t="shared" si="47"/>
        <v>0</v>
      </c>
      <c r="W155" s="191">
        <f t="shared" si="47"/>
        <v>0</v>
      </c>
      <c r="X155" s="191">
        <f t="shared" si="47"/>
        <v>0</v>
      </c>
      <c r="Y155" s="191">
        <f t="shared" si="47"/>
        <v>0</v>
      </c>
      <c r="Z155" s="191">
        <f t="shared" si="47"/>
        <v>538</v>
      </c>
      <c r="AA155" s="191">
        <f t="shared" si="47"/>
        <v>538</v>
      </c>
      <c r="AB155" s="191">
        <f t="shared" si="47"/>
        <v>500</v>
      </c>
      <c r="AC155" s="191">
        <f t="shared" si="47"/>
        <v>0</v>
      </c>
      <c r="AD155" s="191">
        <f t="shared" si="47"/>
        <v>38</v>
      </c>
      <c r="AE155" s="191">
        <f t="shared" si="47"/>
        <v>0</v>
      </c>
      <c r="AF155" s="191">
        <f t="shared" si="47"/>
        <v>0</v>
      </c>
      <c r="AG155" s="191">
        <f t="shared" si="47"/>
        <v>0</v>
      </c>
      <c r="AH155" s="191">
        <f t="shared" si="47"/>
        <v>0</v>
      </c>
      <c r="AI155" s="191">
        <f t="shared" si="47"/>
        <v>0</v>
      </c>
      <c r="AJ155" s="191">
        <f t="shared" si="47"/>
        <v>0</v>
      </c>
      <c r="AK155" s="191">
        <f t="shared" si="47"/>
        <v>0</v>
      </c>
      <c r="AL155" s="191">
        <f t="shared" si="47"/>
        <v>0</v>
      </c>
      <c r="AM155" s="196"/>
      <c r="AN155" s="196"/>
      <c r="AO155" s="196"/>
    </row>
    <row r="156" s="12" customFormat="1" ht="45" customHeight="1" spans="1:41">
      <c r="A156" s="183" t="s">
        <v>54</v>
      </c>
      <c r="B156" s="188" t="s">
        <v>168</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customHeight="1" spans="1:41">
      <c r="A157" s="183" t="s">
        <v>54</v>
      </c>
      <c r="B157" s="188" t="s">
        <v>169</v>
      </c>
      <c r="C157" s="188"/>
      <c r="D157" s="188"/>
      <c r="E157" s="185"/>
      <c r="F157" s="185"/>
      <c r="G157" s="185"/>
      <c r="H157" s="185"/>
      <c r="I157" s="191">
        <f t="shared" ref="I157:AL157" si="48">SUM(I158)</f>
        <v>1</v>
      </c>
      <c r="J157" s="191">
        <f t="shared" si="48"/>
        <v>3800</v>
      </c>
      <c r="K157" s="191">
        <f t="shared" si="48"/>
        <v>0</v>
      </c>
      <c r="L157" s="191">
        <f t="shared" si="48"/>
        <v>0</v>
      </c>
      <c r="M157" s="191">
        <f t="shared" si="48"/>
        <v>0</v>
      </c>
      <c r="N157" s="191">
        <f t="shared" si="48"/>
        <v>0</v>
      </c>
      <c r="O157" s="191">
        <f t="shared" si="48"/>
        <v>0</v>
      </c>
      <c r="P157" s="191">
        <f t="shared" si="48"/>
        <v>0</v>
      </c>
      <c r="Q157" s="191">
        <f t="shared" si="48"/>
        <v>0</v>
      </c>
      <c r="R157" s="191">
        <f t="shared" si="48"/>
        <v>1</v>
      </c>
      <c r="S157" s="191">
        <f t="shared" si="48"/>
        <v>3800</v>
      </c>
      <c r="T157" s="191">
        <f t="shared" si="48"/>
        <v>0</v>
      </c>
      <c r="U157" s="191">
        <f t="shared" si="48"/>
        <v>0</v>
      </c>
      <c r="V157" s="191">
        <f t="shared" si="48"/>
        <v>0</v>
      </c>
      <c r="W157" s="191">
        <f t="shared" si="48"/>
        <v>0</v>
      </c>
      <c r="X157" s="191">
        <f t="shared" si="48"/>
        <v>0</v>
      </c>
      <c r="Y157" s="191">
        <f t="shared" si="48"/>
        <v>0</v>
      </c>
      <c r="Z157" s="191">
        <f t="shared" si="48"/>
        <v>38</v>
      </c>
      <c r="AA157" s="191">
        <f t="shared" si="48"/>
        <v>38</v>
      </c>
      <c r="AB157" s="191">
        <f t="shared" si="48"/>
        <v>0</v>
      </c>
      <c r="AC157" s="191">
        <f t="shared" si="48"/>
        <v>0</v>
      </c>
      <c r="AD157" s="191">
        <f t="shared" si="48"/>
        <v>38</v>
      </c>
      <c r="AE157" s="191">
        <f t="shared" si="48"/>
        <v>0</v>
      </c>
      <c r="AF157" s="191">
        <f t="shared" si="48"/>
        <v>0</v>
      </c>
      <c r="AG157" s="191">
        <f t="shared" si="48"/>
        <v>0</v>
      </c>
      <c r="AH157" s="191">
        <f t="shared" si="48"/>
        <v>0</v>
      </c>
      <c r="AI157" s="191">
        <f t="shared" si="48"/>
        <v>0</v>
      </c>
      <c r="AJ157" s="191">
        <f t="shared" si="48"/>
        <v>0</v>
      </c>
      <c r="AK157" s="191">
        <f t="shared" si="48"/>
        <v>0</v>
      </c>
      <c r="AL157" s="191">
        <f t="shared" si="48"/>
        <v>0</v>
      </c>
      <c r="AM157" s="196"/>
      <c r="AN157" s="196"/>
      <c r="AO157" s="196"/>
    </row>
    <row r="158" s="7" customFormat="1" ht="178" customHeight="1" spans="1:42">
      <c r="A158" s="22">
        <v>29</v>
      </c>
      <c r="B158" s="22" t="s">
        <v>1183</v>
      </c>
      <c r="C158" s="22">
        <v>2024</v>
      </c>
      <c r="D158" s="33" t="s">
        <v>1004</v>
      </c>
      <c r="E158" s="22" t="s">
        <v>178</v>
      </c>
      <c r="F158" s="22" t="s">
        <v>1184</v>
      </c>
      <c r="G158" s="22" t="s">
        <v>995</v>
      </c>
      <c r="H158" s="33" t="s">
        <v>1006</v>
      </c>
      <c r="I158" s="22">
        <v>1</v>
      </c>
      <c r="J158" s="22">
        <v>3800</v>
      </c>
      <c r="K158" s="22"/>
      <c r="L158" s="22"/>
      <c r="M158" s="22"/>
      <c r="N158" s="22"/>
      <c r="O158" s="22"/>
      <c r="P158" s="22"/>
      <c r="Q158" s="22"/>
      <c r="R158" s="22">
        <v>1</v>
      </c>
      <c r="S158" s="22">
        <v>3800</v>
      </c>
      <c r="T158" s="22"/>
      <c r="U158" s="22" t="s">
        <v>1007</v>
      </c>
      <c r="V158" s="22" t="s">
        <v>1185</v>
      </c>
      <c r="W158" s="22" t="s">
        <v>1007</v>
      </c>
      <c r="X158" s="22" t="s">
        <v>1185</v>
      </c>
      <c r="Y158" s="22" t="s">
        <v>1186</v>
      </c>
      <c r="Z158" s="22">
        <v>38</v>
      </c>
      <c r="AA158" s="22">
        <v>38</v>
      </c>
      <c r="AB158" s="60"/>
      <c r="AC158" s="60"/>
      <c r="AD158" s="60">
        <v>38</v>
      </c>
      <c r="AE158" s="60"/>
      <c r="AF158" s="22"/>
      <c r="AG158" s="22"/>
      <c r="AH158" s="22"/>
      <c r="AI158" s="22"/>
      <c r="AJ158" s="22"/>
      <c r="AK158" s="22"/>
      <c r="AL158" s="22"/>
      <c r="AM158" s="33" t="s">
        <v>1187</v>
      </c>
      <c r="AN158" s="33" t="s">
        <v>1188</v>
      </c>
      <c r="AO158" s="60" t="s">
        <v>1386</v>
      </c>
      <c r="AP158" s="75" t="s">
        <v>1386</v>
      </c>
    </row>
    <row r="159" s="12" customFormat="1" ht="30" customHeight="1" spans="1:40">
      <c r="A159" s="183" t="s">
        <v>54</v>
      </c>
      <c r="B159" s="188" t="s">
        <v>170</v>
      </c>
      <c r="C159" s="188"/>
      <c r="D159" s="188"/>
      <c r="E159" s="185"/>
      <c r="F159" s="185"/>
      <c r="G159" s="185"/>
      <c r="H159" s="185"/>
      <c r="I159" s="191">
        <f>SUM(I160)</f>
        <v>1</v>
      </c>
      <c r="J159" s="191">
        <f t="shared" ref="J159:AL159" si="49">SUM(J160)</f>
        <v>16</v>
      </c>
      <c r="K159" s="191">
        <f t="shared" si="49"/>
        <v>0</v>
      </c>
      <c r="L159" s="191">
        <f t="shared" si="49"/>
        <v>0</v>
      </c>
      <c r="M159" s="191">
        <f t="shared" si="49"/>
        <v>0</v>
      </c>
      <c r="N159" s="191">
        <f t="shared" si="49"/>
        <v>0</v>
      </c>
      <c r="O159" s="191">
        <f t="shared" si="49"/>
        <v>0</v>
      </c>
      <c r="P159" s="191">
        <f t="shared" si="49"/>
        <v>0</v>
      </c>
      <c r="Q159" s="191">
        <f t="shared" si="49"/>
        <v>0</v>
      </c>
      <c r="R159" s="191">
        <f t="shared" si="49"/>
        <v>1</v>
      </c>
      <c r="S159" s="191">
        <f t="shared" si="49"/>
        <v>6800</v>
      </c>
      <c r="T159" s="191">
        <f t="shared" si="49"/>
        <v>15068</v>
      </c>
      <c r="U159" s="191">
        <f t="shared" si="49"/>
        <v>0</v>
      </c>
      <c r="V159" s="191">
        <f t="shared" si="49"/>
        <v>0</v>
      </c>
      <c r="W159" s="191">
        <f t="shared" si="49"/>
        <v>0</v>
      </c>
      <c r="X159" s="191">
        <f t="shared" si="49"/>
        <v>0</v>
      </c>
      <c r="Y159" s="191">
        <f t="shared" si="49"/>
        <v>0</v>
      </c>
      <c r="Z159" s="191">
        <f t="shared" si="49"/>
        <v>500</v>
      </c>
      <c r="AA159" s="191">
        <f t="shared" si="49"/>
        <v>500</v>
      </c>
      <c r="AB159" s="191">
        <f t="shared" si="49"/>
        <v>500</v>
      </c>
      <c r="AC159" s="191">
        <f t="shared" si="49"/>
        <v>0</v>
      </c>
      <c r="AD159" s="191">
        <f t="shared" si="49"/>
        <v>0</v>
      </c>
      <c r="AE159" s="191">
        <f t="shared" si="49"/>
        <v>0</v>
      </c>
      <c r="AF159" s="191">
        <f t="shared" si="49"/>
        <v>0</v>
      </c>
      <c r="AG159" s="191">
        <f t="shared" si="49"/>
        <v>0</v>
      </c>
      <c r="AH159" s="191">
        <f t="shared" si="49"/>
        <v>0</v>
      </c>
      <c r="AI159" s="191">
        <f t="shared" si="49"/>
        <v>0</v>
      </c>
      <c r="AJ159" s="191">
        <f t="shared" si="49"/>
        <v>0</v>
      </c>
      <c r="AK159" s="191">
        <f t="shared" si="49"/>
        <v>0</v>
      </c>
      <c r="AL159" s="191">
        <f t="shared" si="49"/>
        <v>0</v>
      </c>
      <c r="AM159" s="206"/>
      <c r="AN159" s="206"/>
    </row>
    <row r="160" ht="169" customHeight="1" spans="1:41">
      <c r="A160" s="22">
        <v>30</v>
      </c>
      <c r="B160" s="22" t="s">
        <v>1421</v>
      </c>
      <c r="C160" s="22">
        <v>2024</v>
      </c>
      <c r="D160" s="33" t="s">
        <v>1422</v>
      </c>
      <c r="E160" s="22" t="s">
        <v>178</v>
      </c>
      <c r="F160" s="22" t="s">
        <v>984</v>
      </c>
      <c r="G160" s="33" t="s">
        <v>1423</v>
      </c>
      <c r="H160" s="33" t="s">
        <v>1424</v>
      </c>
      <c r="I160" s="22">
        <v>1</v>
      </c>
      <c r="J160" s="22">
        <v>16</v>
      </c>
      <c r="K160" s="66"/>
      <c r="L160" s="66"/>
      <c r="M160" s="66"/>
      <c r="N160" s="66"/>
      <c r="O160" s="66"/>
      <c r="P160" s="66"/>
      <c r="Q160" s="66"/>
      <c r="R160" s="22">
        <v>1</v>
      </c>
      <c r="S160" s="22">
        <v>6800</v>
      </c>
      <c r="T160" s="22">
        <v>15068</v>
      </c>
      <c r="U160" s="33" t="s">
        <v>1425</v>
      </c>
      <c r="V160" s="230"/>
      <c r="W160" s="33" t="s">
        <v>1425</v>
      </c>
      <c r="X160" s="230"/>
      <c r="Y160" s="230"/>
      <c r="Z160" s="22">
        <v>500</v>
      </c>
      <c r="AA160" s="33">
        <v>500</v>
      </c>
      <c r="AB160" s="33">
        <v>500</v>
      </c>
      <c r="AC160" s="66"/>
      <c r="AD160" s="66"/>
      <c r="AE160" s="66"/>
      <c r="AF160" s="66"/>
      <c r="AG160" s="66"/>
      <c r="AH160" s="66"/>
      <c r="AI160" s="66"/>
      <c r="AJ160" s="66"/>
      <c r="AK160" s="66"/>
      <c r="AL160" s="66"/>
      <c r="AM160" s="33" t="s">
        <v>1426</v>
      </c>
      <c r="AN160" s="33" t="s">
        <v>1427</v>
      </c>
      <c r="AO160" s="60" t="s">
        <v>1390</v>
      </c>
    </row>
  </sheetData>
  <autoFilter xmlns:etc="http://www.wps.cn/officeDocument/2017/etCustomData" ref="A4:XFD160" etc:filterBottomFollowUsedRange="0">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9:D29"/>
    <mergeCell ref="B30:D30"/>
    <mergeCell ref="B31:D31"/>
    <mergeCell ref="B32:D32"/>
    <mergeCell ref="B33:D33"/>
    <mergeCell ref="B34:D34"/>
    <mergeCell ref="B35:D35"/>
    <mergeCell ref="B37:D37"/>
    <mergeCell ref="B38:D38"/>
    <mergeCell ref="B39:D39"/>
    <mergeCell ref="B40:D40"/>
    <mergeCell ref="B41:D41"/>
    <mergeCell ref="B42:D42"/>
    <mergeCell ref="B43:D43"/>
    <mergeCell ref="B44:D44"/>
    <mergeCell ref="B50:D50"/>
    <mergeCell ref="B51:D51"/>
    <mergeCell ref="B52:D52"/>
    <mergeCell ref="B54:D54"/>
    <mergeCell ref="B55:D55"/>
    <mergeCell ref="B56:D56"/>
    <mergeCell ref="B57:D57"/>
    <mergeCell ref="B58:D58"/>
    <mergeCell ref="B60:D60"/>
    <mergeCell ref="B61:D61"/>
    <mergeCell ref="B62:D62"/>
    <mergeCell ref="B63:D63"/>
    <mergeCell ref="B64:D64"/>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8:D88"/>
    <mergeCell ref="B90:D90"/>
    <mergeCell ref="B95:D95"/>
    <mergeCell ref="B96:D96"/>
    <mergeCell ref="B97:D97"/>
    <mergeCell ref="B98:D98"/>
    <mergeCell ref="B99:D99"/>
    <mergeCell ref="B100:D100"/>
    <mergeCell ref="B101:D101"/>
    <mergeCell ref="B102:D102"/>
    <mergeCell ref="B106:D106"/>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9:D159"/>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9">
    <cfRule type="duplicateValues" dxfId="1" priority="1"/>
  </conditionalFormatting>
  <conditionalFormatting sqref="D126">
    <cfRule type="expression" dxfId="0" priority="2">
      <formula>AND(COUNTIF(#REF!,D126)+COUNTIF(#REF!,D126)+COUNTIF(#REF!,D126)+COUNTIF(#REF!,D126)+COUNTIF(#REF!,D126)+COUNTIF(#REF!,D126)+COUNTIF(#REF!,D126)+COUNTIF(#REF!,D126)+COUNTIF(#REF!,D126)+COUNTIF(#REF!,D126)+COUNTIF(#REF!,D126)+COUNTIF(#REF!,D126)&gt;1,NOT(ISBLANK(D126)))</formula>
    </cfRule>
  </conditionalFormatting>
  <pageMargins left="0.751388888888889" right="0.751388888888889" top="1" bottom="0.236111111111111" header="0.5" footer="0.118055555555556"/>
  <pageSetup paperSize="8" scale="22" fitToHeight="0" orientation="landscape" horizontalDpi="600"/>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P160"/>
  <sheetViews>
    <sheetView view="pageBreakPreview" zoomScale="32" zoomScaleNormal="47" workbookViewId="0">
      <pane xSplit="8" ySplit="11" topLeftCell="I59" activePane="bottomRight" state="frozen"/>
      <selection/>
      <selection pane="topRight"/>
      <selection pane="bottomLeft"/>
      <selection pane="bottomRight" activeCell="A86" sqref="$A86:$XFD87"/>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18.0555555555556"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63.1481481481481" style="12" customWidth="1"/>
    <col min="40" max="40" width="36.6296296296296" style="12" customWidth="1"/>
    <col min="41" max="41" width="36.6296296296296" style="12" hidden="1"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7" t="s">
        <v>1384</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hidden="1" customHeight="1" spans="1:41">
      <c r="A6" s="81"/>
      <c r="B6" s="82" t="s">
        <v>49</v>
      </c>
      <c r="C6" s="82"/>
      <c r="D6" s="82"/>
      <c r="E6" s="82"/>
      <c r="F6" s="82"/>
      <c r="G6" s="82"/>
      <c r="H6" s="82"/>
      <c r="I6" s="83">
        <f t="shared" ref="I6:AL6" si="0">I7+I65+I82+I116+I121+I142+I151+I154</f>
        <v>30</v>
      </c>
      <c r="J6" s="83">
        <f t="shared" si="0"/>
        <v>21484.8444</v>
      </c>
      <c r="K6" s="83">
        <f t="shared" si="0"/>
        <v>10</v>
      </c>
      <c r="L6" s="83">
        <f t="shared" si="0"/>
        <v>1</v>
      </c>
      <c r="M6" s="83">
        <f t="shared" si="0"/>
        <v>16</v>
      </c>
      <c r="N6" s="83">
        <f t="shared" si="0"/>
        <v>0</v>
      </c>
      <c r="O6" s="83">
        <f t="shared" si="0"/>
        <v>1</v>
      </c>
      <c r="P6" s="83">
        <f t="shared" si="0"/>
        <v>0</v>
      </c>
      <c r="Q6" s="83">
        <f t="shared" si="0"/>
        <v>0</v>
      </c>
      <c r="R6" s="83">
        <f t="shared" si="0"/>
        <v>2</v>
      </c>
      <c r="S6" s="83">
        <f t="shared" si="0"/>
        <v>29961</v>
      </c>
      <c r="T6" s="83">
        <f t="shared" si="0"/>
        <v>81379</v>
      </c>
      <c r="U6" s="83">
        <f t="shared" si="0"/>
        <v>0</v>
      </c>
      <c r="V6" s="83">
        <f t="shared" si="0"/>
        <v>0</v>
      </c>
      <c r="W6" s="83">
        <f t="shared" si="0"/>
        <v>0</v>
      </c>
      <c r="X6" s="83">
        <f t="shared" si="0"/>
        <v>0</v>
      </c>
      <c r="Y6" s="83">
        <f t="shared" si="0"/>
        <v>0</v>
      </c>
      <c r="Z6" s="83">
        <f t="shared" si="0"/>
        <v>32316.75</v>
      </c>
      <c r="AA6" s="83">
        <f t="shared" si="0"/>
        <v>26156.75</v>
      </c>
      <c r="AB6" s="83">
        <f t="shared" si="0"/>
        <v>23218.75</v>
      </c>
      <c r="AC6" s="83">
        <f t="shared" si="0"/>
        <v>1900</v>
      </c>
      <c r="AD6" s="83">
        <f t="shared" si="0"/>
        <v>1038</v>
      </c>
      <c r="AE6" s="83">
        <f t="shared" si="0"/>
        <v>0</v>
      </c>
      <c r="AF6" s="83">
        <f t="shared" si="0"/>
        <v>3610</v>
      </c>
      <c r="AG6" s="83">
        <f t="shared" si="0"/>
        <v>0</v>
      </c>
      <c r="AH6" s="83">
        <f t="shared" si="0"/>
        <v>2000</v>
      </c>
      <c r="AI6" s="83">
        <f t="shared" si="0"/>
        <v>0</v>
      </c>
      <c r="AJ6" s="83">
        <f t="shared" si="0"/>
        <v>550</v>
      </c>
      <c r="AK6" s="83">
        <f t="shared" si="0"/>
        <v>0</v>
      </c>
      <c r="AL6" s="83">
        <f t="shared" si="0"/>
        <v>0</v>
      </c>
      <c r="AM6" s="81"/>
      <c r="AN6" s="81"/>
      <c r="AO6" s="81"/>
    </row>
    <row r="7" s="178" customFormat="1" ht="30" hidden="1" customHeight="1" spans="1:41">
      <c r="A7" s="180" t="s">
        <v>50</v>
      </c>
      <c r="B7" s="181" t="s">
        <v>51</v>
      </c>
      <c r="C7" s="182"/>
      <c r="D7" s="182"/>
      <c r="E7" s="181"/>
      <c r="F7" s="182"/>
      <c r="G7" s="182"/>
      <c r="H7" s="181"/>
      <c r="I7" s="189">
        <f t="shared" ref="I7:AL7" si="1">I8+I33+I39+I51+I57</f>
        <v>15</v>
      </c>
      <c r="J7" s="189">
        <f t="shared" si="1"/>
        <v>16592.89</v>
      </c>
      <c r="K7" s="189">
        <f t="shared" si="1"/>
        <v>9</v>
      </c>
      <c r="L7" s="189">
        <f t="shared" si="1"/>
        <v>0</v>
      </c>
      <c r="M7" s="189">
        <f t="shared" si="1"/>
        <v>6</v>
      </c>
      <c r="N7" s="189">
        <f t="shared" si="1"/>
        <v>0</v>
      </c>
      <c r="O7" s="189">
        <f t="shared" si="1"/>
        <v>0</v>
      </c>
      <c r="P7" s="189">
        <f t="shared" si="1"/>
        <v>0</v>
      </c>
      <c r="Q7" s="189">
        <f t="shared" si="1"/>
        <v>0</v>
      </c>
      <c r="R7" s="189">
        <f t="shared" si="1"/>
        <v>0</v>
      </c>
      <c r="S7" s="189">
        <f t="shared" si="1"/>
        <v>11505</v>
      </c>
      <c r="T7" s="189">
        <f t="shared" si="1"/>
        <v>39614</v>
      </c>
      <c r="U7" s="189">
        <f t="shared" si="1"/>
        <v>0</v>
      </c>
      <c r="V7" s="189">
        <f t="shared" si="1"/>
        <v>0</v>
      </c>
      <c r="W7" s="189">
        <f t="shared" si="1"/>
        <v>0</v>
      </c>
      <c r="X7" s="189">
        <f t="shared" si="1"/>
        <v>0</v>
      </c>
      <c r="Y7" s="189">
        <f t="shared" si="1"/>
        <v>0</v>
      </c>
      <c r="Z7" s="189">
        <f t="shared" si="1"/>
        <v>18528.75</v>
      </c>
      <c r="AA7" s="189">
        <f t="shared" si="1"/>
        <v>14778.75</v>
      </c>
      <c r="AB7" s="189">
        <f t="shared" si="1"/>
        <v>11878.75</v>
      </c>
      <c r="AC7" s="189">
        <f t="shared" si="1"/>
        <v>1900</v>
      </c>
      <c r="AD7" s="189">
        <f t="shared" si="1"/>
        <v>1000</v>
      </c>
      <c r="AE7" s="189">
        <f t="shared" si="1"/>
        <v>0</v>
      </c>
      <c r="AF7" s="189">
        <f t="shared" si="1"/>
        <v>3600</v>
      </c>
      <c r="AG7" s="189">
        <f t="shared" si="1"/>
        <v>0</v>
      </c>
      <c r="AH7" s="189">
        <f t="shared" si="1"/>
        <v>0</v>
      </c>
      <c r="AI7" s="189">
        <f t="shared" si="1"/>
        <v>0</v>
      </c>
      <c r="AJ7" s="189">
        <f t="shared" si="1"/>
        <v>150</v>
      </c>
      <c r="AK7" s="189">
        <f t="shared" si="1"/>
        <v>0</v>
      </c>
      <c r="AL7" s="189">
        <f t="shared" si="1"/>
        <v>0</v>
      </c>
      <c r="AM7" s="195"/>
      <c r="AN7" s="195"/>
      <c r="AO7" s="195"/>
    </row>
    <row r="8" s="178" customFormat="1" ht="30" hidden="1" customHeight="1" spans="1:41">
      <c r="A8" s="183" t="s">
        <v>52</v>
      </c>
      <c r="B8" s="181" t="s">
        <v>53</v>
      </c>
      <c r="C8" s="182"/>
      <c r="D8" s="182"/>
      <c r="E8" s="181"/>
      <c r="F8" s="182"/>
      <c r="G8" s="182"/>
      <c r="H8" s="181"/>
      <c r="I8" s="190">
        <f t="shared" ref="I8:AL8" si="2">I9+I13+I18+I30+I31+I32+I19</f>
        <v>7</v>
      </c>
      <c r="J8" s="190">
        <f t="shared" si="2"/>
        <v>15169.19</v>
      </c>
      <c r="K8" s="190">
        <f t="shared" si="2"/>
        <v>6</v>
      </c>
      <c r="L8" s="190">
        <f t="shared" si="2"/>
        <v>0</v>
      </c>
      <c r="M8" s="190">
        <f t="shared" si="2"/>
        <v>1</v>
      </c>
      <c r="N8" s="190">
        <f t="shared" si="2"/>
        <v>0</v>
      </c>
      <c r="O8" s="190">
        <f t="shared" si="2"/>
        <v>0</v>
      </c>
      <c r="P8" s="190">
        <f t="shared" si="2"/>
        <v>0</v>
      </c>
      <c r="Q8" s="190">
        <f t="shared" si="2"/>
        <v>0</v>
      </c>
      <c r="R8" s="190">
        <f t="shared" si="2"/>
        <v>0</v>
      </c>
      <c r="S8" s="190">
        <f t="shared" si="2"/>
        <v>5445</v>
      </c>
      <c r="T8" s="190">
        <f t="shared" si="2"/>
        <v>19133</v>
      </c>
      <c r="U8" s="190">
        <f t="shared" si="2"/>
        <v>0</v>
      </c>
      <c r="V8" s="190">
        <f t="shared" si="2"/>
        <v>0</v>
      </c>
      <c r="W8" s="190">
        <f t="shared" si="2"/>
        <v>0</v>
      </c>
      <c r="X8" s="190">
        <f t="shared" si="2"/>
        <v>0</v>
      </c>
      <c r="Y8" s="190">
        <f t="shared" si="2"/>
        <v>0</v>
      </c>
      <c r="Z8" s="190">
        <f t="shared" si="2"/>
        <v>7468.75</v>
      </c>
      <c r="AA8" s="190">
        <f t="shared" si="2"/>
        <v>7468.75</v>
      </c>
      <c r="AB8" s="190">
        <f t="shared" si="2"/>
        <v>5968.75</v>
      </c>
      <c r="AC8" s="190">
        <f t="shared" si="2"/>
        <v>1500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hidden="1" customHeight="1" spans="1:41">
      <c r="A9" s="183" t="s">
        <v>54</v>
      </c>
      <c r="B9" s="181" t="s">
        <v>55</v>
      </c>
      <c r="C9" s="182"/>
      <c r="D9" s="182"/>
      <c r="E9" s="181"/>
      <c r="F9" s="182"/>
      <c r="G9" s="182"/>
      <c r="H9" s="181"/>
      <c r="I9" s="191">
        <f t="shared" ref="I9:AL9" si="3">I10+I11</f>
        <v>1</v>
      </c>
      <c r="J9" s="191">
        <f t="shared" si="3"/>
        <v>1987.59</v>
      </c>
      <c r="K9" s="191">
        <f t="shared" si="3"/>
        <v>1</v>
      </c>
      <c r="L9" s="191">
        <f t="shared" si="3"/>
        <v>0</v>
      </c>
      <c r="M9" s="191">
        <f t="shared" si="3"/>
        <v>0</v>
      </c>
      <c r="N9" s="191">
        <f t="shared" si="3"/>
        <v>0</v>
      </c>
      <c r="O9" s="191">
        <f t="shared" si="3"/>
        <v>0</v>
      </c>
      <c r="P9" s="191">
        <f t="shared" si="3"/>
        <v>0</v>
      </c>
      <c r="Q9" s="191">
        <f t="shared" si="3"/>
        <v>0</v>
      </c>
      <c r="R9" s="191">
        <f t="shared" si="3"/>
        <v>0</v>
      </c>
      <c r="S9" s="191">
        <f t="shared" si="3"/>
        <v>56</v>
      </c>
      <c r="T9" s="191">
        <f t="shared" si="3"/>
        <v>183</v>
      </c>
      <c r="U9" s="191">
        <f t="shared" si="3"/>
        <v>0</v>
      </c>
      <c r="V9" s="191">
        <f t="shared" si="3"/>
        <v>0</v>
      </c>
      <c r="W9" s="191">
        <f t="shared" si="3"/>
        <v>0</v>
      </c>
      <c r="X9" s="191">
        <f t="shared" si="3"/>
        <v>0</v>
      </c>
      <c r="Y9" s="191">
        <f t="shared" si="3"/>
        <v>0</v>
      </c>
      <c r="Z9" s="191">
        <f t="shared" si="3"/>
        <v>736</v>
      </c>
      <c r="AA9" s="191">
        <f t="shared" si="3"/>
        <v>736</v>
      </c>
      <c r="AB9" s="191">
        <f t="shared" si="3"/>
        <v>736</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hidden="1"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hidden="1" customHeight="1" spans="1:41">
      <c r="A11" s="184" t="s">
        <v>56</v>
      </c>
      <c r="B11" s="181" t="s">
        <v>58</v>
      </c>
      <c r="C11" s="182"/>
      <c r="D11" s="182"/>
      <c r="E11" s="185"/>
      <c r="F11" s="185"/>
      <c r="G11" s="185"/>
      <c r="H11" s="185"/>
      <c r="I11" s="191">
        <f t="shared" ref="I11:AL11" si="4">SUM(I12:I12)</f>
        <v>1</v>
      </c>
      <c r="J11" s="191">
        <f t="shared" si="4"/>
        <v>1987.59</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56</v>
      </c>
      <c r="T11" s="191">
        <f t="shared" si="4"/>
        <v>183</v>
      </c>
      <c r="U11" s="191">
        <f t="shared" si="4"/>
        <v>0</v>
      </c>
      <c r="V11" s="191">
        <f t="shared" si="4"/>
        <v>0</v>
      </c>
      <c r="W11" s="191">
        <f t="shared" si="4"/>
        <v>0</v>
      </c>
      <c r="X11" s="191">
        <f t="shared" si="4"/>
        <v>0</v>
      </c>
      <c r="Y11" s="191">
        <f t="shared" si="4"/>
        <v>0</v>
      </c>
      <c r="Z11" s="191">
        <f t="shared" si="4"/>
        <v>736</v>
      </c>
      <c r="AA11" s="191">
        <f t="shared" si="4"/>
        <v>736</v>
      </c>
      <c r="AB11" s="191">
        <f t="shared" si="4"/>
        <v>736</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2">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1286</v>
      </c>
      <c r="Z12" s="22">
        <v>736</v>
      </c>
      <c r="AA12" s="22">
        <v>736</v>
      </c>
      <c r="AB12" s="22">
        <v>736</v>
      </c>
      <c r="AC12" s="22"/>
      <c r="AD12" s="22"/>
      <c r="AE12" s="22"/>
      <c r="AF12" s="22"/>
      <c r="AG12" s="22"/>
      <c r="AH12" s="22"/>
      <c r="AI12" s="22"/>
      <c r="AJ12" s="22"/>
      <c r="AK12" s="22"/>
      <c r="AL12" s="22"/>
      <c r="AM12" s="33" t="s">
        <v>1349</v>
      </c>
      <c r="AN12" s="33" t="s">
        <v>1163</v>
      </c>
      <c r="AO12" s="60" t="s">
        <v>1386</v>
      </c>
      <c r="AP12" s="75" t="s">
        <v>1386</v>
      </c>
    </row>
    <row r="13" s="12" customFormat="1" ht="30" hidden="1" customHeight="1" spans="1:41">
      <c r="A13" s="183" t="s">
        <v>54</v>
      </c>
      <c r="B13" s="181" t="s">
        <v>59</v>
      </c>
      <c r="C13" s="182"/>
      <c r="D13" s="182"/>
      <c r="E13" s="185"/>
      <c r="F13" s="185"/>
      <c r="G13" s="185"/>
      <c r="H13" s="185"/>
      <c r="I13" s="191">
        <f t="shared" ref="I13:AL13" si="5">I14+I15+I16+I17</f>
        <v>0</v>
      </c>
      <c r="J13" s="191">
        <f t="shared" si="5"/>
        <v>0</v>
      </c>
      <c r="K13" s="191">
        <f t="shared" si="5"/>
        <v>0</v>
      </c>
      <c r="L13" s="191">
        <f t="shared" si="5"/>
        <v>0</v>
      </c>
      <c r="M13" s="191">
        <f t="shared" si="5"/>
        <v>0</v>
      </c>
      <c r="N13" s="191">
        <f t="shared" si="5"/>
        <v>0</v>
      </c>
      <c r="O13" s="191">
        <f t="shared" si="5"/>
        <v>0</v>
      </c>
      <c r="P13" s="191">
        <f t="shared" si="5"/>
        <v>0</v>
      </c>
      <c r="Q13" s="191">
        <f t="shared" si="5"/>
        <v>0</v>
      </c>
      <c r="R13" s="191">
        <f t="shared" si="5"/>
        <v>0</v>
      </c>
      <c r="S13" s="191">
        <f t="shared" si="5"/>
        <v>0</v>
      </c>
      <c r="T13" s="191">
        <f t="shared" si="5"/>
        <v>0</v>
      </c>
      <c r="U13" s="191">
        <f t="shared" si="5"/>
        <v>0</v>
      </c>
      <c r="V13" s="191">
        <f t="shared" si="5"/>
        <v>0</v>
      </c>
      <c r="W13" s="191">
        <f t="shared" si="5"/>
        <v>0</v>
      </c>
      <c r="X13" s="191">
        <f t="shared" si="5"/>
        <v>0</v>
      </c>
      <c r="Y13" s="191">
        <f t="shared" si="5"/>
        <v>0</v>
      </c>
      <c r="Z13" s="191">
        <f t="shared" si="5"/>
        <v>0</v>
      </c>
      <c r="AA13" s="191">
        <f t="shared" si="5"/>
        <v>0</v>
      </c>
      <c r="AB13" s="191">
        <f t="shared" si="5"/>
        <v>0</v>
      </c>
      <c r="AC13" s="191">
        <f t="shared" si="5"/>
        <v>0</v>
      </c>
      <c r="AD13" s="191">
        <f t="shared" si="5"/>
        <v>0</v>
      </c>
      <c r="AE13" s="191">
        <f t="shared" si="5"/>
        <v>0</v>
      </c>
      <c r="AF13" s="191">
        <f t="shared" si="5"/>
        <v>0</v>
      </c>
      <c r="AG13" s="191">
        <f t="shared" si="5"/>
        <v>0</v>
      </c>
      <c r="AH13" s="191">
        <f t="shared" si="5"/>
        <v>0</v>
      </c>
      <c r="AI13" s="191">
        <f t="shared" si="5"/>
        <v>0</v>
      </c>
      <c r="AJ13" s="191">
        <f t="shared" si="5"/>
        <v>0</v>
      </c>
      <c r="AK13" s="191">
        <f t="shared" si="5"/>
        <v>0</v>
      </c>
      <c r="AL13" s="191">
        <f t="shared" si="5"/>
        <v>0</v>
      </c>
      <c r="AM13" s="196"/>
      <c r="AN13" s="196"/>
      <c r="AO13" s="196"/>
    </row>
    <row r="14" s="12" customFormat="1" ht="30" hidden="1" customHeight="1" spans="1:41">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c r="AO14" s="196"/>
    </row>
    <row r="15" s="12" customFormat="1" ht="30" hidden="1" customHeight="1" spans="1:41">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c r="AO15" s="196"/>
    </row>
    <row r="16" s="12" customFormat="1" ht="30" hidden="1" customHeight="1" spans="1:41">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hidden="1" customHeight="1" spans="1:41">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hidden="1" customHeight="1" spans="1:41">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hidden="1" customHeight="1" spans="1:41">
      <c r="A19" s="183" t="s">
        <v>54</v>
      </c>
      <c r="B19" s="188" t="s">
        <v>65</v>
      </c>
      <c r="C19" s="188"/>
      <c r="D19" s="188"/>
      <c r="E19" s="185"/>
      <c r="F19" s="185"/>
      <c r="G19" s="185"/>
      <c r="H19" s="185"/>
      <c r="I19" s="191">
        <f t="shared" ref="I19:AL19" si="6">I20+I21+I22+I29</f>
        <v>6</v>
      </c>
      <c r="J19" s="191">
        <f t="shared" si="6"/>
        <v>13181.6</v>
      </c>
      <c r="K19" s="191">
        <f t="shared" si="6"/>
        <v>5</v>
      </c>
      <c r="L19" s="191">
        <f t="shared" si="6"/>
        <v>0</v>
      </c>
      <c r="M19" s="191">
        <f t="shared" si="6"/>
        <v>1</v>
      </c>
      <c r="N19" s="191">
        <f t="shared" si="6"/>
        <v>0</v>
      </c>
      <c r="O19" s="191">
        <f t="shared" si="6"/>
        <v>0</v>
      </c>
      <c r="P19" s="191">
        <f t="shared" si="6"/>
        <v>0</v>
      </c>
      <c r="Q19" s="191">
        <f t="shared" si="6"/>
        <v>0</v>
      </c>
      <c r="R19" s="191">
        <f t="shared" si="6"/>
        <v>0</v>
      </c>
      <c r="S19" s="191">
        <f t="shared" si="6"/>
        <v>5389</v>
      </c>
      <c r="T19" s="191">
        <f t="shared" si="6"/>
        <v>18950</v>
      </c>
      <c r="U19" s="191">
        <f t="shared" si="6"/>
        <v>0</v>
      </c>
      <c r="V19" s="191">
        <f t="shared" si="6"/>
        <v>0</v>
      </c>
      <c r="W19" s="191">
        <f t="shared" si="6"/>
        <v>0</v>
      </c>
      <c r="X19" s="191">
        <f t="shared" si="6"/>
        <v>0</v>
      </c>
      <c r="Y19" s="191">
        <f t="shared" si="6"/>
        <v>0</v>
      </c>
      <c r="Z19" s="191">
        <f t="shared" si="6"/>
        <v>6732.75</v>
      </c>
      <c r="AA19" s="191">
        <f t="shared" si="6"/>
        <v>6732.75</v>
      </c>
      <c r="AB19" s="191">
        <f t="shared" si="6"/>
        <v>5232.75</v>
      </c>
      <c r="AC19" s="191">
        <f t="shared" si="6"/>
        <v>1500</v>
      </c>
      <c r="AD19" s="191">
        <f t="shared" si="6"/>
        <v>0</v>
      </c>
      <c r="AE19" s="191">
        <f t="shared" si="6"/>
        <v>0</v>
      </c>
      <c r="AF19" s="191">
        <f t="shared" si="6"/>
        <v>0</v>
      </c>
      <c r="AG19" s="191">
        <f t="shared" si="6"/>
        <v>0</v>
      </c>
      <c r="AH19" s="191">
        <f t="shared" si="6"/>
        <v>0</v>
      </c>
      <c r="AI19" s="191">
        <f t="shared" si="6"/>
        <v>0</v>
      </c>
      <c r="AJ19" s="191">
        <f t="shared" si="6"/>
        <v>0</v>
      </c>
      <c r="AK19" s="191">
        <f t="shared" si="6"/>
        <v>0</v>
      </c>
      <c r="AL19" s="191">
        <f t="shared" si="6"/>
        <v>0</v>
      </c>
      <c r="AM19" s="196"/>
      <c r="AN19" s="196"/>
      <c r="AO19" s="196"/>
    </row>
    <row r="20" s="12" customFormat="1" ht="30" hidden="1" customHeight="1" spans="1:41">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hidden="1" customHeight="1" spans="1:41">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hidden="1" customHeight="1" spans="1:41">
      <c r="A22" s="184" t="s">
        <v>56</v>
      </c>
      <c r="B22" s="188" t="s">
        <v>68</v>
      </c>
      <c r="C22" s="188"/>
      <c r="D22" s="188"/>
      <c r="E22" s="185"/>
      <c r="F22" s="185"/>
      <c r="G22" s="185"/>
      <c r="H22" s="185"/>
      <c r="I22" s="191">
        <f t="shared" ref="I22:AL22" si="7">SUM(I23:I28)</f>
        <v>6</v>
      </c>
      <c r="J22" s="191">
        <f t="shared" si="7"/>
        <v>13181.6</v>
      </c>
      <c r="K22" s="191">
        <f t="shared" si="7"/>
        <v>5</v>
      </c>
      <c r="L22" s="191">
        <f t="shared" si="7"/>
        <v>0</v>
      </c>
      <c r="M22" s="191">
        <f t="shared" si="7"/>
        <v>1</v>
      </c>
      <c r="N22" s="191">
        <f t="shared" si="7"/>
        <v>0</v>
      </c>
      <c r="O22" s="191">
        <f t="shared" si="7"/>
        <v>0</v>
      </c>
      <c r="P22" s="191">
        <f t="shared" si="7"/>
        <v>0</v>
      </c>
      <c r="Q22" s="191">
        <f t="shared" si="7"/>
        <v>0</v>
      </c>
      <c r="R22" s="191">
        <f t="shared" si="7"/>
        <v>0</v>
      </c>
      <c r="S22" s="191">
        <f t="shared" si="7"/>
        <v>5389</v>
      </c>
      <c r="T22" s="191">
        <f t="shared" si="7"/>
        <v>18950</v>
      </c>
      <c r="U22" s="191">
        <f t="shared" si="7"/>
        <v>0</v>
      </c>
      <c r="V22" s="191">
        <f t="shared" si="7"/>
        <v>0</v>
      </c>
      <c r="W22" s="191">
        <f t="shared" si="7"/>
        <v>0</v>
      </c>
      <c r="X22" s="191">
        <f t="shared" si="7"/>
        <v>0</v>
      </c>
      <c r="Y22" s="191">
        <f t="shared" si="7"/>
        <v>0</v>
      </c>
      <c r="Z22" s="191">
        <f t="shared" si="7"/>
        <v>6732.75</v>
      </c>
      <c r="AA22" s="191">
        <f t="shared" si="7"/>
        <v>6732.75</v>
      </c>
      <c r="AB22" s="191">
        <f t="shared" si="7"/>
        <v>5232.75</v>
      </c>
      <c r="AC22" s="191">
        <f t="shared" si="7"/>
        <v>1500</v>
      </c>
      <c r="AD22" s="191">
        <f t="shared" si="7"/>
        <v>0</v>
      </c>
      <c r="AE22" s="191">
        <f t="shared" si="7"/>
        <v>0</v>
      </c>
      <c r="AF22" s="191">
        <f t="shared" si="7"/>
        <v>0</v>
      </c>
      <c r="AG22" s="191">
        <f t="shared" si="7"/>
        <v>0</v>
      </c>
      <c r="AH22" s="191">
        <f t="shared" si="7"/>
        <v>0</v>
      </c>
      <c r="AI22" s="191">
        <f t="shared" si="7"/>
        <v>0</v>
      </c>
      <c r="AJ22" s="191">
        <f t="shared" si="7"/>
        <v>0</v>
      </c>
      <c r="AK22" s="191">
        <f t="shared" si="7"/>
        <v>0</v>
      </c>
      <c r="AL22" s="191">
        <f t="shared" si="7"/>
        <v>0</v>
      </c>
      <c r="AM22" s="196"/>
      <c r="AN22" s="196"/>
      <c r="AO22" s="196"/>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245">
        <v>146.75</v>
      </c>
      <c r="AA25" s="22">
        <v>146.75</v>
      </c>
      <c r="AB25" s="60">
        <v>146.75</v>
      </c>
      <c r="AC25" s="60"/>
      <c r="AD25" s="60"/>
      <c r="AE25" s="60"/>
      <c r="AF25" s="22"/>
      <c r="AG25" s="22"/>
      <c r="AH25" s="22"/>
      <c r="AI25" s="22"/>
      <c r="AJ25" s="22"/>
      <c r="AK25" s="22"/>
      <c r="AL25" s="22"/>
      <c r="AM25" s="33" t="s">
        <v>1403</v>
      </c>
      <c r="AN25" s="33" t="s">
        <v>1301</v>
      </c>
      <c r="AO25" s="60" t="s">
        <v>1386</v>
      </c>
      <c r="AP25" s="75" t="s">
        <v>1386</v>
      </c>
    </row>
    <row r="26" s="7" customFormat="1" ht="409" customHeight="1" spans="1:42">
      <c r="A26" s="22">
        <v>5</v>
      </c>
      <c r="B26" s="22" t="s">
        <v>1148</v>
      </c>
      <c r="C26" s="22">
        <v>2024</v>
      </c>
      <c r="D26" s="23" t="s">
        <v>988</v>
      </c>
      <c r="E26" s="24" t="s">
        <v>178</v>
      </c>
      <c r="F26" s="24" t="s">
        <v>984</v>
      </c>
      <c r="G26" s="24" t="s">
        <v>198</v>
      </c>
      <c r="H26" s="23" t="s">
        <v>1149</v>
      </c>
      <c r="I26" s="22">
        <v>1</v>
      </c>
      <c r="J26" s="22">
        <v>4600</v>
      </c>
      <c r="K26" s="22">
        <v>1</v>
      </c>
      <c r="L26" s="22"/>
      <c r="M26" s="22"/>
      <c r="N26" s="22"/>
      <c r="O26" s="22"/>
      <c r="P26" s="22"/>
      <c r="Q26" s="22"/>
      <c r="R26" s="22"/>
      <c r="S26" s="22">
        <v>998</v>
      </c>
      <c r="T26" s="22">
        <v>3640</v>
      </c>
      <c r="U26" s="36" t="s">
        <v>192</v>
      </c>
      <c r="V26" s="36" t="s">
        <v>810</v>
      </c>
      <c r="W26" s="24" t="s">
        <v>183</v>
      </c>
      <c r="X26" s="22" t="s">
        <v>811</v>
      </c>
      <c r="Y26" s="22" t="s">
        <v>1286</v>
      </c>
      <c r="Z26" s="59">
        <v>3000</v>
      </c>
      <c r="AA26" s="22">
        <v>3000</v>
      </c>
      <c r="AB26" s="60">
        <v>2300</v>
      </c>
      <c r="AC26" s="60">
        <v>700</v>
      </c>
      <c r="AD26" s="60"/>
      <c r="AE26" s="60"/>
      <c r="AF26" s="22"/>
      <c r="AG26" s="22"/>
      <c r="AH26" s="22"/>
      <c r="AI26" s="22"/>
      <c r="AJ26" s="22"/>
      <c r="AK26" s="22"/>
      <c r="AL26" s="22"/>
      <c r="AM26" s="33" t="s">
        <v>1150</v>
      </c>
      <c r="AN26" s="33" t="s">
        <v>1151</v>
      </c>
      <c r="AO26" s="60" t="s">
        <v>1390</v>
      </c>
      <c r="AP26" s="22" t="s">
        <v>1390</v>
      </c>
    </row>
    <row r="27" s="8" customFormat="1" ht="221" customHeight="1" spans="1:42">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1286</v>
      </c>
      <c r="Z27" s="22">
        <v>116</v>
      </c>
      <c r="AA27" s="22">
        <v>116</v>
      </c>
      <c r="AB27" s="22">
        <v>116</v>
      </c>
      <c r="AC27" s="22"/>
      <c r="AD27" s="22"/>
      <c r="AE27" s="22"/>
      <c r="AF27" s="22"/>
      <c r="AG27" s="22"/>
      <c r="AH27" s="22"/>
      <c r="AI27" s="22"/>
      <c r="AJ27" s="22"/>
      <c r="AK27" s="22"/>
      <c r="AL27" s="22"/>
      <c r="AM27" s="33" t="s">
        <v>1217</v>
      </c>
      <c r="AN27" s="33" t="s">
        <v>1218</v>
      </c>
      <c r="AO27" s="60" t="s">
        <v>1392</v>
      </c>
      <c r="AP27" s="75" t="s">
        <v>1392</v>
      </c>
    </row>
    <row r="28" s="7" customFormat="1" ht="189" customHeight="1" spans="1:42">
      <c r="A28" s="22">
        <v>7</v>
      </c>
      <c r="B28" s="22" t="s">
        <v>1302</v>
      </c>
      <c r="C28" s="22">
        <v>2024</v>
      </c>
      <c r="D28" s="22" t="s">
        <v>1303</v>
      </c>
      <c r="E28" s="22" t="s">
        <v>178</v>
      </c>
      <c r="F28" s="22" t="s">
        <v>984</v>
      </c>
      <c r="G28" s="22" t="s">
        <v>1304</v>
      </c>
      <c r="H28" s="33" t="s">
        <v>1404</v>
      </c>
      <c r="I28" s="85">
        <v>1</v>
      </c>
      <c r="J28" s="22">
        <v>290</v>
      </c>
      <c r="K28" s="22">
        <v>1</v>
      </c>
      <c r="L28" s="22"/>
      <c r="M28" s="22"/>
      <c r="N28" s="22"/>
      <c r="O28" s="22"/>
      <c r="P28" s="22"/>
      <c r="Q28" s="22"/>
      <c r="R28" s="22"/>
      <c r="S28" s="47">
        <v>472</v>
      </c>
      <c r="T28" s="47">
        <v>1694</v>
      </c>
      <c r="U28" s="22" t="s">
        <v>192</v>
      </c>
      <c r="V28" s="91" t="s">
        <v>810</v>
      </c>
      <c r="W28" s="22" t="s">
        <v>183</v>
      </c>
      <c r="X28" s="85" t="s">
        <v>1144</v>
      </c>
      <c r="Y28" s="22" t="s">
        <v>1286</v>
      </c>
      <c r="Z28" s="246">
        <v>100</v>
      </c>
      <c r="AA28" s="28">
        <v>100</v>
      </c>
      <c r="AB28" s="22">
        <v>100</v>
      </c>
      <c r="AC28" s="22"/>
      <c r="AD28" s="22"/>
      <c r="AE28" s="22"/>
      <c r="AF28" s="22"/>
      <c r="AG28" s="22"/>
      <c r="AH28" s="22"/>
      <c r="AI28" s="22"/>
      <c r="AJ28" s="22"/>
      <c r="AK28" s="22"/>
      <c r="AL28" s="22"/>
      <c r="AM28" s="47" t="s">
        <v>1405</v>
      </c>
      <c r="AN28" s="47" t="s">
        <v>1307</v>
      </c>
      <c r="AO28" s="76" t="s">
        <v>1386</v>
      </c>
      <c r="AP28" s="75" t="s">
        <v>1386</v>
      </c>
    </row>
    <row r="29" s="12" customFormat="1" ht="51" hidden="1" customHeight="1" spans="1:41">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hidden="1" customHeight="1" spans="1:41">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hidden="1" customHeight="1" spans="1:41">
      <c r="A31" s="183" t="s">
        <v>54</v>
      </c>
      <c r="B31" s="188" t="s">
        <v>71</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51" hidden="1" customHeight="1" spans="1:41">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hidden="1" customHeight="1" spans="1:41">
      <c r="A33" s="183" t="s">
        <v>52</v>
      </c>
      <c r="B33" s="188" t="s">
        <v>73</v>
      </c>
      <c r="C33" s="188"/>
      <c r="D33" s="188"/>
      <c r="E33" s="185"/>
      <c r="F33" s="185"/>
      <c r="G33" s="185"/>
      <c r="H33" s="185"/>
      <c r="I33" s="191">
        <f t="shared" ref="I33:AL33" si="8">I34+I35+I37+I38</f>
        <v>1</v>
      </c>
      <c r="J33" s="191">
        <f t="shared" si="8"/>
        <v>1</v>
      </c>
      <c r="K33" s="191">
        <f t="shared" si="8"/>
        <v>1</v>
      </c>
      <c r="L33" s="191">
        <f t="shared" si="8"/>
        <v>0</v>
      </c>
      <c r="M33" s="191">
        <f t="shared" si="8"/>
        <v>0</v>
      </c>
      <c r="N33" s="191">
        <f t="shared" si="8"/>
        <v>0</v>
      </c>
      <c r="O33" s="191">
        <f t="shared" si="8"/>
        <v>0</v>
      </c>
      <c r="P33" s="191">
        <f t="shared" si="8"/>
        <v>0</v>
      </c>
      <c r="Q33" s="191">
        <f t="shared" si="8"/>
        <v>0</v>
      </c>
      <c r="R33" s="191">
        <f t="shared" si="8"/>
        <v>0</v>
      </c>
      <c r="S33" s="191">
        <f t="shared" si="8"/>
        <v>523</v>
      </c>
      <c r="T33" s="191">
        <f t="shared" si="8"/>
        <v>2189</v>
      </c>
      <c r="U33" s="191">
        <f t="shared" si="8"/>
        <v>0</v>
      </c>
      <c r="V33" s="191">
        <f t="shared" si="8"/>
        <v>0</v>
      </c>
      <c r="W33" s="191">
        <f t="shared" si="8"/>
        <v>0</v>
      </c>
      <c r="X33" s="191">
        <f t="shared" si="8"/>
        <v>0</v>
      </c>
      <c r="Y33" s="191">
        <f t="shared" si="8"/>
        <v>0</v>
      </c>
      <c r="Z33" s="191">
        <f t="shared" si="8"/>
        <v>1000</v>
      </c>
      <c r="AA33" s="191">
        <f t="shared" si="8"/>
        <v>1000</v>
      </c>
      <c r="AB33" s="191">
        <f t="shared" si="8"/>
        <v>1000</v>
      </c>
      <c r="AC33" s="191">
        <f t="shared" si="8"/>
        <v>0</v>
      </c>
      <c r="AD33" s="191">
        <f t="shared" si="8"/>
        <v>0</v>
      </c>
      <c r="AE33" s="191">
        <f t="shared" si="8"/>
        <v>0</v>
      </c>
      <c r="AF33" s="191">
        <f t="shared" si="8"/>
        <v>0</v>
      </c>
      <c r="AG33" s="191">
        <f t="shared" si="8"/>
        <v>0</v>
      </c>
      <c r="AH33" s="191">
        <f t="shared" si="8"/>
        <v>0</v>
      </c>
      <c r="AI33" s="191">
        <f t="shared" si="8"/>
        <v>0</v>
      </c>
      <c r="AJ33" s="191">
        <f t="shared" si="8"/>
        <v>0</v>
      </c>
      <c r="AK33" s="191">
        <f t="shared" si="8"/>
        <v>0</v>
      </c>
      <c r="AL33" s="191">
        <f t="shared" si="8"/>
        <v>0</v>
      </c>
      <c r="AM33" s="196"/>
      <c r="AN33" s="196"/>
      <c r="AO33" s="196"/>
    </row>
    <row r="34" s="12" customFormat="1" ht="47" hidden="1" customHeight="1" spans="1:41">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hidden="1" customHeight="1" spans="1:41">
      <c r="A35" s="183" t="s">
        <v>54</v>
      </c>
      <c r="B35" s="188" t="s">
        <v>75</v>
      </c>
      <c r="C35" s="188"/>
      <c r="D35" s="188"/>
      <c r="E35" s="185"/>
      <c r="F35" s="185"/>
      <c r="G35" s="185"/>
      <c r="H35" s="185"/>
      <c r="I35" s="191">
        <f t="shared" ref="I35:AL35" si="9">SUM(I36)</f>
        <v>1</v>
      </c>
      <c r="J35" s="191">
        <f t="shared" si="9"/>
        <v>1</v>
      </c>
      <c r="K35" s="191">
        <f t="shared" si="9"/>
        <v>1</v>
      </c>
      <c r="L35" s="191">
        <f t="shared" si="9"/>
        <v>0</v>
      </c>
      <c r="M35" s="191">
        <f t="shared" si="9"/>
        <v>0</v>
      </c>
      <c r="N35" s="191">
        <f t="shared" si="9"/>
        <v>0</v>
      </c>
      <c r="O35" s="191">
        <f t="shared" si="9"/>
        <v>0</v>
      </c>
      <c r="P35" s="191">
        <f t="shared" si="9"/>
        <v>0</v>
      </c>
      <c r="Q35" s="191">
        <f t="shared" si="9"/>
        <v>0</v>
      </c>
      <c r="R35" s="191">
        <f t="shared" si="9"/>
        <v>0</v>
      </c>
      <c r="S35" s="191">
        <f t="shared" si="9"/>
        <v>523</v>
      </c>
      <c r="T35" s="191">
        <f t="shared" si="9"/>
        <v>2189</v>
      </c>
      <c r="U35" s="191">
        <f t="shared" si="9"/>
        <v>0</v>
      </c>
      <c r="V35" s="191">
        <f t="shared" si="9"/>
        <v>0</v>
      </c>
      <c r="W35" s="191">
        <f t="shared" si="9"/>
        <v>0</v>
      </c>
      <c r="X35" s="191">
        <f t="shared" si="9"/>
        <v>0</v>
      </c>
      <c r="Y35" s="191">
        <f t="shared" si="9"/>
        <v>0</v>
      </c>
      <c r="Z35" s="191">
        <f t="shared" si="9"/>
        <v>1000</v>
      </c>
      <c r="AA35" s="191">
        <f t="shared" si="9"/>
        <v>1000</v>
      </c>
      <c r="AB35" s="191">
        <f t="shared" si="9"/>
        <v>1000</v>
      </c>
      <c r="AC35" s="191">
        <f t="shared" si="9"/>
        <v>0</v>
      </c>
      <c r="AD35" s="191">
        <f t="shared" si="9"/>
        <v>0</v>
      </c>
      <c r="AE35" s="191">
        <f t="shared" si="9"/>
        <v>0</v>
      </c>
      <c r="AF35" s="191">
        <f t="shared" si="9"/>
        <v>0</v>
      </c>
      <c r="AG35" s="191">
        <f t="shared" si="9"/>
        <v>0</v>
      </c>
      <c r="AH35" s="191">
        <f t="shared" si="9"/>
        <v>0</v>
      </c>
      <c r="AI35" s="191">
        <f t="shared" si="9"/>
        <v>0</v>
      </c>
      <c r="AJ35" s="191">
        <f t="shared" si="9"/>
        <v>0</v>
      </c>
      <c r="AK35" s="191">
        <f t="shared" si="9"/>
        <v>0</v>
      </c>
      <c r="AL35" s="191">
        <f t="shared" si="9"/>
        <v>0</v>
      </c>
      <c r="AM35" s="191"/>
      <c r="AN35" s="196"/>
      <c r="AO35" s="196"/>
    </row>
    <row r="36" s="7" customFormat="1" ht="362" customHeight="1" spans="1:42">
      <c r="A36" s="22">
        <v>8</v>
      </c>
      <c r="B36" s="22" t="s">
        <v>1308</v>
      </c>
      <c r="C36" s="22">
        <v>2024</v>
      </c>
      <c r="D36" s="41" t="s">
        <v>1406</v>
      </c>
      <c r="E36" s="22" t="s">
        <v>365</v>
      </c>
      <c r="F36" s="22" t="s">
        <v>1289</v>
      </c>
      <c r="G36" s="42" t="s">
        <v>403</v>
      </c>
      <c r="H36" s="42" t="s">
        <v>1407</v>
      </c>
      <c r="I36" s="22">
        <v>1</v>
      </c>
      <c r="J36" s="22">
        <v>1</v>
      </c>
      <c r="K36" s="22">
        <v>1</v>
      </c>
      <c r="L36" s="22"/>
      <c r="M36" s="22"/>
      <c r="N36" s="22"/>
      <c r="O36" s="22"/>
      <c r="P36" s="22"/>
      <c r="Q36" s="22"/>
      <c r="R36" s="22"/>
      <c r="S36" s="22">
        <v>523</v>
      </c>
      <c r="T36" s="22">
        <v>2189</v>
      </c>
      <c r="U36" s="22" t="s">
        <v>192</v>
      </c>
      <c r="V36" s="92" t="s">
        <v>810</v>
      </c>
      <c r="W36" s="22" t="s">
        <v>183</v>
      </c>
      <c r="X36" s="93" t="s">
        <v>1144</v>
      </c>
      <c r="Y36" s="94" t="s">
        <v>1286</v>
      </c>
      <c r="Z36" s="22">
        <v>1000</v>
      </c>
      <c r="AA36" s="28">
        <v>1000</v>
      </c>
      <c r="AB36" s="28">
        <v>1000</v>
      </c>
      <c r="AC36" s="28"/>
      <c r="AD36" s="28"/>
      <c r="AE36" s="28"/>
      <c r="AF36" s="28"/>
      <c r="AG36" s="28"/>
      <c r="AH36" s="28"/>
      <c r="AI36" s="28"/>
      <c r="AJ36" s="28"/>
      <c r="AK36" s="28"/>
      <c r="AL36" s="28"/>
      <c r="AM36" s="28" t="s">
        <v>1408</v>
      </c>
      <c r="AN36" s="28" t="s">
        <v>1313</v>
      </c>
      <c r="AO36" s="22" t="s">
        <v>1390</v>
      </c>
      <c r="AP36" s="22" t="s">
        <v>1390</v>
      </c>
    </row>
    <row r="37" s="12" customFormat="1" ht="30" hidden="1" customHeight="1" spans="1:41">
      <c r="A37" s="183" t="s">
        <v>54</v>
      </c>
      <c r="B37" s="188" t="s">
        <v>76</v>
      </c>
      <c r="C37" s="188"/>
      <c r="D37" s="188"/>
      <c r="E37" s="185"/>
      <c r="F37" s="185"/>
      <c r="G37" s="185"/>
      <c r="H37" s="185"/>
      <c r="I37" s="191">
        <v>0</v>
      </c>
      <c r="J37" s="191">
        <v>0</v>
      </c>
      <c r="K37" s="191">
        <v>0</v>
      </c>
      <c r="L37" s="191">
        <v>0</v>
      </c>
      <c r="M37" s="191">
        <v>0</v>
      </c>
      <c r="N37" s="191">
        <v>0</v>
      </c>
      <c r="O37" s="191">
        <v>0</v>
      </c>
      <c r="P37" s="191">
        <v>0</v>
      </c>
      <c r="Q37" s="191">
        <v>0</v>
      </c>
      <c r="R37" s="191">
        <v>0</v>
      </c>
      <c r="S37" s="191">
        <v>0</v>
      </c>
      <c r="T37" s="191">
        <v>0</v>
      </c>
      <c r="U37" s="191">
        <v>0</v>
      </c>
      <c r="V37" s="191">
        <v>0</v>
      </c>
      <c r="W37" s="191">
        <v>0</v>
      </c>
      <c r="X37" s="191">
        <v>0</v>
      </c>
      <c r="Y37" s="191">
        <v>0</v>
      </c>
      <c r="Z37" s="191">
        <v>0</v>
      </c>
      <c r="AA37" s="191">
        <v>0</v>
      </c>
      <c r="AB37" s="191">
        <v>0</v>
      </c>
      <c r="AC37" s="191">
        <v>0</v>
      </c>
      <c r="AD37" s="191">
        <v>0</v>
      </c>
      <c r="AE37" s="191">
        <v>0</v>
      </c>
      <c r="AF37" s="191">
        <v>0</v>
      </c>
      <c r="AG37" s="191">
        <v>0</v>
      </c>
      <c r="AH37" s="191">
        <v>0</v>
      </c>
      <c r="AI37" s="191">
        <v>0</v>
      </c>
      <c r="AJ37" s="191">
        <v>0</v>
      </c>
      <c r="AK37" s="191">
        <v>0</v>
      </c>
      <c r="AL37" s="191">
        <v>0</v>
      </c>
      <c r="AM37" s="196"/>
      <c r="AN37" s="196"/>
      <c r="AO37" s="196"/>
    </row>
    <row r="38" s="12" customFormat="1" ht="30" hidden="1" customHeight="1" spans="1:41">
      <c r="A38" s="183" t="s">
        <v>54</v>
      </c>
      <c r="B38" s="188" t="s">
        <v>77</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c r="AO38" s="196"/>
    </row>
    <row r="39" s="12" customFormat="1" ht="30" hidden="1" customHeight="1" spans="1:41">
      <c r="A39" s="183" t="s">
        <v>52</v>
      </c>
      <c r="B39" s="188" t="s">
        <v>78</v>
      </c>
      <c r="C39" s="188"/>
      <c r="D39" s="188"/>
      <c r="E39" s="185"/>
      <c r="F39" s="185"/>
      <c r="G39" s="185"/>
      <c r="H39" s="185"/>
      <c r="I39" s="191">
        <f t="shared" ref="I39:AL39" si="10">I40+I50</f>
        <v>5</v>
      </c>
      <c r="J39" s="191">
        <f t="shared" si="10"/>
        <v>122.7</v>
      </c>
      <c r="K39" s="191">
        <f t="shared" si="10"/>
        <v>0</v>
      </c>
      <c r="L39" s="191">
        <f t="shared" si="10"/>
        <v>0</v>
      </c>
      <c r="M39" s="191">
        <f t="shared" si="10"/>
        <v>5</v>
      </c>
      <c r="N39" s="191">
        <f t="shared" si="10"/>
        <v>0</v>
      </c>
      <c r="O39" s="191">
        <f t="shared" si="10"/>
        <v>0</v>
      </c>
      <c r="P39" s="191">
        <f t="shared" si="10"/>
        <v>0</v>
      </c>
      <c r="Q39" s="191">
        <f t="shared" si="10"/>
        <v>0</v>
      </c>
      <c r="R39" s="191">
        <f t="shared" si="10"/>
        <v>0</v>
      </c>
      <c r="S39" s="191">
        <f t="shared" si="10"/>
        <v>4311</v>
      </c>
      <c r="T39" s="191">
        <f t="shared" si="10"/>
        <v>17009</v>
      </c>
      <c r="U39" s="191">
        <f t="shared" si="10"/>
        <v>0</v>
      </c>
      <c r="V39" s="191">
        <f t="shared" si="10"/>
        <v>0</v>
      </c>
      <c r="W39" s="191">
        <f t="shared" si="10"/>
        <v>0</v>
      </c>
      <c r="X39" s="191">
        <f t="shared" si="10"/>
        <v>0</v>
      </c>
      <c r="Y39" s="191">
        <f t="shared" si="10"/>
        <v>0</v>
      </c>
      <c r="Z39" s="191">
        <f t="shared" si="10"/>
        <v>9800</v>
      </c>
      <c r="AA39" s="191">
        <f t="shared" si="10"/>
        <v>6250</v>
      </c>
      <c r="AB39" s="191">
        <f t="shared" si="10"/>
        <v>4850</v>
      </c>
      <c r="AC39" s="191">
        <f t="shared" si="10"/>
        <v>400</v>
      </c>
      <c r="AD39" s="191">
        <f t="shared" si="10"/>
        <v>1000</v>
      </c>
      <c r="AE39" s="191">
        <f t="shared" si="10"/>
        <v>0</v>
      </c>
      <c r="AF39" s="191">
        <f t="shared" si="10"/>
        <v>3400</v>
      </c>
      <c r="AG39" s="191">
        <f t="shared" si="10"/>
        <v>0</v>
      </c>
      <c r="AH39" s="191">
        <f t="shared" si="10"/>
        <v>0</v>
      </c>
      <c r="AI39" s="191">
        <f t="shared" si="10"/>
        <v>0</v>
      </c>
      <c r="AJ39" s="191">
        <f t="shared" si="10"/>
        <v>150</v>
      </c>
      <c r="AK39" s="191">
        <f t="shared" si="10"/>
        <v>0</v>
      </c>
      <c r="AL39" s="191">
        <f t="shared" si="10"/>
        <v>0</v>
      </c>
      <c r="AM39" s="196"/>
      <c r="AN39" s="196"/>
      <c r="AO39" s="196"/>
    </row>
    <row r="40" s="12" customFormat="1" ht="30" hidden="1" customHeight="1" spans="1:41">
      <c r="A40" s="183" t="s">
        <v>54</v>
      </c>
      <c r="B40" s="188" t="s">
        <v>79</v>
      </c>
      <c r="C40" s="188"/>
      <c r="D40" s="188"/>
      <c r="E40" s="185"/>
      <c r="F40" s="185"/>
      <c r="G40" s="185"/>
      <c r="H40" s="185"/>
      <c r="I40" s="191">
        <f t="shared" ref="I40:AL40" si="11">I41+I42+I43+I44</f>
        <v>5</v>
      </c>
      <c r="J40" s="191">
        <f t="shared" si="11"/>
        <v>122.7</v>
      </c>
      <c r="K40" s="191">
        <f t="shared" si="11"/>
        <v>0</v>
      </c>
      <c r="L40" s="191">
        <f t="shared" si="11"/>
        <v>0</v>
      </c>
      <c r="M40" s="191">
        <f t="shared" si="11"/>
        <v>5</v>
      </c>
      <c r="N40" s="191">
        <f t="shared" si="11"/>
        <v>0</v>
      </c>
      <c r="O40" s="191">
        <f t="shared" si="11"/>
        <v>0</v>
      </c>
      <c r="P40" s="191">
        <f t="shared" si="11"/>
        <v>0</v>
      </c>
      <c r="Q40" s="191">
        <f t="shared" si="11"/>
        <v>0</v>
      </c>
      <c r="R40" s="191">
        <f t="shared" si="11"/>
        <v>0</v>
      </c>
      <c r="S40" s="191">
        <f t="shared" si="11"/>
        <v>4311</v>
      </c>
      <c r="T40" s="191">
        <f t="shared" si="11"/>
        <v>17009</v>
      </c>
      <c r="U40" s="191">
        <f t="shared" si="11"/>
        <v>0</v>
      </c>
      <c r="V40" s="191">
        <f t="shared" si="11"/>
        <v>0</v>
      </c>
      <c r="W40" s="191">
        <f t="shared" si="11"/>
        <v>0</v>
      </c>
      <c r="X40" s="191">
        <f t="shared" si="11"/>
        <v>0</v>
      </c>
      <c r="Y40" s="191">
        <f t="shared" si="11"/>
        <v>0</v>
      </c>
      <c r="Z40" s="191">
        <f t="shared" si="11"/>
        <v>9800</v>
      </c>
      <c r="AA40" s="191">
        <f t="shared" si="11"/>
        <v>6250</v>
      </c>
      <c r="AB40" s="191">
        <f t="shared" si="11"/>
        <v>4850</v>
      </c>
      <c r="AC40" s="191">
        <f t="shared" si="11"/>
        <v>400</v>
      </c>
      <c r="AD40" s="191">
        <f t="shared" si="11"/>
        <v>1000</v>
      </c>
      <c r="AE40" s="191">
        <f t="shared" si="11"/>
        <v>0</v>
      </c>
      <c r="AF40" s="191">
        <f t="shared" si="11"/>
        <v>3400</v>
      </c>
      <c r="AG40" s="191">
        <f t="shared" si="11"/>
        <v>0</v>
      </c>
      <c r="AH40" s="191">
        <f t="shared" si="11"/>
        <v>0</v>
      </c>
      <c r="AI40" s="191">
        <f t="shared" si="11"/>
        <v>0</v>
      </c>
      <c r="AJ40" s="191">
        <f t="shared" si="11"/>
        <v>150</v>
      </c>
      <c r="AK40" s="191">
        <f t="shared" si="11"/>
        <v>0</v>
      </c>
      <c r="AL40" s="191">
        <f t="shared" si="11"/>
        <v>0</v>
      </c>
      <c r="AM40" s="196"/>
      <c r="AN40" s="196"/>
      <c r="AO40" s="196"/>
    </row>
    <row r="41" s="12" customFormat="1" ht="30" hidden="1" customHeight="1" spans="1:41">
      <c r="A41" s="184" t="s">
        <v>56</v>
      </c>
      <c r="B41" s="188" t="s">
        <v>80</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hidden="1" customHeight="1" spans="1:41">
      <c r="A42" s="184" t="s">
        <v>56</v>
      </c>
      <c r="B42" s="188" t="s">
        <v>81</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c r="AO42" s="196"/>
    </row>
    <row r="43" s="12" customFormat="1" ht="30" hidden="1" customHeight="1" spans="1:41">
      <c r="A43" s="184" t="s">
        <v>56</v>
      </c>
      <c r="B43" s="188" t="s">
        <v>82</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50" hidden="1" customHeight="1" spans="1:41">
      <c r="A44" s="184" t="s">
        <v>56</v>
      </c>
      <c r="B44" s="188" t="s">
        <v>83</v>
      </c>
      <c r="C44" s="188"/>
      <c r="D44" s="188"/>
      <c r="E44" s="185"/>
      <c r="F44" s="185"/>
      <c r="G44" s="185"/>
      <c r="H44" s="185"/>
      <c r="I44" s="191">
        <f t="shared" ref="I44:AL44" si="12">SUM(I45:I49)</f>
        <v>5</v>
      </c>
      <c r="J44" s="191">
        <f t="shared" si="12"/>
        <v>122.7</v>
      </c>
      <c r="K44" s="191">
        <f t="shared" si="12"/>
        <v>0</v>
      </c>
      <c r="L44" s="191">
        <f t="shared" si="12"/>
        <v>0</v>
      </c>
      <c r="M44" s="191">
        <f t="shared" si="12"/>
        <v>5</v>
      </c>
      <c r="N44" s="191">
        <f t="shared" si="12"/>
        <v>0</v>
      </c>
      <c r="O44" s="191">
        <f t="shared" si="12"/>
        <v>0</v>
      </c>
      <c r="P44" s="191">
        <f t="shared" si="12"/>
        <v>0</v>
      </c>
      <c r="Q44" s="191">
        <f t="shared" si="12"/>
        <v>0</v>
      </c>
      <c r="R44" s="191">
        <f t="shared" si="12"/>
        <v>0</v>
      </c>
      <c r="S44" s="191">
        <f t="shared" si="12"/>
        <v>4311</v>
      </c>
      <c r="T44" s="191">
        <f t="shared" si="12"/>
        <v>17009</v>
      </c>
      <c r="U44" s="191">
        <f t="shared" si="12"/>
        <v>0</v>
      </c>
      <c r="V44" s="191">
        <f t="shared" si="12"/>
        <v>0</v>
      </c>
      <c r="W44" s="191">
        <f t="shared" si="12"/>
        <v>0</v>
      </c>
      <c r="X44" s="191">
        <f t="shared" si="12"/>
        <v>0</v>
      </c>
      <c r="Y44" s="191">
        <f t="shared" si="12"/>
        <v>0</v>
      </c>
      <c r="Z44" s="191">
        <f t="shared" si="12"/>
        <v>9800</v>
      </c>
      <c r="AA44" s="191">
        <f t="shared" si="12"/>
        <v>6250</v>
      </c>
      <c r="AB44" s="191">
        <f t="shared" si="12"/>
        <v>4850</v>
      </c>
      <c r="AC44" s="191">
        <f t="shared" si="12"/>
        <v>400</v>
      </c>
      <c r="AD44" s="191">
        <f t="shared" si="12"/>
        <v>1000</v>
      </c>
      <c r="AE44" s="191">
        <f t="shared" si="12"/>
        <v>0</v>
      </c>
      <c r="AF44" s="191">
        <f t="shared" si="12"/>
        <v>3400</v>
      </c>
      <c r="AG44" s="191">
        <f t="shared" si="12"/>
        <v>0</v>
      </c>
      <c r="AH44" s="191">
        <f t="shared" si="12"/>
        <v>0</v>
      </c>
      <c r="AI44" s="191">
        <f t="shared" si="12"/>
        <v>0</v>
      </c>
      <c r="AJ44" s="191">
        <f t="shared" si="12"/>
        <v>150</v>
      </c>
      <c r="AK44" s="191">
        <f t="shared" si="12"/>
        <v>0</v>
      </c>
      <c r="AL44" s="191">
        <f t="shared" si="12"/>
        <v>0</v>
      </c>
      <c r="AM44" s="196"/>
      <c r="AN44" s="196"/>
      <c r="AO44" s="196"/>
    </row>
    <row r="45" s="7" customFormat="1" ht="309" customHeight="1" spans="1:42">
      <c r="A45" s="22">
        <v>9</v>
      </c>
      <c r="B45" s="22" t="s">
        <v>1155</v>
      </c>
      <c r="C45" s="22">
        <v>2024</v>
      </c>
      <c r="D45" s="34" t="s">
        <v>203</v>
      </c>
      <c r="E45" s="24" t="s">
        <v>178</v>
      </c>
      <c r="F45" s="24" t="s">
        <v>990</v>
      </c>
      <c r="G45" s="24" t="s">
        <v>204</v>
      </c>
      <c r="H45" s="35" t="s">
        <v>1409</v>
      </c>
      <c r="I45" s="22">
        <v>1</v>
      </c>
      <c r="J45" s="22">
        <v>2</v>
      </c>
      <c r="K45" s="22"/>
      <c r="L45" s="22"/>
      <c r="M45" s="22">
        <v>1</v>
      </c>
      <c r="N45" s="22"/>
      <c r="O45" s="22"/>
      <c r="P45" s="22"/>
      <c r="Q45" s="22"/>
      <c r="R45" s="22"/>
      <c r="S45" s="95">
        <v>788</v>
      </c>
      <c r="T45" s="95">
        <v>2878</v>
      </c>
      <c r="U45" s="49" t="s">
        <v>206</v>
      </c>
      <c r="V45" s="22" t="s">
        <v>902</v>
      </c>
      <c r="W45" s="49" t="s">
        <v>207</v>
      </c>
      <c r="X45" s="22" t="s">
        <v>715</v>
      </c>
      <c r="Y45" s="22" t="s">
        <v>1286</v>
      </c>
      <c r="Z45" s="39">
        <v>2100</v>
      </c>
      <c r="AA45" s="22">
        <v>2100</v>
      </c>
      <c r="AB45" s="60">
        <v>1700</v>
      </c>
      <c r="AC45" s="60">
        <v>400</v>
      </c>
      <c r="AD45" s="60"/>
      <c r="AE45" s="60"/>
      <c r="AF45" s="22"/>
      <c r="AG45" s="22"/>
      <c r="AH45" s="22"/>
      <c r="AI45" s="22"/>
      <c r="AJ45" s="22"/>
      <c r="AK45" s="22"/>
      <c r="AL45" s="22"/>
      <c r="AM45" s="33" t="s">
        <v>1410</v>
      </c>
      <c r="AN45" s="33" t="s">
        <v>1157</v>
      </c>
      <c r="AO45" s="60" t="s">
        <v>1386</v>
      </c>
      <c r="AP45" s="75" t="s">
        <v>1386</v>
      </c>
    </row>
    <row r="46" s="9" customFormat="1" ht="320" customHeight="1" spans="1:42">
      <c r="A46" s="22">
        <v>10</v>
      </c>
      <c r="B46" s="22" t="s">
        <v>1189</v>
      </c>
      <c r="C46" s="22">
        <v>2024</v>
      </c>
      <c r="D46" s="22" t="s">
        <v>1190</v>
      </c>
      <c r="E46" s="22" t="s">
        <v>178</v>
      </c>
      <c r="F46" s="22" t="s">
        <v>990</v>
      </c>
      <c r="G46" s="22" t="s">
        <v>357</v>
      </c>
      <c r="H46" s="22" t="s">
        <v>1411</v>
      </c>
      <c r="I46" s="86">
        <v>1</v>
      </c>
      <c r="J46" s="36">
        <v>16</v>
      </c>
      <c r="K46" s="36"/>
      <c r="L46" s="36"/>
      <c r="M46" s="36">
        <v>1</v>
      </c>
      <c r="N46" s="36"/>
      <c r="O46" s="36"/>
      <c r="P46" s="36"/>
      <c r="Q46" s="36"/>
      <c r="R46" s="36"/>
      <c r="S46" s="36">
        <v>114</v>
      </c>
      <c r="T46" s="36">
        <v>456</v>
      </c>
      <c r="U46" s="36" t="s">
        <v>1016</v>
      </c>
      <c r="V46" s="22" t="s">
        <v>749</v>
      </c>
      <c r="W46" s="49" t="s">
        <v>207</v>
      </c>
      <c r="X46" s="22" t="s">
        <v>715</v>
      </c>
      <c r="Y46" s="22" t="s">
        <v>1286</v>
      </c>
      <c r="Z46" s="22">
        <v>1400</v>
      </c>
      <c r="AA46" s="36"/>
      <c r="AB46" s="36"/>
      <c r="AC46" s="36"/>
      <c r="AD46" s="36"/>
      <c r="AE46" s="36"/>
      <c r="AF46" s="36">
        <v>1400</v>
      </c>
      <c r="AG46" s="36"/>
      <c r="AH46" s="36"/>
      <c r="AI46" s="36"/>
      <c r="AJ46" s="36"/>
      <c r="AK46" s="36"/>
      <c r="AL46" s="36"/>
      <c r="AM46" s="37" t="s">
        <v>1192</v>
      </c>
      <c r="AN46" s="37" t="s">
        <v>1193</v>
      </c>
      <c r="AO46" s="77" t="s">
        <v>1386</v>
      </c>
      <c r="AP46" s="75" t="s">
        <v>1386</v>
      </c>
    </row>
    <row r="47" s="7" customFormat="1" ht="189" customHeight="1" spans="1:42">
      <c r="A47" s="22">
        <v>11</v>
      </c>
      <c r="B47" s="25" t="s">
        <v>1194</v>
      </c>
      <c r="C47" s="25">
        <v>2024</v>
      </c>
      <c r="D47" s="38" t="s">
        <v>208</v>
      </c>
      <c r="E47" s="27" t="s">
        <v>178</v>
      </c>
      <c r="F47" s="27" t="s">
        <v>990</v>
      </c>
      <c r="G47" s="27" t="s">
        <v>209</v>
      </c>
      <c r="H47" s="38" t="s">
        <v>1412</v>
      </c>
      <c r="I47" s="25">
        <v>1</v>
      </c>
      <c r="J47" s="25">
        <v>90</v>
      </c>
      <c r="K47" s="25"/>
      <c r="L47" s="25"/>
      <c r="M47" s="25">
        <v>1</v>
      </c>
      <c r="N47" s="25"/>
      <c r="O47" s="25"/>
      <c r="P47" s="25"/>
      <c r="Q47" s="25"/>
      <c r="R47" s="25"/>
      <c r="S47" s="25">
        <v>1867</v>
      </c>
      <c r="T47" s="25">
        <v>7902</v>
      </c>
      <c r="U47" s="51" t="s">
        <v>211</v>
      </c>
      <c r="V47" s="25" t="s">
        <v>715</v>
      </c>
      <c r="W47" s="96" t="s">
        <v>207</v>
      </c>
      <c r="X47" s="25" t="s">
        <v>715</v>
      </c>
      <c r="Y47" s="22" t="s">
        <v>1286</v>
      </c>
      <c r="Z47" s="25">
        <v>350</v>
      </c>
      <c r="AA47" s="25">
        <v>200</v>
      </c>
      <c r="AB47" s="57">
        <v>200</v>
      </c>
      <c r="AC47" s="57"/>
      <c r="AD47" s="57"/>
      <c r="AE47" s="57"/>
      <c r="AF47" s="25"/>
      <c r="AG47" s="25"/>
      <c r="AH47" s="25"/>
      <c r="AI47" s="25"/>
      <c r="AJ47" s="25">
        <v>150</v>
      </c>
      <c r="AK47" s="25"/>
      <c r="AL47" s="25"/>
      <c r="AM47" s="68" t="s">
        <v>1436</v>
      </c>
      <c r="AN47" s="68" t="s">
        <v>1437</v>
      </c>
      <c r="AO47" s="57" t="s">
        <v>1386</v>
      </c>
      <c r="AP47" s="75" t="s">
        <v>1386</v>
      </c>
    </row>
    <row r="48" s="7" customFormat="1" ht="266" customHeight="1" spans="1:42">
      <c r="A48" s="22">
        <v>12</v>
      </c>
      <c r="B48" s="22" t="s">
        <v>1244</v>
      </c>
      <c r="C48" s="22">
        <v>2024</v>
      </c>
      <c r="D48" s="33" t="s">
        <v>646</v>
      </c>
      <c r="E48" s="22" t="s">
        <v>302</v>
      </c>
      <c r="F48" s="24" t="s">
        <v>990</v>
      </c>
      <c r="G48" s="22" t="s">
        <v>503</v>
      </c>
      <c r="H48" s="33" t="s">
        <v>647</v>
      </c>
      <c r="I48" s="22">
        <v>1</v>
      </c>
      <c r="J48" s="22">
        <v>7</v>
      </c>
      <c r="K48" s="22"/>
      <c r="L48" s="22"/>
      <c r="M48" s="22">
        <v>1</v>
      </c>
      <c r="N48" s="22"/>
      <c r="O48" s="22"/>
      <c r="P48" s="22"/>
      <c r="Q48" s="22"/>
      <c r="R48" s="22"/>
      <c r="S48" s="22">
        <v>754</v>
      </c>
      <c r="T48" s="22">
        <v>2895</v>
      </c>
      <c r="U48" s="36" t="s">
        <v>211</v>
      </c>
      <c r="V48" s="22" t="s">
        <v>715</v>
      </c>
      <c r="W48" s="49" t="s">
        <v>207</v>
      </c>
      <c r="X48" s="22" t="s">
        <v>715</v>
      </c>
      <c r="Y48" s="22" t="s">
        <v>1286</v>
      </c>
      <c r="Z48" s="22">
        <v>5000</v>
      </c>
      <c r="AA48" s="22">
        <v>3000</v>
      </c>
      <c r="AB48" s="60">
        <v>2000</v>
      </c>
      <c r="AC48" s="60"/>
      <c r="AD48" s="60">
        <v>1000</v>
      </c>
      <c r="AE48" s="60"/>
      <c r="AF48" s="22">
        <v>2000</v>
      </c>
      <c r="AG48" s="22"/>
      <c r="AH48" s="22"/>
      <c r="AI48" s="22"/>
      <c r="AJ48" s="22"/>
      <c r="AK48" s="22"/>
      <c r="AL48" s="22"/>
      <c r="AM48" s="33" t="s">
        <v>1245</v>
      </c>
      <c r="AN48" s="33" t="s">
        <v>1246</v>
      </c>
      <c r="AO48" s="60" t="s">
        <v>1390</v>
      </c>
      <c r="AP48" s="22" t="s">
        <v>1390</v>
      </c>
    </row>
    <row r="49" s="13" customFormat="1" ht="145" customHeight="1" spans="1:42">
      <c r="A49" s="22">
        <v>13</v>
      </c>
      <c r="B49" s="22" t="s">
        <v>1322</v>
      </c>
      <c r="C49" s="33">
        <v>2024</v>
      </c>
      <c r="D49" s="33" t="s">
        <v>1323</v>
      </c>
      <c r="E49" s="33" t="s">
        <v>178</v>
      </c>
      <c r="F49" s="22" t="s">
        <v>1009</v>
      </c>
      <c r="G49" s="33" t="s">
        <v>1324</v>
      </c>
      <c r="H49" s="33" t="s">
        <v>1325</v>
      </c>
      <c r="I49" s="33">
        <v>1</v>
      </c>
      <c r="J49" s="33">
        <v>7.7</v>
      </c>
      <c r="K49" s="33"/>
      <c r="L49" s="33"/>
      <c r="M49" s="33">
        <v>1</v>
      </c>
      <c r="N49" s="33"/>
      <c r="O49" s="33"/>
      <c r="P49" s="33"/>
      <c r="Q49" s="33"/>
      <c r="R49" s="33"/>
      <c r="S49" s="39">
        <v>788</v>
      </c>
      <c r="T49" s="39">
        <v>2878</v>
      </c>
      <c r="U49" s="22" t="s">
        <v>206</v>
      </c>
      <c r="V49" s="33" t="s">
        <v>902</v>
      </c>
      <c r="W49" s="33" t="s">
        <v>207</v>
      </c>
      <c r="X49" s="22" t="s">
        <v>715</v>
      </c>
      <c r="Y49" s="33" t="s">
        <v>1286</v>
      </c>
      <c r="Z49" s="22">
        <v>950</v>
      </c>
      <c r="AA49" s="33">
        <v>950</v>
      </c>
      <c r="AB49" s="33">
        <v>950</v>
      </c>
      <c r="AC49" s="33"/>
      <c r="AD49" s="33"/>
      <c r="AE49" s="33"/>
      <c r="AF49" s="33"/>
      <c r="AG49" s="33"/>
      <c r="AH49" s="33"/>
      <c r="AI49" s="33"/>
      <c r="AJ49" s="33"/>
      <c r="AK49" s="33"/>
      <c r="AL49" s="33"/>
      <c r="AM49" s="33" t="s">
        <v>1326</v>
      </c>
      <c r="AN49" s="33" t="s">
        <v>913</v>
      </c>
      <c r="AO49" s="60" t="s">
        <v>1392</v>
      </c>
      <c r="AP49" s="75" t="s">
        <v>1392</v>
      </c>
    </row>
    <row r="50" s="12" customFormat="1" ht="30" hidden="1" customHeight="1" spans="1:41">
      <c r="A50" s="183" t="s">
        <v>54</v>
      </c>
      <c r="B50" s="188" t="s">
        <v>84</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30" hidden="1" customHeight="1" spans="1:41">
      <c r="A51" s="183" t="s">
        <v>52</v>
      </c>
      <c r="B51" s="188" t="s">
        <v>85</v>
      </c>
      <c r="C51" s="188"/>
      <c r="D51" s="188"/>
      <c r="E51" s="185"/>
      <c r="F51" s="185"/>
      <c r="G51" s="185"/>
      <c r="H51" s="185"/>
      <c r="I51" s="191">
        <f t="shared" ref="I51:AL51" si="13">I52+I54+I55+I56</f>
        <v>1</v>
      </c>
      <c r="J51" s="191">
        <f t="shared" si="13"/>
        <v>100</v>
      </c>
      <c r="K51" s="191">
        <f t="shared" si="13"/>
        <v>1</v>
      </c>
      <c r="L51" s="191">
        <f t="shared" si="13"/>
        <v>0</v>
      </c>
      <c r="M51" s="191">
        <f t="shared" si="13"/>
        <v>0</v>
      </c>
      <c r="N51" s="191">
        <f t="shared" si="13"/>
        <v>0</v>
      </c>
      <c r="O51" s="191">
        <f t="shared" si="13"/>
        <v>0</v>
      </c>
      <c r="P51" s="191">
        <f t="shared" si="13"/>
        <v>0</v>
      </c>
      <c r="Q51" s="191">
        <f t="shared" si="13"/>
        <v>0</v>
      </c>
      <c r="R51" s="191">
        <f t="shared" si="13"/>
        <v>0</v>
      </c>
      <c r="S51" s="191">
        <f t="shared" si="13"/>
        <v>26</v>
      </c>
      <c r="T51" s="191">
        <f t="shared" si="13"/>
        <v>83</v>
      </c>
      <c r="U51" s="191">
        <f t="shared" si="13"/>
        <v>0</v>
      </c>
      <c r="V51" s="191">
        <f t="shared" si="13"/>
        <v>0</v>
      </c>
      <c r="W51" s="191">
        <f t="shared" si="13"/>
        <v>0</v>
      </c>
      <c r="X51" s="191">
        <f t="shared" si="13"/>
        <v>0</v>
      </c>
      <c r="Y51" s="191">
        <f t="shared" si="13"/>
        <v>0</v>
      </c>
      <c r="Z51" s="191">
        <f t="shared" si="13"/>
        <v>60</v>
      </c>
      <c r="AA51" s="191">
        <f t="shared" si="13"/>
        <v>60</v>
      </c>
      <c r="AB51" s="191">
        <f t="shared" si="13"/>
        <v>60</v>
      </c>
      <c r="AC51" s="191">
        <f t="shared" si="13"/>
        <v>0</v>
      </c>
      <c r="AD51" s="191">
        <f t="shared" si="13"/>
        <v>0</v>
      </c>
      <c r="AE51" s="191">
        <f t="shared" si="13"/>
        <v>0</v>
      </c>
      <c r="AF51" s="191">
        <f t="shared" si="13"/>
        <v>0</v>
      </c>
      <c r="AG51" s="191">
        <f t="shared" si="13"/>
        <v>0</v>
      </c>
      <c r="AH51" s="191">
        <f t="shared" si="13"/>
        <v>0</v>
      </c>
      <c r="AI51" s="191">
        <f t="shared" si="13"/>
        <v>0</v>
      </c>
      <c r="AJ51" s="191">
        <f t="shared" si="13"/>
        <v>0</v>
      </c>
      <c r="AK51" s="191">
        <f t="shared" si="13"/>
        <v>0</v>
      </c>
      <c r="AL51" s="191">
        <f t="shared" si="13"/>
        <v>0</v>
      </c>
      <c r="AM51" s="196"/>
      <c r="AN51" s="196"/>
      <c r="AO51" s="196"/>
    </row>
    <row r="52" s="12" customFormat="1" ht="30" hidden="1" customHeight="1" spans="1:41">
      <c r="A52" s="183" t="s">
        <v>54</v>
      </c>
      <c r="B52" s="188" t="s">
        <v>86</v>
      </c>
      <c r="C52" s="188"/>
      <c r="D52" s="188"/>
      <c r="E52" s="185"/>
      <c r="F52" s="185"/>
      <c r="G52" s="185"/>
      <c r="H52" s="185"/>
      <c r="I52" s="191">
        <f t="shared" ref="I52:AL52" si="14">SUM(I53)</f>
        <v>1</v>
      </c>
      <c r="J52" s="191">
        <f t="shared" si="14"/>
        <v>100</v>
      </c>
      <c r="K52" s="191">
        <f t="shared" si="14"/>
        <v>1</v>
      </c>
      <c r="L52" s="191">
        <f t="shared" si="14"/>
        <v>0</v>
      </c>
      <c r="M52" s="191">
        <f t="shared" si="14"/>
        <v>0</v>
      </c>
      <c r="N52" s="191">
        <f t="shared" si="14"/>
        <v>0</v>
      </c>
      <c r="O52" s="191">
        <f t="shared" si="14"/>
        <v>0</v>
      </c>
      <c r="P52" s="191">
        <f t="shared" si="14"/>
        <v>0</v>
      </c>
      <c r="Q52" s="191">
        <f t="shared" si="14"/>
        <v>0</v>
      </c>
      <c r="R52" s="191">
        <f t="shared" si="14"/>
        <v>0</v>
      </c>
      <c r="S52" s="191">
        <f t="shared" si="14"/>
        <v>26</v>
      </c>
      <c r="T52" s="191">
        <f t="shared" si="14"/>
        <v>83</v>
      </c>
      <c r="U52" s="191">
        <f t="shared" si="14"/>
        <v>0</v>
      </c>
      <c r="V52" s="191">
        <f t="shared" si="14"/>
        <v>0</v>
      </c>
      <c r="W52" s="191">
        <f t="shared" si="14"/>
        <v>0</v>
      </c>
      <c r="X52" s="191">
        <f t="shared" si="14"/>
        <v>0</v>
      </c>
      <c r="Y52" s="191">
        <f t="shared" si="14"/>
        <v>0</v>
      </c>
      <c r="Z52" s="191">
        <f t="shared" si="14"/>
        <v>60</v>
      </c>
      <c r="AA52" s="191">
        <f t="shared" si="14"/>
        <v>60</v>
      </c>
      <c r="AB52" s="191">
        <f t="shared" si="14"/>
        <v>60</v>
      </c>
      <c r="AC52" s="191">
        <f t="shared" si="14"/>
        <v>0</v>
      </c>
      <c r="AD52" s="191">
        <f t="shared" si="14"/>
        <v>0</v>
      </c>
      <c r="AE52" s="191">
        <f t="shared" si="14"/>
        <v>0</v>
      </c>
      <c r="AF52" s="191">
        <f t="shared" si="14"/>
        <v>0</v>
      </c>
      <c r="AG52" s="191">
        <f t="shared" si="14"/>
        <v>0</v>
      </c>
      <c r="AH52" s="191">
        <f t="shared" si="14"/>
        <v>0</v>
      </c>
      <c r="AI52" s="191">
        <f t="shared" si="14"/>
        <v>0</v>
      </c>
      <c r="AJ52" s="191">
        <f t="shared" si="14"/>
        <v>0</v>
      </c>
      <c r="AK52" s="191">
        <f t="shared" si="14"/>
        <v>0</v>
      </c>
      <c r="AL52" s="191">
        <f t="shared" si="14"/>
        <v>0</v>
      </c>
      <c r="AM52" s="191"/>
      <c r="AN52" s="196"/>
      <c r="AO52" s="196"/>
    </row>
    <row r="53" s="10" customFormat="1" ht="408" customHeight="1" spans="1:42">
      <c r="A53" s="22">
        <v>14</v>
      </c>
      <c r="B53" s="22" t="s">
        <v>1327</v>
      </c>
      <c r="C53" s="33">
        <v>2024</v>
      </c>
      <c r="D53" s="33" t="s">
        <v>1328</v>
      </c>
      <c r="E53" s="33" t="s">
        <v>178</v>
      </c>
      <c r="F53" s="22" t="s">
        <v>1009</v>
      </c>
      <c r="G53" s="33" t="s">
        <v>548</v>
      </c>
      <c r="H53" s="33" t="s">
        <v>1329</v>
      </c>
      <c r="I53" s="33">
        <v>1</v>
      </c>
      <c r="J53" s="33">
        <v>100</v>
      </c>
      <c r="K53" s="33">
        <v>1</v>
      </c>
      <c r="L53" s="33"/>
      <c r="M53" s="33"/>
      <c r="N53" s="33"/>
      <c r="O53" s="33"/>
      <c r="P53" s="33"/>
      <c r="Q53" s="33"/>
      <c r="R53" s="33"/>
      <c r="S53" s="33">
        <v>26</v>
      </c>
      <c r="T53" s="33">
        <v>83</v>
      </c>
      <c r="U53" s="33" t="s">
        <v>183</v>
      </c>
      <c r="V53" s="33" t="s">
        <v>1144</v>
      </c>
      <c r="W53" s="33" t="s">
        <v>183</v>
      </c>
      <c r="X53" s="33" t="s">
        <v>1144</v>
      </c>
      <c r="Y53" s="33" t="s">
        <v>1286</v>
      </c>
      <c r="Z53" s="246">
        <v>60</v>
      </c>
      <c r="AA53" s="33">
        <v>60</v>
      </c>
      <c r="AB53" s="33">
        <v>60</v>
      </c>
      <c r="AC53" s="33"/>
      <c r="AD53" s="33"/>
      <c r="AE53" s="33"/>
      <c r="AF53" s="33"/>
      <c r="AG53" s="33"/>
      <c r="AH53" s="33"/>
      <c r="AI53" s="33"/>
      <c r="AJ53" s="33"/>
      <c r="AK53" s="9"/>
      <c r="AL53" s="33"/>
      <c r="AM53" s="33" t="s">
        <v>1331</v>
      </c>
      <c r="AN53" s="33" t="s">
        <v>1332</v>
      </c>
      <c r="AO53" s="60" t="s">
        <v>1386</v>
      </c>
      <c r="AP53" s="22" t="s">
        <v>1390</v>
      </c>
    </row>
    <row r="54" s="12" customFormat="1" ht="30" hidden="1" customHeight="1" spans="1:41">
      <c r="A54" s="183" t="s">
        <v>54</v>
      </c>
      <c r="B54" s="188" t="s">
        <v>87</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c r="AO54" s="196"/>
    </row>
    <row r="55" s="12" customFormat="1" ht="30" hidden="1" customHeight="1" spans="1:41">
      <c r="A55" s="183" t="s">
        <v>54</v>
      </c>
      <c r="B55" s="188" t="s">
        <v>88</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hidden="1" customHeight="1" spans="1:41">
      <c r="A56" s="183" t="s">
        <v>54</v>
      </c>
      <c r="B56" s="188" t="s">
        <v>89</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c r="AO56" s="196"/>
    </row>
    <row r="57" s="12" customFormat="1" ht="30" hidden="1" customHeight="1" spans="1:41">
      <c r="A57" s="183" t="s">
        <v>52</v>
      </c>
      <c r="B57" s="188" t="s">
        <v>90</v>
      </c>
      <c r="C57" s="188"/>
      <c r="D57" s="188"/>
      <c r="E57" s="185"/>
      <c r="F57" s="185"/>
      <c r="G57" s="185"/>
      <c r="H57" s="185"/>
      <c r="I57" s="191">
        <f t="shared" ref="I57:AL57" si="15">I58+I60+I63+I61+I62+I64</f>
        <v>1</v>
      </c>
      <c r="J57" s="191">
        <f t="shared" si="15"/>
        <v>1200</v>
      </c>
      <c r="K57" s="191">
        <f t="shared" si="15"/>
        <v>1</v>
      </c>
      <c r="L57" s="191">
        <f t="shared" si="15"/>
        <v>0</v>
      </c>
      <c r="M57" s="191">
        <f t="shared" si="15"/>
        <v>0</v>
      </c>
      <c r="N57" s="191">
        <f t="shared" si="15"/>
        <v>0</v>
      </c>
      <c r="O57" s="191">
        <f t="shared" si="15"/>
        <v>0</v>
      </c>
      <c r="P57" s="191">
        <f t="shared" si="15"/>
        <v>0</v>
      </c>
      <c r="Q57" s="191">
        <f t="shared" si="15"/>
        <v>0</v>
      </c>
      <c r="R57" s="191">
        <f t="shared" si="15"/>
        <v>0</v>
      </c>
      <c r="S57" s="191">
        <f t="shared" si="15"/>
        <v>1200</v>
      </c>
      <c r="T57" s="191">
        <f t="shared" si="15"/>
        <v>1200</v>
      </c>
      <c r="U57" s="191">
        <f t="shared" si="15"/>
        <v>0</v>
      </c>
      <c r="V57" s="191">
        <f t="shared" si="15"/>
        <v>0</v>
      </c>
      <c r="W57" s="191">
        <f t="shared" si="15"/>
        <v>0</v>
      </c>
      <c r="X57" s="191">
        <f t="shared" si="15"/>
        <v>0</v>
      </c>
      <c r="Y57" s="191">
        <f t="shared" si="15"/>
        <v>0</v>
      </c>
      <c r="Z57" s="191">
        <f t="shared" si="15"/>
        <v>200</v>
      </c>
      <c r="AA57" s="191">
        <f t="shared" si="15"/>
        <v>0</v>
      </c>
      <c r="AB57" s="191">
        <f t="shared" si="15"/>
        <v>0</v>
      </c>
      <c r="AC57" s="191">
        <f t="shared" si="15"/>
        <v>0</v>
      </c>
      <c r="AD57" s="191">
        <f t="shared" si="15"/>
        <v>0</v>
      </c>
      <c r="AE57" s="191">
        <f t="shared" si="15"/>
        <v>0</v>
      </c>
      <c r="AF57" s="191">
        <f t="shared" si="15"/>
        <v>200</v>
      </c>
      <c r="AG57" s="191">
        <f t="shared" si="15"/>
        <v>0</v>
      </c>
      <c r="AH57" s="191">
        <f t="shared" si="15"/>
        <v>0</v>
      </c>
      <c r="AI57" s="191">
        <f t="shared" si="15"/>
        <v>0</v>
      </c>
      <c r="AJ57" s="191">
        <f t="shared" si="15"/>
        <v>0</v>
      </c>
      <c r="AK57" s="191">
        <f t="shared" si="15"/>
        <v>0</v>
      </c>
      <c r="AL57" s="191">
        <f t="shared" si="15"/>
        <v>0</v>
      </c>
      <c r="AM57" s="196"/>
      <c r="AN57" s="196"/>
      <c r="AO57" s="196"/>
    </row>
    <row r="58" s="12" customFormat="1" ht="30" hidden="1" customHeight="1" spans="1:41">
      <c r="A58" s="183" t="s">
        <v>54</v>
      </c>
      <c r="B58" s="188" t="s">
        <v>91</v>
      </c>
      <c r="C58" s="188"/>
      <c r="D58" s="188"/>
      <c r="E58" s="185"/>
      <c r="F58" s="185"/>
      <c r="G58" s="185"/>
      <c r="H58" s="185"/>
      <c r="I58" s="191">
        <f t="shared" ref="I58:AL58" si="16">SUM(I59)</f>
        <v>1</v>
      </c>
      <c r="J58" s="191">
        <f t="shared" si="16"/>
        <v>1200</v>
      </c>
      <c r="K58" s="191">
        <f t="shared" si="16"/>
        <v>1</v>
      </c>
      <c r="L58" s="191">
        <f t="shared" si="16"/>
        <v>0</v>
      </c>
      <c r="M58" s="191">
        <f t="shared" si="16"/>
        <v>0</v>
      </c>
      <c r="N58" s="191">
        <f t="shared" si="16"/>
        <v>0</v>
      </c>
      <c r="O58" s="191">
        <f t="shared" si="16"/>
        <v>0</v>
      </c>
      <c r="P58" s="191">
        <f t="shared" si="16"/>
        <v>0</v>
      </c>
      <c r="Q58" s="191">
        <f t="shared" si="16"/>
        <v>0</v>
      </c>
      <c r="R58" s="191">
        <f t="shared" si="16"/>
        <v>0</v>
      </c>
      <c r="S58" s="191">
        <f t="shared" si="16"/>
        <v>1200</v>
      </c>
      <c r="T58" s="191">
        <f t="shared" si="16"/>
        <v>1200</v>
      </c>
      <c r="U58" s="191">
        <f t="shared" si="16"/>
        <v>0</v>
      </c>
      <c r="V58" s="191">
        <f t="shared" si="16"/>
        <v>0</v>
      </c>
      <c r="W58" s="191">
        <f t="shared" si="16"/>
        <v>0</v>
      </c>
      <c r="X58" s="191">
        <f t="shared" si="16"/>
        <v>0</v>
      </c>
      <c r="Y58" s="191">
        <f t="shared" si="16"/>
        <v>0</v>
      </c>
      <c r="Z58" s="191">
        <f t="shared" si="16"/>
        <v>200</v>
      </c>
      <c r="AA58" s="191">
        <f t="shared" si="16"/>
        <v>0</v>
      </c>
      <c r="AB58" s="191">
        <f t="shared" si="16"/>
        <v>0</v>
      </c>
      <c r="AC58" s="191">
        <f t="shared" si="16"/>
        <v>0</v>
      </c>
      <c r="AD58" s="191">
        <f t="shared" si="16"/>
        <v>0</v>
      </c>
      <c r="AE58" s="191">
        <f t="shared" si="16"/>
        <v>0</v>
      </c>
      <c r="AF58" s="191">
        <f t="shared" si="16"/>
        <v>200</v>
      </c>
      <c r="AG58" s="191">
        <f t="shared" si="16"/>
        <v>0</v>
      </c>
      <c r="AH58" s="191">
        <f t="shared" si="16"/>
        <v>0</v>
      </c>
      <c r="AI58" s="191">
        <f t="shared" si="16"/>
        <v>0</v>
      </c>
      <c r="AJ58" s="191">
        <f t="shared" si="16"/>
        <v>0</v>
      </c>
      <c r="AK58" s="191">
        <f t="shared" si="16"/>
        <v>0</v>
      </c>
      <c r="AL58" s="191">
        <f t="shared" si="16"/>
        <v>0</v>
      </c>
      <c r="AM58" s="196"/>
      <c r="AN58" s="196"/>
      <c r="AO58" s="196"/>
    </row>
    <row r="59" s="7" customFormat="1" ht="178" customHeight="1" spans="1:42">
      <c r="A59" s="22">
        <v>15</v>
      </c>
      <c r="B59" s="22" t="s">
        <v>1180</v>
      </c>
      <c r="C59" s="22">
        <v>2024</v>
      </c>
      <c r="D59" s="33" t="s">
        <v>998</v>
      </c>
      <c r="E59" s="22" t="s">
        <v>178</v>
      </c>
      <c r="F59" s="22" t="s">
        <v>1175</v>
      </c>
      <c r="G59" s="22" t="s">
        <v>995</v>
      </c>
      <c r="H59" s="33" t="s">
        <v>999</v>
      </c>
      <c r="I59" s="22">
        <v>1</v>
      </c>
      <c r="J59" s="22">
        <v>1200</v>
      </c>
      <c r="K59" s="22">
        <v>1</v>
      </c>
      <c r="L59" s="22"/>
      <c r="M59" s="22"/>
      <c r="N59" s="22"/>
      <c r="O59" s="22"/>
      <c r="P59" s="22"/>
      <c r="Q59" s="22"/>
      <c r="R59" s="22"/>
      <c r="S59" s="22">
        <v>1200</v>
      </c>
      <c r="T59" s="22">
        <v>1200</v>
      </c>
      <c r="U59" s="36" t="s">
        <v>183</v>
      </c>
      <c r="V59" s="22" t="s">
        <v>1144</v>
      </c>
      <c r="W59" s="36" t="s">
        <v>183</v>
      </c>
      <c r="X59" s="22" t="s">
        <v>1144</v>
      </c>
      <c r="Y59" s="22" t="s">
        <v>1286</v>
      </c>
      <c r="Z59" s="22">
        <v>200</v>
      </c>
      <c r="AA59" s="22"/>
      <c r="AB59" s="60"/>
      <c r="AC59" s="60"/>
      <c r="AD59" s="60"/>
      <c r="AE59" s="60"/>
      <c r="AF59" s="22">
        <v>200</v>
      </c>
      <c r="AG59" s="22"/>
      <c r="AH59" s="22"/>
      <c r="AI59" s="22"/>
      <c r="AJ59" s="22"/>
      <c r="AK59" s="22"/>
      <c r="AL59" s="22"/>
      <c r="AM59" s="33" t="s">
        <v>1181</v>
      </c>
      <c r="AN59" s="33" t="s">
        <v>1182</v>
      </c>
      <c r="AO59" s="60" t="s">
        <v>1386</v>
      </c>
      <c r="AP59" s="75" t="s">
        <v>1386</v>
      </c>
    </row>
    <row r="60" s="12" customFormat="1" ht="30" hidden="1" customHeight="1" spans="1:41">
      <c r="A60" s="183" t="s">
        <v>54</v>
      </c>
      <c r="B60" s="188" t="s">
        <v>92</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hidden="1" customHeight="1" spans="1:41">
      <c r="A61" s="183" t="s">
        <v>54</v>
      </c>
      <c r="B61" s="188" t="s">
        <v>93</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hidden="1" customHeight="1" spans="1:41">
      <c r="A62" s="183" t="s">
        <v>54</v>
      </c>
      <c r="B62" s="188" t="s">
        <v>94</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hidden="1" customHeight="1" spans="1:41">
      <c r="A63" s="183" t="s">
        <v>54</v>
      </c>
      <c r="B63" s="188" t="s">
        <v>95</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hidden="1" customHeight="1" spans="1:41">
      <c r="A64" s="183" t="s">
        <v>54</v>
      </c>
      <c r="B64" s="188" t="s">
        <v>96</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c r="AO64" s="196"/>
    </row>
    <row r="65" s="12" customFormat="1" ht="30" hidden="1" customHeight="1" spans="1:41">
      <c r="A65" s="180" t="s">
        <v>50</v>
      </c>
      <c r="B65" s="188" t="s">
        <v>97</v>
      </c>
      <c r="C65" s="188"/>
      <c r="D65" s="188"/>
      <c r="E65" s="185"/>
      <c r="F65" s="185"/>
      <c r="G65" s="185"/>
      <c r="H65" s="185"/>
      <c r="I65" s="192">
        <f t="shared" ref="I65:AL65" si="17">I66+I70+I73+I76+I80</f>
        <v>1</v>
      </c>
      <c r="J65" s="192">
        <f t="shared" si="17"/>
        <v>0</v>
      </c>
      <c r="K65" s="192">
        <f t="shared" si="17"/>
        <v>0</v>
      </c>
      <c r="L65" s="192">
        <f t="shared" si="17"/>
        <v>1</v>
      </c>
      <c r="M65" s="192">
        <f t="shared" si="17"/>
        <v>0</v>
      </c>
      <c r="N65" s="192">
        <f t="shared" si="17"/>
        <v>0</v>
      </c>
      <c r="O65" s="192">
        <f t="shared" si="17"/>
        <v>0</v>
      </c>
      <c r="P65" s="192">
        <f t="shared" si="17"/>
        <v>0</v>
      </c>
      <c r="Q65" s="192">
        <f t="shared" si="17"/>
        <v>0</v>
      </c>
      <c r="R65" s="192">
        <f t="shared" si="17"/>
        <v>0</v>
      </c>
      <c r="S65" s="192">
        <f t="shared" si="17"/>
        <v>0</v>
      </c>
      <c r="T65" s="192">
        <f t="shared" si="17"/>
        <v>0</v>
      </c>
      <c r="U65" s="192">
        <f t="shared" si="17"/>
        <v>0</v>
      </c>
      <c r="V65" s="192">
        <f t="shared" si="17"/>
        <v>0</v>
      </c>
      <c r="W65" s="192">
        <f t="shared" si="17"/>
        <v>0</v>
      </c>
      <c r="X65" s="192">
        <f t="shared" si="17"/>
        <v>0</v>
      </c>
      <c r="Y65" s="192">
        <f t="shared" si="17"/>
        <v>0</v>
      </c>
      <c r="Z65" s="192">
        <f t="shared" si="17"/>
        <v>10</v>
      </c>
      <c r="AA65" s="192">
        <f t="shared" si="17"/>
        <v>0</v>
      </c>
      <c r="AB65" s="192">
        <f t="shared" si="17"/>
        <v>0</v>
      </c>
      <c r="AC65" s="192">
        <f t="shared" si="17"/>
        <v>0</v>
      </c>
      <c r="AD65" s="192">
        <f t="shared" si="17"/>
        <v>0</v>
      </c>
      <c r="AE65" s="192">
        <f t="shared" si="17"/>
        <v>0</v>
      </c>
      <c r="AF65" s="192">
        <f t="shared" si="17"/>
        <v>10</v>
      </c>
      <c r="AG65" s="192">
        <f t="shared" si="17"/>
        <v>0</v>
      </c>
      <c r="AH65" s="192">
        <f t="shared" si="17"/>
        <v>0</v>
      </c>
      <c r="AI65" s="192">
        <f t="shared" si="17"/>
        <v>0</v>
      </c>
      <c r="AJ65" s="192">
        <f t="shared" si="17"/>
        <v>0</v>
      </c>
      <c r="AK65" s="192">
        <f t="shared" si="17"/>
        <v>0</v>
      </c>
      <c r="AL65" s="192">
        <f t="shared" si="17"/>
        <v>0</v>
      </c>
      <c r="AM65" s="196"/>
      <c r="AN65" s="196"/>
      <c r="AO65" s="196"/>
    </row>
    <row r="66" s="12" customFormat="1" ht="30" hidden="1" customHeight="1" spans="1:41">
      <c r="A66" s="180" t="s">
        <v>52</v>
      </c>
      <c r="B66" s="188" t="s">
        <v>98</v>
      </c>
      <c r="C66" s="188"/>
      <c r="D66" s="188"/>
      <c r="E66" s="185"/>
      <c r="F66" s="185"/>
      <c r="G66" s="185"/>
      <c r="H66" s="185"/>
      <c r="I66" s="191">
        <f t="shared" ref="I66:AL66" si="18">I67+I69</f>
        <v>1</v>
      </c>
      <c r="J66" s="191">
        <f t="shared" si="18"/>
        <v>0</v>
      </c>
      <c r="K66" s="191">
        <f t="shared" si="18"/>
        <v>0</v>
      </c>
      <c r="L66" s="191">
        <f t="shared" si="18"/>
        <v>1</v>
      </c>
      <c r="M66" s="191">
        <f t="shared" si="18"/>
        <v>0</v>
      </c>
      <c r="N66" s="191">
        <f t="shared" si="18"/>
        <v>0</v>
      </c>
      <c r="O66" s="191">
        <f t="shared" si="18"/>
        <v>0</v>
      </c>
      <c r="P66" s="191">
        <f t="shared" si="18"/>
        <v>0</v>
      </c>
      <c r="Q66" s="191">
        <f t="shared" si="18"/>
        <v>0</v>
      </c>
      <c r="R66" s="191">
        <f t="shared" si="18"/>
        <v>0</v>
      </c>
      <c r="S66" s="191">
        <f t="shared" si="18"/>
        <v>0</v>
      </c>
      <c r="T66" s="191">
        <f t="shared" si="18"/>
        <v>0</v>
      </c>
      <c r="U66" s="191">
        <f t="shared" si="18"/>
        <v>0</v>
      </c>
      <c r="V66" s="191">
        <f t="shared" si="18"/>
        <v>0</v>
      </c>
      <c r="W66" s="191">
        <f t="shared" si="18"/>
        <v>0</v>
      </c>
      <c r="X66" s="191">
        <f t="shared" si="18"/>
        <v>0</v>
      </c>
      <c r="Y66" s="191">
        <f t="shared" si="18"/>
        <v>0</v>
      </c>
      <c r="Z66" s="191">
        <f t="shared" si="18"/>
        <v>10</v>
      </c>
      <c r="AA66" s="191">
        <f t="shared" si="18"/>
        <v>0</v>
      </c>
      <c r="AB66" s="191">
        <f t="shared" si="18"/>
        <v>0</v>
      </c>
      <c r="AC66" s="191">
        <f t="shared" si="18"/>
        <v>0</v>
      </c>
      <c r="AD66" s="191">
        <f t="shared" si="18"/>
        <v>0</v>
      </c>
      <c r="AE66" s="191">
        <f t="shared" si="18"/>
        <v>0</v>
      </c>
      <c r="AF66" s="191">
        <f t="shared" si="18"/>
        <v>10</v>
      </c>
      <c r="AG66" s="191">
        <f t="shared" si="18"/>
        <v>0</v>
      </c>
      <c r="AH66" s="191">
        <f t="shared" si="18"/>
        <v>0</v>
      </c>
      <c r="AI66" s="191">
        <f t="shared" si="18"/>
        <v>0</v>
      </c>
      <c r="AJ66" s="191">
        <f t="shared" si="18"/>
        <v>0</v>
      </c>
      <c r="AK66" s="191">
        <f t="shared" si="18"/>
        <v>0</v>
      </c>
      <c r="AL66" s="191">
        <f t="shared" si="18"/>
        <v>0</v>
      </c>
      <c r="AM66" s="196"/>
      <c r="AN66" s="196"/>
      <c r="AO66" s="196"/>
    </row>
    <row r="67" s="12" customFormat="1" ht="30" hidden="1" customHeight="1" spans="1:41">
      <c r="A67" s="183" t="s">
        <v>54</v>
      </c>
      <c r="B67" s="188" t="s">
        <v>99</v>
      </c>
      <c r="C67" s="188"/>
      <c r="D67" s="188"/>
      <c r="E67" s="185"/>
      <c r="F67" s="185"/>
      <c r="G67" s="185"/>
      <c r="H67" s="185"/>
      <c r="I67" s="191">
        <f t="shared" ref="I67:AL67" si="19">SUM(I68)</f>
        <v>1</v>
      </c>
      <c r="J67" s="191">
        <f t="shared" si="19"/>
        <v>0</v>
      </c>
      <c r="K67" s="191">
        <f t="shared" si="19"/>
        <v>0</v>
      </c>
      <c r="L67" s="191">
        <f t="shared" si="19"/>
        <v>1</v>
      </c>
      <c r="M67" s="191">
        <f t="shared" si="19"/>
        <v>0</v>
      </c>
      <c r="N67" s="191">
        <f t="shared" si="19"/>
        <v>0</v>
      </c>
      <c r="O67" s="191">
        <f t="shared" si="19"/>
        <v>0</v>
      </c>
      <c r="P67" s="191">
        <f t="shared" si="19"/>
        <v>0</v>
      </c>
      <c r="Q67" s="191">
        <f t="shared" si="19"/>
        <v>0</v>
      </c>
      <c r="R67" s="191">
        <f t="shared" si="19"/>
        <v>0</v>
      </c>
      <c r="S67" s="191">
        <f t="shared" si="19"/>
        <v>0</v>
      </c>
      <c r="T67" s="191">
        <f t="shared" si="19"/>
        <v>0</v>
      </c>
      <c r="U67" s="191">
        <f t="shared" si="19"/>
        <v>0</v>
      </c>
      <c r="V67" s="191">
        <f t="shared" si="19"/>
        <v>0</v>
      </c>
      <c r="W67" s="191">
        <f t="shared" si="19"/>
        <v>0</v>
      </c>
      <c r="X67" s="191">
        <f t="shared" si="19"/>
        <v>0</v>
      </c>
      <c r="Y67" s="191">
        <f t="shared" si="19"/>
        <v>0</v>
      </c>
      <c r="Z67" s="191">
        <f t="shared" si="19"/>
        <v>10</v>
      </c>
      <c r="AA67" s="191">
        <f t="shared" si="19"/>
        <v>0</v>
      </c>
      <c r="AB67" s="191">
        <f t="shared" si="19"/>
        <v>0</v>
      </c>
      <c r="AC67" s="191">
        <f t="shared" si="19"/>
        <v>0</v>
      </c>
      <c r="AD67" s="191">
        <f t="shared" si="19"/>
        <v>0</v>
      </c>
      <c r="AE67" s="191">
        <f t="shared" si="19"/>
        <v>0</v>
      </c>
      <c r="AF67" s="191">
        <f t="shared" si="19"/>
        <v>10</v>
      </c>
      <c r="AG67" s="191">
        <f t="shared" si="19"/>
        <v>0</v>
      </c>
      <c r="AH67" s="191">
        <f t="shared" si="19"/>
        <v>0</v>
      </c>
      <c r="AI67" s="191">
        <f t="shared" si="19"/>
        <v>0</v>
      </c>
      <c r="AJ67" s="191">
        <f t="shared" si="19"/>
        <v>0</v>
      </c>
      <c r="AK67" s="191">
        <f t="shared" si="19"/>
        <v>0</v>
      </c>
      <c r="AL67" s="191">
        <f t="shared" si="19"/>
        <v>0</v>
      </c>
      <c r="AM67" s="196"/>
      <c r="AN67" s="196"/>
      <c r="AO67" s="196"/>
    </row>
    <row r="68" s="7" customFormat="1" ht="189" customHeight="1" spans="1:42">
      <c r="A68" s="22">
        <v>16</v>
      </c>
      <c r="B68" s="25" t="s">
        <v>1219</v>
      </c>
      <c r="C68" s="25">
        <v>2024</v>
      </c>
      <c r="D68" s="68" t="s">
        <v>1333</v>
      </c>
      <c r="E68" s="25" t="s">
        <v>178</v>
      </c>
      <c r="F68" s="25" t="s">
        <v>1175</v>
      </c>
      <c r="G68" s="25" t="s">
        <v>995</v>
      </c>
      <c r="H68" s="68" t="s">
        <v>1114</v>
      </c>
      <c r="I68" s="22">
        <v>1</v>
      </c>
      <c r="J68" s="22"/>
      <c r="K68" s="22"/>
      <c r="L68" s="22">
        <v>1</v>
      </c>
      <c r="M68" s="22"/>
      <c r="N68" s="22"/>
      <c r="O68" s="22"/>
      <c r="P68" s="22"/>
      <c r="Q68" s="22"/>
      <c r="R68" s="22"/>
      <c r="S68" s="22"/>
      <c r="T68" s="22"/>
      <c r="U68" s="51" t="s">
        <v>1003</v>
      </c>
      <c r="V68" s="22" t="s">
        <v>1438</v>
      </c>
      <c r="W68" s="51" t="s">
        <v>1003</v>
      </c>
      <c r="X68" s="22" t="s">
        <v>1438</v>
      </c>
      <c r="Y68" s="22" t="s">
        <v>1220</v>
      </c>
      <c r="Z68" s="25">
        <v>10</v>
      </c>
      <c r="AA68" s="22"/>
      <c r="AB68" s="60"/>
      <c r="AC68" s="60"/>
      <c r="AD68" s="60"/>
      <c r="AE68" s="60"/>
      <c r="AF68" s="22">
        <v>10</v>
      </c>
      <c r="AG68" s="22"/>
      <c r="AH68" s="22"/>
      <c r="AI68" s="22"/>
      <c r="AJ68" s="22"/>
      <c r="AK68" s="22"/>
      <c r="AL68" s="22"/>
      <c r="AM68" s="33" t="s">
        <v>1221</v>
      </c>
      <c r="AN68" s="33" t="s">
        <v>1334</v>
      </c>
      <c r="AO68" s="60" t="s">
        <v>1392</v>
      </c>
      <c r="AP68" s="75" t="s">
        <v>1392</v>
      </c>
    </row>
    <row r="69" s="12" customFormat="1" ht="30" hidden="1" customHeight="1" spans="1:41">
      <c r="A69" s="183" t="s">
        <v>54</v>
      </c>
      <c r="B69" s="188" t="s">
        <v>100</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hidden="1" customHeight="1" spans="1:41">
      <c r="A70" s="183" t="s">
        <v>52</v>
      </c>
      <c r="B70" s="188" t="s">
        <v>101</v>
      </c>
      <c r="C70" s="188"/>
      <c r="D70" s="188"/>
      <c r="E70" s="185"/>
      <c r="F70" s="185"/>
      <c r="G70" s="185"/>
      <c r="H70" s="185"/>
      <c r="I70" s="191">
        <f t="shared" ref="I70:AL70" si="20">I71+I72</f>
        <v>0</v>
      </c>
      <c r="J70" s="191">
        <f t="shared" si="20"/>
        <v>0</v>
      </c>
      <c r="K70" s="191">
        <f t="shared" si="20"/>
        <v>0</v>
      </c>
      <c r="L70" s="191">
        <f t="shared" si="20"/>
        <v>0</v>
      </c>
      <c r="M70" s="191">
        <f t="shared" si="20"/>
        <v>0</v>
      </c>
      <c r="N70" s="191">
        <f t="shared" si="20"/>
        <v>0</v>
      </c>
      <c r="O70" s="191">
        <f t="shared" si="20"/>
        <v>0</v>
      </c>
      <c r="P70" s="191">
        <f t="shared" si="20"/>
        <v>0</v>
      </c>
      <c r="Q70" s="191">
        <f t="shared" si="20"/>
        <v>0</v>
      </c>
      <c r="R70" s="191">
        <f t="shared" si="20"/>
        <v>0</v>
      </c>
      <c r="S70" s="191">
        <f t="shared" si="20"/>
        <v>0</v>
      </c>
      <c r="T70" s="191">
        <f t="shared" si="20"/>
        <v>0</v>
      </c>
      <c r="U70" s="191">
        <f t="shared" si="20"/>
        <v>0</v>
      </c>
      <c r="V70" s="191">
        <f t="shared" si="20"/>
        <v>0</v>
      </c>
      <c r="W70" s="191">
        <f t="shared" si="20"/>
        <v>0</v>
      </c>
      <c r="X70" s="191">
        <f t="shared" si="20"/>
        <v>0</v>
      </c>
      <c r="Y70" s="191">
        <f t="shared" si="20"/>
        <v>0</v>
      </c>
      <c r="Z70" s="191">
        <f t="shared" si="20"/>
        <v>0</v>
      </c>
      <c r="AA70" s="191">
        <f t="shared" si="20"/>
        <v>0</v>
      </c>
      <c r="AB70" s="191">
        <f t="shared" si="20"/>
        <v>0</v>
      </c>
      <c r="AC70" s="191">
        <f t="shared" si="20"/>
        <v>0</v>
      </c>
      <c r="AD70" s="191">
        <f t="shared" si="20"/>
        <v>0</v>
      </c>
      <c r="AE70" s="191">
        <f t="shared" si="20"/>
        <v>0</v>
      </c>
      <c r="AF70" s="191">
        <f t="shared" si="20"/>
        <v>0</v>
      </c>
      <c r="AG70" s="191">
        <f t="shared" si="20"/>
        <v>0</v>
      </c>
      <c r="AH70" s="191">
        <f t="shared" si="20"/>
        <v>0</v>
      </c>
      <c r="AI70" s="191">
        <f t="shared" si="20"/>
        <v>0</v>
      </c>
      <c r="AJ70" s="191">
        <f t="shared" si="20"/>
        <v>0</v>
      </c>
      <c r="AK70" s="191">
        <f t="shared" si="20"/>
        <v>0</v>
      </c>
      <c r="AL70" s="191">
        <f t="shared" si="20"/>
        <v>0</v>
      </c>
      <c r="AM70" s="196"/>
      <c r="AN70" s="196"/>
      <c r="AO70" s="196"/>
    </row>
    <row r="71" s="12" customFormat="1" ht="30" hidden="1" customHeight="1" spans="1:41">
      <c r="A71" s="183" t="s">
        <v>54</v>
      </c>
      <c r="B71" s="188" t="s">
        <v>102</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hidden="1" customHeight="1" spans="1:41">
      <c r="A72" s="183" t="s">
        <v>54</v>
      </c>
      <c r="B72" s="188" t="s">
        <v>103</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hidden="1" customHeight="1" spans="1:41">
      <c r="A73" s="183" t="s">
        <v>52</v>
      </c>
      <c r="B73" s="188" t="s">
        <v>104</v>
      </c>
      <c r="C73" s="188"/>
      <c r="D73" s="188"/>
      <c r="E73" s="185"/>
      <c r="F73" s="185"/>
      <c r="G73" s="185"/>
      <c r="H73" s="185"/>
      <c r="I73" s="191">
        <f t="shared" ref="I73:AL73" si="21">I74+I75</f>
        <v>0</v>
      </c>
      <c r="J73" s="191">
        <f t="shared" si="21"/>
        <v>0</v>
      </c>
      <c r="K73" s="191">
        <f t="shared" si="21"/>
        <v>0</v>
      </c>
      <c r="L73" s="191">
        <f t="shared" si="21"/>
        <v>0</v>
      </c>
      <c r="M73" s="191">
        <f t="shared" si="21"/>
        <v>0</v>
      </c>
      <c r="N73" s="191">
        <f t="shared" si="21"/>
        <v>0</v>
      </c>
      <c r="O73" s="191">
        <f t="shared" si="21"/>
        <v>0</v>
      </c>
      <c r="P73" s="191">
        <f t="shared" si="21"/>
        <v>0</v>
      </c>
      <c r="Q73" s="191">
        <f t="shared" si="21"/>
        <v>0</v>
      </c>
      <c r="R73" s="191">
        <f t="shared" si="21"/>
        <v>0</v>
      </c>
      <c r="S73" s="191">
        <f t="shared" si="21"/>
        <v>0</v>
      </c>
      <c r="T73" s="191">
        <f t="shared" si="21"/>
        <v>0</v>
      </c>
      <c r="U73" s="191">
        <f t="shared" si="21"/>
        <v>0</v>
      </c>
      <c r="V73" s="191">
        <f t="shared" si="21"/>
        <v>0</v>
      </c>
      <c r="W73" s="191">
        <f t="shared" si="21"/>
        <v>0</v>
      </c>
      <c r="X73" s="191">
        <f t="shared" si="21"/>
        <v>0</v>
      </c>
      <c r="Y73" s="191">
        <f t="shared" si="21"/>
        <v>0</v>
      </c>
      <c r="Z73" s="191">
        <f t="shared" si="21"/>
        <v>0</v>
      </c>
      <c r="AA73" s="191">
        <f t="shared" si="21"/>
        <v>0</v>
      </c>
      <c r="AB73" s="191">
        <f t="shared" si="21"/>
        <v>0</v>
      </c>
      <c r="AC73" s="191">
        <f t="shared" si="21"/>
        <v>0</v>
      </c>
      <c r="AD73" s="191">
        <f t="shared" si="21"/>
        <v>0</v>
      </c>
      <c r="AE73" s="191">
        <f t="shared" si="21"/>
        <v>0</v>
      </c>
      <c r="AF73" s="191">
        <f t="shared" si="21"/>
        <v>0</v>
      </c>
      <c r="AG73" s="191">
        <f t="shared" si="21"/>
        <v>0</v>
      </c>
      <c r="AH73" s="191">
        <f t="shared" si="21"/>
        <v>0</v>
      </c>
      <c r="AI73" s="191">
        <f t="shared" si="21"/>
        <v>0</v>
      </c>
      <c r="AJ73" s="191">
        <f t="shared" si="21"/>
        <v>0</v>
      </c>
      <c r="AK73" s="191">
        <f t="shared" si="21"/>
        <v>0</v>
      </c>
      <c r="AL73" s="191">
        <f t="shared" si="21"/>
        <v>0</v>
      </c>
      <c r="AM73" s="196"/>
      <c r="AN73" s="196"/>
      <c r="AO73" s="196"/>
    </row>
    <row r="74" s="12" customFormat="1" ht="30" hidden="1" customHeight="1" spans="1:41">
      <c r="A74" s="183" t="s">
        <v>54</v>
      </c>
      <c r="B74" s="188" t="s">
        <v>105</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hidden="1" customHeight="1" spans="1:41">
      <c r="A75" s="183" t="s">
        <v>54</v>
      </c>
      <c r="B75" s="188" t="s">
        <v>106</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hidden="1" customHeight="1" spans="1:41">
      <c r="A76" s="183" t="s">
        <v>52</v>
      </c>
      <c r="B76" s="188" t="s">
        <v>107</v>
      </c>
      <c r="C76" s="188"/>
      <c r="D76" s="188"/>
      <c r="E76" s="185"/>
      <c r="F76" s="185"/>
      <c r="G76" s="185"/>
      <c r="H76" s="185"/>
      <c r="I76" s="191">
        <f t="shared" ref="I76:AL76" si="22">I77+I79+I78</f>
        <v>0</v>
      </c>
      <c r="J76" s="191">
        <f t="shared" si="22"/>
        <v>0</v>
      </c>
      <c r="K76" s="191">
        <f t="shared" si="22"/>
        <v>0</v>
      </c>
      <c r="L76" s="191">
        <f t="shared" si="22"/>
        <v>0</v>
      </c>
      <c r="M76" s="191">
        <f t="shared" si="22"/>
        <v>0</v>
      </c>
      <c r="N76" s="191">
        <f t="shared" si="22"/>
        <v>0</v>
      </c>
      <c r="O76" s="191">
        <f t="shared" si="22"/>
        <v>0</v>
      </c>
      <c r="P76" s="191">
        <f t="shared" si="22"/>
        <v>0</v>
      </c>
      <c r="Q76" s="191">
        <f t="shared" si="22"/>
        <v>0</v>
      </c>
      <c r="R76" s="191">
        <f t="shared" si="22"/>
        <v>0</v>
      </c>
      <c r="S76" s="191">
        <f t="shared" si="22"/>
        <v>0</v>
      </c>
      <c r="T76" s="191">
        <f t="shared" si="22"/>
        <v>0</v>
      </c>
      <c r="U76" s="191">
        <f t="shared" si="22"/>
        <v>0</v>
      </c>
      <c r="V76" s="191">
        <f t="shared" si="22"/>
        <v>0</v>
      </c>
      <c r="W76" s="191">
        <f t="shared" si="22"/>
        <v>0</v>
      </c>
      <c r="X76" s="191">
        <f t="shared" si="22"/>
        <v>0</v>
      </c>
      <c r="Y76" s="191">
        <f t="shared" si="22"/>
        <v>0</v>
      </c>
      <c r="Z76" s="191">
        <f t="shared" si="22"/>
        <v>0</v>
      </c>
      <c r="AA76" s="191">
        <f t="shared" si="22"/>
        <v>0</v>
      </c>
      <c r="AB76" s="191">
        <f t="shared" si="22"/>
        <v>0</v>
      </c>
      <c r="AC76" s="191">
        <f t="shared" si="22"/>
        <v>0</v>
      </c>
      <c r="AD76" s="191">
        <f t="shared" si="22"/>
        <v>0</v>
      </c>
      <c r="AE76" s="191">
        <f t="shared" si="22"/>
        <v>0</v>
      </c>
      <c r="AF76" s="191">
        <f t="shared" si="22"/>
        <v>0</v>
      </c>
      <c r="AG76" s="191">
        <f t="shared" si="22"/>
        <v>0</v>
      </c>
      <c r="AH76" s="191">
        <f t="shared" si="22"/>
        <v>0</v>
      </c>
      <c r="AI76" s="191">
        <f t="shared" si="22"/>
        <v>0</v>
      </c>
      <c r="AJ76" s="191">
        <f t="shared" si="22"/>
        <v>0</v>
      </c>
      <c r="AK76" s="191">
        <f t="shared" si="22"/>
        <v>0</v>
      </c>
      <c r="AL76" s="191">
        <f t="shared" si="22"/>
        <v>0</v>
      </c>
      <c r="AM76" s="196"/>
      <c r="AN76" s="196"/>
      <c r="AO76" s="196"/>
    </row>
    <row r="77" s="12" customFormat="1" ht="30" hidden="1" customHeight="1" spans="1:41">
      <c r="A77" s="183" t="s">
        <v>54</v>
      </c>
      <c r="B77" s="188" t="s">
        <v>108</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hidden="1" customHeight="1" spans="1:41">
      <c r="A78" s="183" t="s">
        <v>54</v>
      </c>
      <c r="B78" s="188" t="s">
        <v>109</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hidden="1" customHeight="1" spans="1:41">
      <c r="A79" s="183" t="s">
        <v>54</v>
      </c>
      <c r="B79" s="188" t="s">
        <v>110</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hidden="1" customHeight="1" spans="1:41">
      <c r="A80" s="183" t="s">
        <v>52</v>
      </c>
      <c r="B80" s="188" t="s">
        <v>111</v>
      </c>
      <c r="C80" s="188"/>
      <c r="D80" s="188"/>
      <c r="E80" s="185"/>
      <c r="F80" s="185"/>
      <c r="G80" s="185"/>
      <c r="H80" s="185"/>
      <c r="I80" s="191">
        <f t="shared" ref="I80:AL80" si="23">I81</f>
        <v>0</v>
      </c>
      <c r="J80" s="191">
        <f t="shared" si="23"/>
        <v>0</v>
      </c>
      <c r="K80" s="191">
        <f t="shared" si="23"/>
        <v>0</v>
      </c>
      <c r="L80" s="191">
        <f t="shared" si="23"/>
        <v>0</v>
      </c>
      <c r="M80" s="191">
        <f t="shared" si="23"/>
        <v>0</v>
      </c>
      <c r="N80" s="191">
        <f t="shared" si="23"/>
        <v>0</v>
      </c>
      <c r="O80" s="191">
        <f t="shared" si="23"/>
        <v>0</v>
      </c>
      <c r="P80" s="191">
        <f t="shared" si="23"/>
        <v>0</v>
      </c>
      <c r="Q80" s="191">
        <f t="shared" si="23"/>
        <v>0</v>
      </c>
      <c r="R80" s="191">
        <f t="shared" si="23"/>
        <v>0</v>
      </c>
      <c r="S80" s="191">
        <f t="shared" si="23"/>
        <v>0</v>
      </c>
      <c r="T80" s="191">
        <f t="shared" si="23"/>
        <v>0</v>
      </c>
      <c r="U80" s="191">
        <f t="shared" si="23"/>
        <v>0</v>
      </c>
      <c r="V80" s="191">
        <f t="shared" si="23"/>
        <v>0</v>
      </c>
      <c r="W80" s="191">
        <f t="shared" si="23"/>
        <v>0</v>
      </c>
      <c r="X80" s="191">
        <f t="shared" si="23"/>
        <v>0</v>
      </c>
      <c r="Y80" s="191">
        <f t="shared" si="23"/>
        <v>0</v>
      </c>
      <c r="Z80" s="191">
        <f t="shared" si="23"/>
        <v>0</v>
      </c>
      <c r="AA80" s="191">
        <f t="shared" si="23"/>
        <v>0</v>
      </c>
      <c r="AB80" s="191">
        <f t="shared" si="23"/>
        <v>0</v>
      </c>
      <c r="AC80" s="191">
        <f t="shared" si="23"/>
        <v>0</v>
      </c>
      <c r="AD80" s="191">
        <f t="shared" si="23"/>
        <v>0</v>
      </c>
      <c r="AE80" s="191">
        <f t="shared" si="23"/>
        <v>0</v>
      </c>
      <c r="AF80" s="191">
        <f t="shared" si="23"/>
        <v>0</v>
      </c>
      <c r="AG80" s="191">
        <f t="shared" si="23"/>
        <v>0</v>
      </c>
      <c r="AH80" s="191">
        <f t="shared" si="23"/>
        <v>0</v>
      </c>
      <c r="AI80" s="191">
        <f t="shared" si="23"/>
        <v>0</v>
      </c>
      <c r="AJ80" s="191">
        <f t="shared" si="23"/>
        <v>0</v>
      </c>
      <c r="AK80" s="191">
        <f t="shared" si="23"/>
        <v>0</v>
      </c>
      <c r="AL80" s="191">
        <f t="shared" si="23"/>
        <v>0</v>
      </c>
      <c r="AM80" s="196"/>
      <c r="AN80" s="196"/>
      <c r="AO80" s="196"/>
    </row>
    <row r="81" s="12" customFormat="1" ht="30" hidden="1" customHeight="1" spans="1:41">
      <c r="A81" s="183" t="s">
        <v>54</v>
      </c>
      <c r="B81" s="188" t="s">
        <v>111</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30" hidden="1" customHeight="1" spans="1:41">
      <c r="A82" s="180" t="s">
        <v>50</v>
      </c>
      <c r="B82" s="188" t="s">
        <v>112</v>
      </c>
      <c r="C82" s="188"/>
      <c r="D82" s="188"/>
      <c r="E82" s="185"/>
      <c r="F82" s="185"/>
      <c r="G82" s="185"/>
      <c r="H82" s="185"/>
      <c r="I82" s="192">
        <f t="shared" ref="I82:AL82" si="24">I83+I100+I109</f>
        <v>11</v>
      </c>
      <c r="J82" s="192">
        <f t="shared" si="24"/>
        <v>275.9544</v>
      </c>
      <c r="K82" s="192">
        <f t="shared" si="24"/>
        <v>1</v>
      </c>
      <c r="L82" s="192">
        <f t="shared" si="24"/>
        <v>0</v>
      </c>
      <c r="M82" s="192">
        <f t="shared" si="24"/>
        <v>10</v>
      </c>
      <c r="N82" s="192">
        <f t="shared" si="24"/>
        <v>0</v>
      </c>
      <c r="O82" s="192">
        <f t="shared" si="24"/>
        <v>0</v>
      </c>
      <c r="P82" s="192">
        <f t="shared" si="24"/>
        <v>0</v>
      </c>
      <c r="Q82" s="192">
        <f t="shared" si="24"/>
        <v>0</v>
      </c>
      <c r="R82" s="192">
        <f t="shared" si="24"/>
        <v>0</v>
      </c>
      <c r="S82" s="192">
        <f t="shared" si="24"/>
        <v>7056</v>
      </c>
      <c r="T82" s="192">
        <f t="shared" si="24"/>
        <v>25897</v>
      </c>
      <c r="U82" s="192">
        <f t="shared" si="24"/>
        <v>0</v>
      </c>
      <c r="V82" s="192">
        <f t="shared" si="24"/>
        <v>0</v>
      </c>
      <c r="W82" s="192">
        <f t="shared" si="24"/>
        <v>0</v>
      </c>
      <c r="X82" s="192">
        <f t="shared" si="24"/>
        <v>0</v>
      </c>
      <c r="Y82" s="192">
        <f t="shared" si="24"/>
        <v>0</v>
      </c>
      <c r="Z82" s="192">
        <f t="shared" si="24"/>
        <v>13000</v>
      </c>
      <c r="AA82" s="192">
        <f t="shared" si="24"/>
        <v>10600</v>
      </c>
      <c r="AB82" s="192">
        <f t="shared" si="24"/>
        <v>10600</v>
      </c>
      <c r="AC82" s="192">
        <f t="shared" si="24"/>
        <v>0</v>
      </c>
      <c r="AD82" s="192">
        <f t="shared" si="24"/>
        <v>0</v>
      </c>
      <c r="AE82" s="192">
        <f t="shared" si="24"/>
        <v>0</v>
      </c>
      <c r="AF82" s="192">
        <f t="shared" si="24"/>
        <v>0</v>
      </c>
      <c r="AG82" s="192">
        <f t="shared" si="24"/>
        <v>0</v>
      </c>
      <c r="AH82" s="192">
        <f t="shared" si="24"/>
        <v>2000</v>
      </c>
      <c r="AI82" s="192">
        <f t="shared" si="24"/>
        <v>0</v>
      </c>
      <c r="AJ82" s="192">
        <f t="shared" si="24"/>
        <v>400</v>
      </c>
      <c r="AK82" s="192">
        <f t="shared" si="24"/>
        <v>0</v>
      </c>
      <c r="AL82" s="192">
        <f t="shared" si="24"/>
        <v>0</v>
      </c>
      <c r="AM82" s="196"/>
      <c r="AN82" s="196"/>
      <c r="AO82" s="196"/>
    </row>
    <row r="83" s="12" customFormat="1" ht="30" hidden="1" customHeight="1" spans="1:41">
      <c r="A83" s="180" t="s">
        <v>52</v>
      </c>
      <c r="B83" s="188" t="s">
        <v>113</v>
      </c>
      <c r="C83" s="188"/>
      <c r="D83" s="188"/>
      <c r="E83" s="185"/>
      <c r="F83" s="185"/>
      <c r="G83" s="185"/>
      <c r="H83" s="185"/>
      <c r="I83" s="191">
        <f t="shared" ref="I83:AL83" si="25">I84+I85+I88+I90+I95+I96+I97+I98+I99</f>
        <v>7</v>
      </c>
      <c r="J83" s="191">
        <f t="shared" si="25"/>
        <v>269</v>
      </c>
      <c r="K83" s="191">
        <f t="shared" si="25"/>
        <v>1</v>
      </c>
      <c r="L83" s="191">
        <f t="shared" si="25"/>
        <v>0</v>
      </c>
      <c r="M83" s="191">
        <f t="shared" si="25"/>
        <v>6</v>
      </c>
      <c r="N83" s="191">
        <f t="shared" si="25"/>
        <v>0</v>
      </c>
      <c r="O83" s="191">
        <f t="shared" si="25"/>
        <v>0</v>
      </c>
      <c r="P83" s="191">
        <f t="shared" si="25"/>
        <v>0</v>
      </c>
      <c r="Q83" s="191">
        <f t="shared" si="25"/>
        <v>0</v>
      </c>
      <c r="R83" s="191">
        <f t="shared" si="25"/>
        <v>0</v>
      </c>
      <c r="S83" s="191">
        <f t="shared" si="25"/>
        <v>4188</v>
      </c>
      <c r="T83" s="191">
        <f t="shared" si="25"/>
        <v>17118</v>
      </c>
      <c r="U83" s="191">
        <f t="shared" si="25"/>
        <v>0</v>
      </c>
      <c r="V83" s="191">
        <f t="shared" si="25"/>
        <v>0</v>
      </c>
      <c r="W83" s="191">
        <f t="shared" si="25"/>
        <v>0</v>
      </c>
      <c r="X83" s="191">
        <f t="shared" si="25"/>
        <v>0</v>
      </c>
      <c r="Y83" s="191">
        <f t="shared" si="25"/>
        <v>0</v>
      </c>
      <c r="Z83" s="191">
        <f t="shared" si="25"/>
        <v>9220</v>
      </c>
      <c r="AA83" s="191">
        <f t="shared" si="25"/>
        <v>6820</v>
      </c>
      <c r="AB83" s="191">
        <f t="shared" si="25"/>
        <v>6820</v>
      </c>
      <c r="AC83" s="191">
        <f t="shared" si="25"/>
        <v>0</v>
      </c>
      <c r="AD83" s="191">
        <f t="shared" si="25"/>
        <v>0</v>
      </c>
      <c r="AE83" s="191">
        <f t="shared" si="25"/>
        <v>0</v>
      </c>
      <c r="AF83" s="191">
        <f t="shared" si="25"/>
        <v>0</v>
      </c>
      <c r="AG83" s="191">
        <f t="shared" si="25"/>
        <v>0</v>
      </c>
      <c r="AH83" s="191">
        <f t="shared" si="25"/>
        <v>2000</v>
      </c>
      <c r="AI83" s="191">
        <f t="shared" si="25"/>
        <v>0</v>
      </c>
      <c r="AJ83" s="191">
        <f t="shared" si="25"/>
        <v>400</v>
      </c>
      <c r="AK83" s="191">
        <f t="shared" si="25"/>
        <v>0</v>
      </c>
      <c r="AL83" s="191">
        <f t="shared" si="25"/>
        <v>0</v>
      </c>
      <c r="AM83" s="196"/>
      <c r="AN83" s="196"/>
      <c r="AO83" s="196"/>
    </row>
    <row r="84" s="12" customFormat="1" ht="43" hidden="1" customHeight="1" spans="1:41">
      <c r="A84" s="183" t="s">
        <v>54</v>
      </c>
      <c r="B84" s="188" t="s">
        <v>114</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c r="AO84" s="196"/>
    </row>
    <row r="85" s="12" customFormat="1" ht="43" hidden="1" customHeight="1" spans="1:41">
      <c r="A85" s="183" t="s">
        <v>54</v>
      </c>
      <c r="B85" s="188" t="s">
        <v>115</v>
      </c>
      <c r="C85" s="188"/>
      <c r="D85" s="188"/>
      <c r="E85" s="185"/>
      <c r="F85" s="185"/>
      <c r="G85" s="185"/>
      <c r="H85" s="185"/>
      <c r="I85" s="191">
        <f t="shared" ref="I85:AL85" si="26">SUM(I86:I87)</f>
        <v>2</v>
      </c>
      <c r="J85" s="191">
        <f t="shared" si="26"/>
        <v>0</v>
      </c>
      <c r="K85" s="191">
        <f t="shared" si="26"/>
        <v>0</v>
      </c>
      <c r="L85" s="191">
        <f t="shared" si="26"/>
        <v>0</v>
      </c>
      <c r="M85" s="191">
        <f t="shared" si="26"/>
        <v>2</v>
      </c>
      <c r="N85" s="191">
        <f t="shared" si="26"/>
        <v>0</v>
      </c>
      <c r="O85" s="191">
        <f t="shared" si="26"/>
        <v>0</v>
      </c>
      <c r="P85" s="191">
        <f t="shared" si="26"/>
        <v>0</v>
      </c>
      <c r="Q85" s="191">
        <f t="shared" si="26"/>
        <v>0</v>
      </c>
      <c r="R85" s="191">
        <f t="shared" si="26"/>
        <v>0</v>
      </c>
      <c r="S85" s="191">
        <f t="shared" si="26"/>
        <v>108</v>
      </c>
      <c r="T85" s="191">
        <f t="shared" si="26"/>
        <v>494</v>
      </c>
      <c r="U85" s="191">
        <f t="shared" si="26"/>
        <v>0</v>
      </c>
      <c r="V85" s="191">
        <f t="shared" si="26"/>
        <v>0</v>
      </c>
      <c r="W85" s="191">
        <f t="shared" si="26"/>
        <v>0</v>
      </c>
      <c r="X85" s="191">
        <f t="shared" si="26"/>
        <v>0</v>
      </c>
      <c r="Y85" s="191">
        <f t="shared" si="26"/>
        <v>0</v>
      </c>
      <c r="Z85" s="191">
        <f t="shared" si="26"/>
        <v>2000</v>
      </c>
      <c r="AA85" s="191">
        <f t="shared" si="26"/>
        <v>2000</v>
      </c>
      <c r="AB85" s="191">
        <f t="shared" si="26"/>
        <v>2000</v>
      </c>
      <c r="AC85" s="191">
        <f t="shared" si="26"/>
        <v>0</v>
      </c>
      <c r="AD85" s="191">
        <f t="shared" si="26"/>
        <v>0</v>
      </c>
      <c r="AE85" s="191">
        <f t="shared" si="26"/>
        <v>0</v>
      </c>
      <c r="AF85" s="191">
        <f t="shared" si="26"/>
        <v>0</v>
      </c>
      <c r="AG85" s="191">
        <f t="shared" si="26"/>
        <v>0</v>
      </c>
      <c r="AH85" s="191">
        <f t="shared" si="26"/>
        <v>0</v>
      </c>
      <c r="AI85" s="191">
        <f t="shared" si="26"/>
        <v>0</v>
      </c>
      <c r="AJ85" s="191">
        <f t="shared" si="26"/>
        <v>0</v>
      </c>
      <c r="AK85" s="191">
        <f t="shared" si="26"/>
        <v>0</v>
      </c>
      <c r="AL85" s="191">
        <f t="shared" si="26"/>
        <v>0</v>
      </c>
      <c r="AM85" s="196"/>
      <c r="AN85" s="196"/>
      <c r="AO85" s="196"/>
    </row>
    <row r="86" s="12" customFormat="1" ht="146" customHeight="1" spans="1:41">
      <c r="A86" s="22">
        <v>17</v>
      </c>
      <c r="B86" s="22" t="s">
        <v>1428</v>
      </c>
      <c r="C86" s="22">
        <v>2024</v>
      </c>
      <c r="D86" s="24" t="s">
        <v>1429</v>
      </c>
      <c r="E86" s="199" t="s">
        <v>178</v>
      </c>
      <c r="F86" s="24" t="s">
        <v>984</v>
      </c>
      <c r="G86" s="37" t="s">
        <v>309</v>
      </c>
      <c r="H86" s="37" t="s">
        <v>1430</v>
      </c>
      <c r="I86" s="204">
        <v>1</v>
      </c>
      <c r="J86" s="204"/>
      <c r="K86" s="204"/>
      <c r="L86" s="204"/>
      <c r="M86" s="204">
        <v>1</v>
      </c>
      <c r="N86" s="204"/>
      <c r="O86" s="204"/>
      <c r="P86" s="204"/>
      <c r="Q86" s="204"/>
      <c r="R86" s="204"/>
      <c r="S86" s="204">
        <v>75</v>
      </c>
      <c r="T86" s="204">
        <v>337</v>
      </c>
      <c r="U86" s="22" t="s">
        <v>215</v>
      </c>
      <c r="V86" s="22" t="s">
        <v>853</v>
      </c>
      <c r="W86" s="36" t="s">
        <v>215</v>
      </c>
      <c r="X86" s="22" t="s">
        <v>853</v>
      </c>
      <c r="Y86" s="22" t="s">
        <v>1286</v>
      </c>
      <c r="Z86" s="36">
        <v>1500</v>
      </c>
      <c r="AA86" s="36">
        <v>1500</v>
      </c>
      <c r="AB86" s="36">
        <v>1500</v>
      </c>
      <c r="AC86" s="204"/>
      <c r="AD86" s="204"/>
      <c r="AE86" s="204"/>
      <c r="AF86" s="204"/>
      <c r="AG86" s="204"/>
      <c r="AH86" s="204"/>
      <c r="AI86" s="204"/>
      <c r="AJ86" s="204"/>
      <c r="AK86" s="204"/>
      <c r="AL86" s="204"/>
      <c r="AM86" s="33" t="s">
        <v>1431</v>
      </c>
      <c r="AN86" s="33" t="s">
        <v>1340</v>
      </c>
      <c r="AO86" s="206"/>
    </row>
    <row r="87" s="12" customFormat="1" ht="146" customHeight="1" spans="1:41">
      <c r="A87" s="22">
        <v>18</v>
      </c>
      <c r="B87" s="22" t="s">
        <v>1432</v>
      </c>
      <c r="C87" s="22">
        <v>2024</v>
      </c>
      <c r="D87" s="24" t="s">
        <v>1433</v>
      </c>
      <c r="E87" s="199" t="s">
        <v>178</v>
      </c>
      <c r="F87" s="24" t="s">
        <v>984</v>
      </c>
      <c r="G87" s="37" t="s">
        <v>315</v>
      </c>
      <c r="H87" s="37" t="s">
        <v>1434</v>
      </c>
      <c r="I87" s="204">
        <v>1</v>
      </c>
      <c r="J87" s="204"/>
      <c r="K87" s="204"/>
      <c r="L87" s="204"/>
      <c r="M87" s="204">
        <v>1</v>
      </c>
      <c r="N87" s="204"/>
      <c r="O87" s="204"/>
      <c r="P87" s="204"/>
      <c r="Q87" s="204"/>
      <c r="R87" s="204"/>
      <c r="S87" s="204">
        <v>33</v>
      </c>
      <c r="T87" s="204">
        <v>157</v>
      </c>
      <c r="U87" s="22" t="s">
        <v>215</v>
      </c>
      <c r="V87" s="22" t="s">
        <v>853</v>
      </c>
      <c r="W87" s="36" t="s">
        <v>215</v>
      </c>
      <c r="X87" s="22" t="s">
        <v>853</v>
      </c>
      <c r="Y87" s="22" t="s">
        <v>1286</v>
      </c>
      <c r="Z87" s="36">
        <v>500</v>
      </c>
      <c r="AA87" s="36">
        <v>500</v>
      </c>
      <c r="AB87" s="36">
        <v>500</v>
      </c>
      <c r="AC87" s="204"/>
      <c r="AD87" s="204"/>
      <c r="AE87" s="204"/>
      <c r="AF87" s="204"/>
      <c r="AG87" s="204"/>
      <c r="AH87" s="204"/>
      <c r="AI87" s="204"/>
      <c r="AJ87" s="204"/>
      <c r="AK87" s="204"/>
      <c r="AL87" s="204"/>
      <c r="AM87" s="33" t="s">
        <v>1435</v>
      </c>
      <c r="AN87" s="33" t="s">
        <v>1340</v>
      </c>
      <c r="AO87" s="206"/>
    </row>
    <row r="88" s="12" customFormat="1" ht="43" hidden="1" customHeight="1" spans="1:41">
      <c r="A88" s="197" t="s">
        <v>54</v>
      </c>
      <c r="B88" s="198" t="s">
        <v>116</v>
      </c>
      <c r="C88" s="198"/>
      <c r="D88" s="198"/>
      <c r="E88" s="199"/>
      <c r="F88" s="199"/>
      <c r="G88" s="199"/>
      <c r="H88" s="199"/>
      <c r="I88" s="204">
        <f t="shared" ref="I88:AL88" si="27">SUM(I89)</f>
        <v>1</v>
      </c>
      <c r="J88" s="204">
        <f t="shared" si="27"/>
        <v>30</v>
      </c>
      <c r="K88" s="204">
        <f t="shared" si="27"/>
        <v>1</v>
      </c>
      <c r="L88" s="204">
        <f t="shared" si="27"/>
        <v>0</v>
      </c>
      <c r="M88" s="204">
        <f t="shared" si="27"/>
        <v>0</v>
      </c>
      <c r="N88" s="204">
        <f t="shared" si="27"/>
        <v>0</v>
      </c>
      <c r="O88" s="204">
        <f t="shared" si="27"/>
        <v>0</v>
      </c>
      <c r="P88" s="204">
        <f t="shared" si="27"/>
        <v>0</v>
      </c>
      <c r="Q88" s="204">
        <f t="shared" si="27"/>
        <v>0</v>
      </c>
      <c r="R88" s="204">
        <f t="shared" si="27"/>
        <v>0</v>
      </c>
      <c r="S88" s="204">
        <f t="shared" si="27"/>
        <v>431</v>
      </c>
      <c r="T88" s="204">
        <f t="shared" si="27"/>
        <v>1548</v>
      </c>
      <c r="U88" s="204">
        <f t="shared" si="27"/>
        <v>0</v>
      </c>
      <c r="V88" s="204">
        <f t="shared" si="27"/>
        <v>0</v>
      </c>
      <c r="W88" s="204">
        <f t="shared" si="27"/>
        <v>0</v>
      </c>
      <c r="X88" s="204">
        <f t="shared" si="27"/>
        <v>0</v>
      </c>
      <c r="Y88" s="204">
        <f t="shared" si="27"/>
        <v>0</v>
      </c>
      <c r="Z88" s="204">
        <f t="shared" si="27"/>
        <v>1800</v>
      </c>
      <c r="AA88" s="204">
        <f t="shared" si="27"/>
        <v>1400</v>
      </c>
      <c r="AB88" s="204">
        <f t="shared" si="27"/>
        <v>1400</v>
      </c>
      <c r="AC88" s="204">
        <f t="shared" si="27"/>
        <v>0</v>
      </c>
      <c r="AD88" s="204">
        <f t="shared" si="27"/>
        <v>0</v>
      </c>
      <c r="AE88" s="204">
        <f t="shared" si="27"/>
        <v>0</v>
      </c>
      <c r="AF88" s="204">
        <f t="shared" si="27"/>
        <v>0</v>
      </c>
      <c r="AG88" s="204">
        <f t="shared" si="27"/>
        <v>0</v>
      </c>
      <c r="AH88" s="204">
        <f t="shared" si="27"/>
        <v>0</v>
      </c>
      <c r="AI88" s="204">
        <f t="shared" si="27"/>
        <v>0</v>
      </c>
      <c r="AJ88" s="204">
        <f t="shared" si="27"/>
        <v>400</v>
      </c>
      <c r="AK88" s="204">
        <f t="shared" si="27"/>
        <v>0</v>
      </c>
      <c r="AL88" s="204">
        <f t="shared" si="27"/>
        <v>0</v>
      </c>
      <c r="AM88" s="206"/>
      <c r="AN88" s="206"/>
      <c r="AO88" s="206"/>
    </row>
    <row r="89" s="179" customFormat="1" ht="189" customHeight="1" spans="1:42">
      <c r="A89" s="22">
        <v>19</v>
      </c>
      <c r="B89" s="22" t="s">
        <v>1335</v>
      </c>
      <c r="C89" s="22">
        <v>2024</v>
      </c>
      <c r="D89" s="37" t="s">
        <v>1336</v>
      </c>
      <c r="E89" s="24" t="s">
        <v>178</v>
      </c>
      <c r="F89" s="24" t="s">
        <v>1337</v>
      </c>
      <c r="G89" s="24" t="s">
        <v>1304</v>
      </c>
      <c r="H89" s="37" t="s">
        <v>1338</v>
      </c>
      <c r="I89" s="22">
        <v>1</v>
      </c>
      <c r="J89" s="22">
        <v>30</v>
      </c>
      <c r="K89" s="22">
        <v>1</v>
      </c>
      <c r="L89" s="22"/>
      <c r="M89" s="22"/>
      <c r="N89" s="22"/>
      <c r="O89" s="22"/>
      <c r="P89" s="22"/>
      <c r="Q89" s="22"/>
      <c r="R89" s="22"/>
      <c r="S89" s="22">
        <v>431</v>
      </c>
      <c r="T89" s="22">
        <v>1548</v>
      </c>
      <c r="U89" s="36" t="s">
        <v>215</v>
      </c>
      <c r="V89" s="22" t="s">
        <v>853</v>
      </c>
      <c r="W89" s="36" t="s">
        <v>215</v>
      </c>
      <c r="X89" s="22" t="s">
        <v>853</v>
      </c>
      <c r="Y89" s="22" t="s">
        <v>1286</v>
      </c>
      <c r="Z89" s="22">
        <v>1800</v>
      </c>
      <c r="AA89" s="22">
        <v>1400</v>
      </c>
      <c r="AB89" s="60">
        <v>1400</v>
      </c>
      <c r="AC89" s="60"/>
      <c r="AD89" s="60"/>
      <c r="AE89" s="60"/>
      <c r="AF89" s="22"/>
      <c r="AG89" s="22"/>
      <c r="AH89" s="22"/>
      <c r="AI89" s="22"/>
      <c r="AJ89" s="22">
        <v>400</v>
      </c>
      <c r="AK89" s="22"/>
      <c r="AL89" s="22"/>
      <c r="AM89" s="33" t="s">
        <v>1339</v>
      </c>
      <c r="AN89" s="33" t="s">
        <v>1340</v>
      </c>
      <c r="AO89" s="60" t="s">
        <v>1386</v>
      </c>
      <c r="AP89" s="75" t="s">
        <v>1386</v>
      </c>
    </row>
    <row r="90" s="12" customFormat="1" ht="30" hidden="1" customHeight="1" spans="1:41">
      <c r="A90" s="200" t="s">
        <v>54</v>
      </c>
      <c r="B90" s="201" t="s">
        <v>117</v>
      </c>
      <c r="C90" s="201"/>
      <c r="D90" s="201"/>
      <c r="E90" s="202"/>
      <c r="F90" s="202"/>
      <c r="G90" s="202"/>
      <c r="H90" s="202"/>
      <c r="I90" s="205">
        <f t="shared" ref="I90:AL90" si="28">SUM(I91:I94)</f>
        <v>4</v>
      </c>
      <c r="J90" s="205">
        <f t="shared" si="28"/>
        <v>239</v>
      </c>
      <c r="K90" s="205">
        <f t="shared" si="28"/>
        <v>0</v>
      </c>
      <c r="L90" s="205">
        <f t="shared" si="28"/>
        <v>0</v>
      </c>
      <c r="M90" s="205">
        <f t="shared" si="28"/>
        <v>4</v>
      </c>
      <c r="N90" s="205">
        <f t="shared" si="28"/>
        <v>0</v>
      </c>
      <c r="O90" s="205">
        <f t="shared" si="28"/>
        <v>0</v>
      </c>
      <c r="P90" s="205">
        <f t="shared" si="28"/>
        <v>0</v>
      </c>
      <c r="Q90" s="205">
        <f t="shared" si="28"/>
        <v>0</v>
      </c>
      <c r="R90" s="205">
        <f t="shared" si="28"/>
        <v>0</v>
      </c>
      <c r="S90" s="205">
        <f t="shared" si="28"/>
        <v>3649</v>
      </c>
      <c r="T90" s="205">
        <f t="shared" si="28"/>
        <v>15076</v>
      </c>
      <c r="U90" s="205">
        <f t="shared" si="28"/>
        <v>0</v>
      </c>
      <c r="V90" s="205">
        <f t="shared" si="28"/>
        <v>0</v>
      </c>
      <c r="W90" s="205">
        <f t="shared" si="28"/>
        <v>0</v>
      </c>
      <c r="X90" s="205">
        <f t="shared" si="28"/>
        <v>0</v>
      </c>
      <c r="Y90" s="205">
        <f t="shared" si="28"/>
        <v>0</v>
      </c>
      <c r="Z90" s="205">
        <f t="shared" si="28"/>
        <v>5420</v>
      </c>
      <c r="AA90" s="205">
        <f t="shared" si="28"/>
        <v>3420</v>
      </c>
      <c r="AB90" s="205">
        <f t="shared" si="28"/>
        <v>3420</v>
      </c>
      <c r="AC90" s="205">
        <f t="shared" si="28"/>
        <v>0</v>
      </c>
      <c r="AD90" s="205">
        <f t="shared" si="28"/>
        <v>0</v>
      </c>
      <c r="AE90" s="205">
        <f t="shared" si="28"/>
        <v>0</v>
      </c>
      <c r="AF90" s="205">
        <f t="shared" si="28"/>
        <v>0</v>
      </c>
      <c r="AG90" s="205">
        <f t="shared" si="28"/>
        <v>0</v>
      </c>
      <c r="AH90" s="205">
        <f t="shared" si="28"/>
        <v>2000</v>
      </c>
      <c r="AI90" s="205">
        <f t="shared" si="28"/>
        <v>0</v>
      </c>
      <c r="AJ90" s="205">
        <f t="shared" si="28"/>
        <v>0</v>
      </c>
      <c r="AK90" s="205">
        <f t="shared" si="28"/>
        <v>0</v>
      </c>
      <c r="AL90" s="205">
        <f t="shared" si="28"/>
        <v>0</v>
      </c>
      <c r="AM90" s="207"/>
      <c r="AN90" s="207"/>
      <c r="AO90" s="207"/>
    </row>
    <row r="91" s="7" customFormat="1" ht="348" customHeight="1" spans="1:42">
      <c r="A91" s="22">
        <v>20</v>
      </c>
      <c r="B91" s="22" t="s">
        <v>1164</v>
      </c>
      <c r="C91" s="22">
        <v>2024</v>
      </c>
      <c r="D91" s="34" t="s">
        <v>220</v>
      </c>
      <c r="E91" s="22" t="s">
        <v>178</v>
      </c>
      <c r="F91" s="24" t="s">
        <v>990</v>
      </c>
      <c r="G91" s="22" t="s">
        <v>221</v>
      </c>
      <c r="H91" s="34" t="s">
        <v>1415</v>
      </c>
      <c r="I91" s="22">
        <v>1</v>
      </c>
      <c r="J91" s="22">
        <v>38</v>
      </c>
      <c r="K91" s="22"/>
      <c r="L91" s="22"/>
      <c r="M91" s="22">
        <v>1</v>
      </c>
      <c r="N91" s="22"/>
      <c r="O91" s="22"/>
      <c r="P91" s="22"/>
      <c r="Q91" s="22"/>
      <c r="R91" s="22"/>
      <c r="S91" s="22">
        <v>2245</v>
      </c>
      <c r="T91" s="22">
        <v>10000</v>
      </c>
      <c r="U91" s="36" t="s">
        <v>1369</v>
      </c>
      <c r="V91" s="22" t="s">
        <v>715</v>
      </c>
      <c r="W91" s="22" t="s">
        <v>207</v>
      </c>
      <c r="X91" s="22" t="s">
        <v>715</v>
      </c>
      <c r="Y91" s="22" t="s">
        <v>1286</v>
      </c>
      <c r="Z91" s="22">
        <v>3000</v>
      </c>
      <c r="AA91" s="22">
        <v>1000</v>
      </c>
      <c r="AB91" s="60">
        <v>1000</v>
      </c>
      <c r="AC91" s="60"/>
      <c r="AD91" s="60"/>
      <c r="AE91" s="60"/>
      <c r="AF91" s="22"/>
      <c r="AG91" s="22"/>
      <c r="AH91" s="22">
        <v>2000</v>
      </c>
      <c r="AI91" s="22"/>
      <c r="AJ91" s="22"/>
      <c r="AK91" s="22"/>
      <c r="AL91" s="22"/>
      <c r="AM91" s="33" t="s">
        <v>1165</v>
      </c>
      <c r="AN91" s="33" t="s">
        <v>1166</v>
      </c>
      <c r="AO91" s="60" t="s">
        <v>1386</v>
      </c>
      <c r="AP91" s="75" t="s">
        <v>1386</v>
      </c>
    </row>
    <row r="92" s="9" customFormat="1" ht="409" customHeight="1" spans="1:42">
      <c r="A92" s="22">
        <v>21</v>
      </c>
      <c r="B92" s="22" t="s">
        <v>1170</v>
      </c>
      <c r="C92" s="22">
        <v>2024</v>
      </c>
      <c r="D92" s="37" t="s">
        <v>327</v>
      </c>
      <c r="E92" s="36" t="s">
        <v>178</v>
      </c>
      <c r="F92" s="36" t="s">
        <v>984</v>
      </c>
      <c r="G92" s="36" t="s">
        <v>209</v>
      </c>
      <c r="H92" s="37" t="s">
        <v>1081</v>
      </c>
      <c r="I92" s="36">
        <v>1</v>
      </c>
      <c r="J92" s="36">
        <v>10</v>
      </c>
      <c r="K92" s="36"/>
      <c r="L92" s="36"/>
      <c r="M92" s="36">
        <v>1</v>
      </c>
      <c r="N92" s="36"/>
      <c r="O92" s="36"/>
      <c r="P92" s="36"/>
      <c r="Q92" s="36"/>
      <c r="R92" s="36"/>
      <c r="S92" s="36">
        <v>560</v>
      </c>
      <c r="T92" s="36">
        <v>1650</v>
      </c>
      <c r="U92" s="36" t="s">
        <v>305</v>
      </c>
      <c r="V92" s="36" t="s">
        <v>1171</v>
      </c>
      <c r="W92" s="36" t="s">
        <v>207</v>
      </c>
      <c r="X92" s="36" t="s">
        <v>715</v>
      </c>
      <c r="Y92" s="36" t="s">
        <v>1286</v>
      </c>
      <c r="Z92" s="36">
        <v>800</v>
      </c>
      <c r="AA92" s="36">
        <v>800</v>
      </c>
      <c r="AB92" s="36">
        <v>800</v>
      </c>
      <c r="AC92" s="36"/>
      <c r="AD92" s="36"/>
      <c r="AE92" s="36"/>
      <c r="AF92" s="36"/>
      <c r="AG92" s="36"/>
      <c r="AH92" s="36"/>
      <c r="AI92" s="36"/>
      <c r="AJ92" s="36"/>
      <c r="AK92" s="36"/>
      <c r="AL92" s="36"/>
      <c r="AM92" s="37" t="s">
        <v>1172</v>
      </c>
      <c r="AN92" s="37" t="s">
        <v>1173</v>
      </c>
      <c r="AO92" s="77" t="s">
        <v>1386</v>
      </c>
      <c r="AP92" s="75" t="s">
        <v>1386</v>
      </c>
    </row>
    <row r="93" s="12" customFormat="1" ht="409" customHeight="1" spans="1:42">
      <c r="A93" s="22">
        <v>22</v>
      </c>
      <c r="B93" s="22" t="s">
        <v>1201</v>
      </c>
      <c r="C93" s="22">
        <v>2024</v>
      </c>
      <c r="D93" s="33" t="s">
        <v>1341</v>
      </c>
      <c r="E93" s="22" t="s">
        <v>178</v>
      </c>
      <c r="F93" s="24" t="s">
        <v>1013</v>
      </c>
      <c r="G93" s="22" t="s">
        <v>1342</v>
      </c>
      <c r="H93" s="33" t="s">
        <v>1416</v>
      </c>
      <c r="I93" s="22">
        <v>1</v>
      </c>
      <c r="J93" s="39">
        <v>180</v>
      </c>
      <c r="K93" s="39"/>
      <c r="L93" s="39"/>
      <c r="M93" s="39">
        <v>1</v>
      </c>
      <c r="N93" s="39"/>
      <c r="O93" s="39"/>
      <c r="P93" s="39"/>
      <c r="Q93" s="39"/>
      <c r="R93" s="39"/>
      <c r="S93" s="39">
        <v>794</v>
      </c>
      <c r="T93" s="39">
        <v>3208</v>
      </c>
      <c r="U93" s="22" t="s">
        <v>207</v>
      </c>
      <c r="V93" s="22" t="s">
        <v>715</v>
      </c>
      <c r="W93" s="22" t="s">
        <v>207</v>
      </c>
      <c r="X93" s="22" t="s">
        <v>715</v>
      </c>
      <c r="Y93" s="22" t="s">
        <v>1286</v>
      </c>
      <c r="Z93" s="39">
        <v>1250</v>
      </c>
      <c r="AA93" s="39">
        <v>1250</v>
      </c>
      <c r="AB93" s="39">
        <v>1250</v>
      </c>
      <c r="AC93" s="39"/>
      <c r="AD93" s="39"/>
      <c r="AE93" s="39"/>
      <c r="AF93" s="39"/>
      <c r="AG93" s="39"/>
      <c r="AH93" s="39"/>
      <c r="AI93" s="39"/>
      <c r="AJ93" s="39"/>
      <c r="AK93" s="39"/>
      <c r="AL93" s="39"/>
      <c r="AM93" s="71" t="s">
        <v>1202</v>
      </c>
      <c r="AN93" s="71" t="s">
        <v>1203</v>
      </c>
      <c r="AO93" s="78" t="s">
        <v>1386</v>
      </c>
      <c r="AP93" s="75" t="s">
        <v>1386</v>
      </c>
    </row>
    <row r="94" s="8" customFormat="1" ht="201" customHeight="1" spans="1:42">
      <c r="A94" s="22">
        <v>23</v>
      </c>
      <c r="B94" s="22" t="s">
        <v>1213</v>
      </c>
      <c r="C94" s="24">
        <v>2024</v>
      </c>
      <c r="D94" s="40" t="s">
        <v>592</v>
      </c>
      <c r="E94" s="24" t="s">
        <v>178</v>
      </c>
      <c r="F94" s="24" t="s">
        <v>1022</v>
      </c>
      <c r="G94" s="24" t="s">
        <v>593</v>
      </c>
      <c r="H94" s="40" t="s">
        <v>594</v>
      </c>
      <c r="I94" s="52">
        <v>1</v>
      </c>
      <c r="J94" s="24">
        <v>11</v>
      </c>
      <c r="K94" s="52"/>
      <c r="L94" s="52"/>
      <c r="M94" s="24">
        <v>1</v>
      </c>
      <c r="N94" s="52"/>
      <c r="O94" s="52"/>
      <c r="P94" s="52"/>
      <c r="Q94" s="52"/>
      <c r="R94" s="52"/>
      <c r="S94" s="24">
        <v>50</v>
      </c>
      <c r="T94" s="52">
        <v>218</v>
      </c>
      <c r="U94" s="24" t="s">
        <v>985</v>
      </c>
      <c r="V94" s="24" t="s">
        <v>944</v>
      </c>
      <c r="W94" s="24" t="s">
        <v>207</v>
      </c>
      <c r="X94" s="24" t="s">
        <v>715</v>
      </c>
      <c r="Y94" s="22" t="s">
        <v>1286</v>
      </c>
      <c r="Z94" s="24">
        <v>370</v>
      </c>
      <c r="AA94" s="24">
        <v>370</v>
      </c>
      <c r="AB94" s="24">
        <v>370</v>
      </c>
      <c r="AC94" s="24"/>
      <c r="AD94" s="24"/>
      <c r="AE94" s="24"/>
      <c r="AF94" s="24"/>
      <c r="AG94" s="24"/>
      <c r="AH94" s="24"/>
      <c r="AI94" s="24"/>
      <c r="AJ94" s="24"/>
      <c r="AK94" s="22"/>
      <c r="AL94" s="22"/>
      <c r="AM94" s="33" t="s">
        <v>1214</v>
      </c>
      <c r="AN94" s="33" t="s">
        <v>1215</v>
      </c>
      <c r="AO94" s="60" t="s">
        <v>1392</v>
      </c>
      <c r="AP94" s="75" t="s">
        <v>1392</v>
      </c>
    </row>
    <row r="95" s="12" customFormat="1" ht="70" hidden="1" customHeight="1" spans="1:41">
      <c r="A95" s="183" t="s">
        <v>54</v>
      </c>
      <c r="B95" s="188" t="s">
        <v>118</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77" hidden="1" customHeight="1" spans="1:41">
      <c r="A96" s="183" t="s">
        <v>54</v>
      </c>
      <c r="B96" s="188" t="s">
        <v>119</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c r="AO96" s="196"/>
    </row>
    <row r="97" s="12" customFormat="1" ht="77" hidden="1" customHeight="1" spans="1:41">
      <c r="A97" s="183" t="s">
        <v>54</v>
      </c>
      <c r="B97" s="188" t="s">
        <v>120</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c r="AO97" s="196"/>
    </row>
    <row r="98" s="12" customFormat="1" ht="50" hidden="1" customHeight="1" spans="1:41">
      <c r="A98" s="183" t="s">
        <v>54</v>
      </c>
      <c r="B98" s="188" t="s">
        <v>121</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30" hidden="1" customHeight="1" spans="1:41">
      <c r="A99" s="183" t="s">
        <v>54</v>
      </c>
      <c r="B99" s="188" t="s">
        <v>96</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30" hidden="1" customHeight="1" spans="1:41">
      <c r="A100" s="203" t="s">
        <v>52</v>
      </c>
      <c r="B100" s="188" t="s">
        <v>122</v>
      </c>
      <c r="C100" s="188"/>
      <c r="D100" s="188"/>
      <c r="E100" s="185"/>
      <c r="F100" s="185"/>
      <c r="G100" s="185"/>
      <c r="H100" s="185"/>
      <c r="I100" s="191">
        <f t="shared" ref="I100:AL100" si="29">I101+I102+I106+I108</f>
        <v>4</v>
      </c>
      <c r="J100" s="191">
        <f t="shared" si="29"/>
        <v>6.9544</v>
      </c>
      <c r="K100" s="191">
        <f t="shared" si="29"/>
        <v>0</v>
      </c>
      <c r="L100" s="191">
        <f t="shared" si="29"/>
        <v>0</v>
      </c>
      <c r="M100" s="191">
        <f t="shared" si="29"/>
        <v>4</v>
      </c>
      <c r="N100" s="191">
        <f t="shared" si="29"/>
        <v>0</v>
      </c>
      <c r="O100" s="191">
        <f t="shared" si="29"/>
        <v>0</v>
      </c>
      <c r="P100" s="191">
        <f t="shared" si="29"/>
        <v>0</v>
      </c>
      <c r="Q100" s="191">
        <f t="shared" si="29"/>
        <v>0</v>
      </c>
      <c r="R100" s="191">
        <f t="shared" si="29"/>
        <v>0</v>
      </c>
      <c r="S100" s="191">
        <f t="shared" si="29"/>
        <v>2868</v>
      </c>
      <c r="T100" s="191">
        <f t="shared" si="29"/>
        <v>8779</v>
      </c>
      <c r="U100" s="191">
        <f t="shared" si="29"/>
        <v>0</v>
      </c>
      <c r="V100" s="191">
        <f t="shared" si="29"/>
        <v>0</v>
      </c>
      <c r="W100" s="191">
        <f t="shared" si="29"/>
        <v>0</v>
      </c>
      <c r="X100" s="191">
        <f t="shared" si="29"/>
        <v>0</v>
      </c>
      <c r="Y100" s="191">
        <f t="shared" si="29"/>
        <v>0</v>
      </c>
      <c r="Z100" s="191">
        <f t="shared" si="29"/>
        <v>3780</v>
      </c>
      <c r="AA100" s="191">
        <f t="shared" si="29"/>
        <v>3780</v>
      </c>
      <c r="AB100" s="191">
        <f t="shared" si="29"/>
        <v>3780</v>
      </c>
      <c r="AC100" s="191">
        <f t="shared" si="29"/>
        <v>0</v>
      </c>
      <c r="AD100" s="191">
        <f t="shared" si="29"/>
        <v>0</v>
      </c>
      <c r="AE100" s="191">
        <f t="shared" si="29"/>
        <v>0</v>
      </c>
      <c r="AF100" s="191">
        <f t="shared" si="29"/>
        <v>0</v>
      </c>
      <c r="AG100" s="191">
        <f t="shared" si="29"/>
        <v>0</v>
      </c>
      <c r="AH100" s="191">
        <f t="shared" si="29"/>
        <v>0</v>
      </c>
      <c r="AI100" s="191">
        <f t="shared" si="29"/>
        <v>0</v>
      </c>
      <c r="AJ100" s="191">
        <f t="shared" si="29"/>
        <v>0</v>
      </c>
      <c r="AK100" s="191">
        <f t="shared" si="29"/>
        <v>0</v>
      </c>
      <c r="AL100" s="191">
        <f t="shared" si="29"/>
        <v>0</v>
      </c>
      <c r="AM100" s="196"/>
      <c r="AN100" s="196"/>
      <c r="AO100" s="196"/>
    </row>
    <row r="101" s="12" customFormat="1" ht="30" hidden="1" customHeight="1" spans="1:41">
      <c r="A101" s="183" t="s">
        <v>54</v>
      </c>
      <c r="B101" s="188" t="s">
        <v>123</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30" hidden="1" customHeight="1" spans="1:41">
      <c r="A102" s="183" t="s">
        <v>54</v>
      </c>
      <c r="B102" s="188" t="s">
        <v>124</v>
      </c>
      <c r="C102" s="188"/>
      <c r="D102" s="188"/>
      <c r="E102" s="185"/>
      <c r="F102" s="185"/>
      <c r="G102" s="185"/>
      <c r="H102" s="185"/>
      <c r="I102" s="191">
        <f t="shared" ref="I102:AL102" si="30">SUM(I103:I105)</f>
        <v>3</v>
      </c>
      <c r="J102" s="191">
        <f t="shared" si="30"/>
        <v>5.9544</v>
      </c>
      <c r="K102" s="191">
        <f t="shared" si="30"/>
        <v>0</v>
      </c>
      <c r="L102" s="191">
        <f t="shared" si="30"/>
        <v>0</v>
      </c>
      <c r="M102" s="191">
        <f t="shared" si="30"/>
        <v>3</v>
      </c>
      <c r="N102" s="191">
        <f t="shared" si="30"/>
        <v>0</v>
      </c>
      <c r="O102" s="191">
        <f t="shared" si="30"/>
        <v>0</v>
      </c>
      <c r="P102" s="191">
        <f t="shared" si="30"/>
        <v>0</v>
      </c>
      <c r="Q102" s="191">
        <f t="shared" si="30"/>
        <v>0</v>
      </c>
      <c r="R102" s="191">
        <f t="shared" si="30"/>
        <v>0</v>
      </c>
      <c r="S102" s="191">
        <f t="shared" si="30"/>
        <v>2406</v>
      </c>
      <c r="T102" s="191">
        <f t="shared" si="30"/>
        <v>6911</v>
      </c>
      <c r="U102" s="191">
        <f t="shared" si="30"/>
        <v>0</v>
      </c>
      <c r="V102" s="191">
        <f t="shared" si="30"/>
        <v>0</v>
      </c>
      <c r="W102" s="191">
        <f t="shared" si="30"/>
        <v>0</v>
      </c>
      <c r="X102" s="191">
        <f t="shared" si="30"/>
        <v>0</v>
      </c>
      <c r="Y102" s="191">
        <f t="shared" si="30"/>
        <v>0</v>
      </c>
      <c r="Z102" s="191">
        <f t="shared" si="30"/>
        <v>3700</v>
      </c>
      <c r="AA102" s="191">
        <f t="shared" si="30"/>
        <v>3700</v>
      </c>
      <c r="AB102" s="191">
        <f t="shared" si="30"/>
        <v>3700</v>
      </c>
      <c r="AC102" s="191">
        <f t="shared" si="30"/>
        <v>0</v>
      </c>
      <c r="AD102" s="191">
        <f t="shared" si="30"/>
        <v>0</v>
      </c>
      <c r="AE102" s="191">
        <f t="shared" si="30"/>
        <v>0</v>
      </c>
      <c r="AF102" s="191">
        <f t="shared" si="30"/>
        <v>0</v>
      </c>
      <c r="AG102" s="191">
        <f t="shared" si="30"/>
        <v>0</v>
      </c>
      <c r="AH102" s="191">
        <f t="shared" si="30"/>
        <v>0</v>
      </c>
      <c r="AI102" s="191">
        <f t="shared" si="30"/>
        <v>0</v>
      </c>
      <c r="AJ102" s="191">
        <f t="shared" si="30"/>
        <v>0</v>
      </c>
      <c r="AK102" s="191">
        <f t="shared" si="30"/>
        <v>0</v>
      </c>
      <c r="AL102" s="191">
        <f t="shared" si="30"/>
        <v>0</v>
      </c>
      <c r="AM102" s="196"/>
      <c r="AN102" s="196"/>
      <c r="AO102" s="196"/>
    </row>
    <row r="103" s="7" customFormat="1" ht="409" customHeight="1" spans="1:42">
      <c r="A103" s="22">
        <v>24</v>
      </c>
      <c r="B103" s="22" t="s">
        <v>1152</v>
      </c>
      <c r="C103" s="22">
        <v>2024</v>
      </c>
      <c r="D103" s="35" t="s">
        <v>193</v>
      </c>
      <c r="E103" s="24" t="s">
        <v>178</v>
      </c>
      <c r="F103" s="24" t="s">
        <v>984</v>
      </c>
      <c r="G103" s="24" t="s">
        <v>194</v>
      </c>
      <c r="H103" s="35" t="s">
        <v>1417</v>
      </c>
      <c r="I103" s="22">
        <v>1</v>
      </c>
      <c r="J103" s="39">
        <v>3.0643</v>
      </c>
      <c r="K103" s="22"/>
      <c r="L103" s="22"/>
      <c r="M103" s="22">
        <v>1</v>
      </c>
      <c r="N103" s="22"/>
      <c r="O103" s="22"/>
      <c r="P103" s="22"/>
      <c r="Q103" s="22"/>
      <c r="R103" s="22"/>
      <c r="S103" s="22">
        <v>1741</v>
      </c>
      <c r="T103" s="22">
        <v>4337</v>
      </c>
      <c r="U103" s="49" t="s">
        <v>183</v>
      </c>
      <c r="V103" s="22" t="s">
        <v>1144</v>
      </c>
      <c r="W103" s="49" t="s">
        <v>183</v>
      </c>
      <c r="X103" s="22" t="s">
        <v>1144</v>
      </c>
      <c r="Y103" s="22" t="s">
        <v>1286</v>
      </c>
      <c r="Z103" s="62">
        <v>1900</v>
      </c>
      <c r="AA103" s="22">
        <v>1900</v>
      </c>
      <c r="AB103" s="60">
        <v>1900</v>
      </c>
      <c r="AC103" s="60"/>
      <c r="AD103" s="60"/>
      <c r="AE103" s="60"/>
      <c r="AF103" s="22"/>
      <c r="AG103" s="22"/>
      <c r="AH103" s="22"/>
      <c r="AI103" s="22"/>
      <c r="AJ103" s="22"/>
      <c r="AK103" s="22"/>
      <c r="AL103" s="22"/>
      <c r="AM103" s="33" t="s">
        <v>1418</v>
      </c>
      <c r="AN103" s="33" t="s">
        <v>1154</v>
      </c>
      <c r="AO103" s="60" t="s">
        <v>1392</v>
      </c>
      <c r="AP103" s="75" t="s">
        <v>1392</v>
      </c>
    </row>
    <row r="104" s="12" customFormat="1" ht="271" customHeight="1" spans="1:42">
      <c r="A104" s="22">
        <v>25</v>
      </c>
      <c r="B104" s="22" t="s">
        <v>1167</v>
      </c>
      <c r="C104" s="22">
        <v>2024</v>
      </c>
      <c r="D104" s="33" t="s">
        <v>1077</v>
      </c>
      <c r="E104" s="22" t="s">
        <v>178</v>
      </c>
      <c r="F104" s="24" t="s">
        <v>1013</v>
      </c>
      <c r="G104" s="22" t="s">
        <v>590</v>
      </c>
      <c r="H104" s="33" t="s">
        <v>1419</v>
      </c>
      <c r="I104" s="22">
        <v>1</v>
      </c>
      <c r="J104" s="22">
        <v>1.4557</v>
      </c>
      <c r="K104" s="39"/>
      <c r="L104" s="39"/>
      <c r="M104" s="39">
        <v>1</v>
      </c>
      <c r="N104" s="39"/>
      <c r="O104" s="39"/>
      <c r="P104" s="39"/>
      <c r="Q104" s="39"/>
      <c r="R104" s="39"/>
      <c r="S104" s="39">
        <v>298</v>
      </c>
      <c r="T104" s="39">
        <v>1188</v>
      </c>
      <c r="U104" s="22" t="s">
        <v>985</v>
      </c>
      <c r="V104" s="24" t="s">
        <v>944</v>
      </c>
      <c r="W104" s="22" t="s">
        <v>183</v>
      </c>
      <c r="X104" s="22" t="s">
        <v>811</v>
      </c>
      <c r="Y104" s="22" t="s">
        <v>1286</v>
      </c>
      <c r="Z104" s="39">
        <v>950</v>
      </c>
      <c r="AA104" s="39">
        <v>950</v>
      </c>
      <c r="AB104" s="39">
        <v>950</v>
      </c>
      <c r="AC104" s="39"/>
      <c r="AD104" s="39"/>
      <c r="AE104" s="39"/>
      <c r="AF104" s="39"/>
      <c r="AG104" s="39"/>
      <c r="AH104" s="39"/>
      <c r="AI104" s="39"/>
      <c r="AJ104" s="39"/>
      <c r="AK104" s="39"/>
      <c r="AL104" s="39"/>
      <c r="AM104" s="71" t="s">
        <v>1168</v>
      </c>
      <c r="AN104" s="71" t="s">
        <v>1169</v>
      </c>
      <c r="AO104" s="78" t="s">
        <v>1392</v>
      </c>
      <c r="AP104" s="75" t="s">
        <v>1392</v>
      </c>
    </row>
    <row r="105" s="12" customFormat="1" ht="279" customHeight="1" spans="1:42">
      <c r="A105" s="22">
        <v>26</v>
      </c>
      <c r="B105" s="22" t="s">
        <v>1198</v>
      </c>
      <c r="C105" s="22">
        <v>2024</v>
      </c>
      <c r="D105" s="33" t="s">
        <v>282</v>
      </c>
      <c r="E105" s="22" t="s">
        <v>178</v>
      </c>
      <c r="F105" s="24" t="s">
        <v>1013</v>
      </c>
      <c r="G105" s="22" t="s">
        <v>252</v>
      </c>
      <c r="H105" s="33" t="s">
        <v>1420</v>
      </c>
      <c r="I105" s="22">
        <v>1</v>
      </c>
      <c r="J105" s="39">
        <v>1.4344</v>
      </c>
      <c r="K105" s="39"/>
      <c r="L105" s="39"/>
      <c r="M105" s="39">
        <v>1</v>
      </c>
      <c r="N105" s="39"/>
      <c r="O105" s="39"/>
      <c r="P105" s="39"/>
      <c r="Q105" s="39"/>
      <c r="R105" s="39"/>
      <c r="S105" s="39">
        <v>367</v>
      </c>
      <c r="T105" s="39">
        <v>1386</v>
      </c>
      <c r="U105" s="22" t="s">
        <v>227</v>
      </c>
      <c r="V105" s="22" t="s">
        <v>656</v>
      </c>
      <c r="W105" s="22" t="s">
        <v>183</v>
      </c>
      <c r="X105" s="22" t="s">
        <v>811</v>
      </c>
      <c r="Y105" s="22" t="s">
        <v>1286</v>
      </c>
      <c r="Z105" s="39">
        <v>850</v>
      </c>
      <c r="AA105" s="39">
        <v>850</v>
      </c>
      <c r="AB105" s="39">
        <v>850</v>
      </c>
      <c r="AC105" s="39"/>
      <c r="AD105" s="39"/>
      <c r="AE105" s="39"/>
      <c r="AF105" s="39"/>
      <c r="AG105" s="39"/>
      <c r="AH105" s="39"/>
      <c r="AI105" s="39"/>
      <c r="AJ105" s="39"/>
      <c r="AK105" s="39"/>
      <c r="AL105" s="39"/>
      <c r="AM105" s="71" t="s">
        <v>1439</v>
      </c>
      <c r="AN105" s="71" t="s">
        <v>1200</v>
      </c>
      <c r="AO105" s="78" t="s">
        <v>1392</v>
      </c>
      <c r="AP105" s="75" t="s">
        <v>1392</v>
      </c>
    </row>
    <row r="106" s="12" customFormat="1" ht="30" hidden="1" customHeight="1" spans="1:41">
      <c r="A106" s="183" t="s">
        <v>54</v>
      </c>
      <c r="B106" s="188" t="s">
        <v>125</v>
      </c>
      <c r="C106" s="188"/>
      <c r="D106" s="188"/>
      <c r="E106" s="185"/>
      <c r="F106" s="185"/>
      <c r="G106" s="185"/>
      <c r="H106" s="185"/>
      <c r="I106" s="191">
        <f t="shared" ref="I106:AL106" si="31">SUM(I107)</f>
        <v>1</v>
      </c>
      <c r="J106" s="191">
        <f t="shared" si="31"/>
        <v>1</v>
      </c>
      <c r="K106" s="191">
        <f t="shared" si="31"/>
        <v>0</v>
      </c>
      <c r="L106" s="191">
        <f t="shared" si="31"/>
        <v>0</v>
      </c>
      <c r="M106" s="191">
        <f t="shared" si="31"/>
        <v>1</v>
      </c>
      <c r="N106" s="191">
        <f t="shared" si="31"/>
        <v>0</v>
      </c>
      <c r="O106" s="191">
        <f t="shared" si="31"/>
        <v>0</v>
      </c>
      <c r="P106" s="191">
        <f t="shared" si="31"/>
        <v>0</v>
      </c>
      <c r="Q106" s="191">
        <f t="shared" si="31"/>
        <v>0</v>
      </c>
      <c r="R106" s="191">
        <f t="shared" si="31"/>
        <v>0</v>
      </c>
      <c r="S106" s="191">
        <f t="shared" si="31"/>
        <v>462</v>
      </c>
      <c r="T106" s="191">
        <f t="shared" si="31"/>
        <v>1868</v>
      </c>
      <c r="U106" s="191">
        <f t="shared" si="31"/>
        <v>0</v>
      </c>
      <c r="V106" s="191">
        <f t="shared" si="31"/>
        <v>0</v>
      </c>
      <c r="W106" s="191">
        <f t="shared" si="31"/>
        <v>0</v>
      </c>
      <c r="X106" s="191">
        <f t="shared" si="31"/>
        <v>0</v>
      </c>
      <c r="Y106" s="191">
        <f t="shared" si="31"/>
        <v>0</v>
      </c>
      <c r="Z106" s="191">
        <f t="shared" si="31"/>
        <v>80</v>
      </c>
      <c r="AA106" s="191">
        <f t="shared" si="31"/>
        <v>80</v>
      </c>
      <c r="AB106" s="191">
        <f t="shared" si="31"/>
        <v>80</v>
      </c>
      <c r="AC106" s="191">
        <f t="shared" si="31"/>
        <v>0</v>
      </c>
      <c r="AD106" s="191">
        <f t="shared" si="31"/>
        <v>0</v>
      </c>
      <c r="AE106" s="191">
        <f t="shared" si="31"/>
        <v>0</v>
      </c>
      <c r="AF106" s="191">
        <f t="shared" si="31"/>
        <v>0</v>
      </c>
      <c r="AG106" s="191">
        <f t="shared" si="31"/>
        <v>0</v>
      </c>
      <c r="AH106" s="191">
        <f t="shared" si="31"/>
        <v>0</v>
      </c>
      <c r="AI106" s="191">
        <f t="shared" si="31"/>
        <v>0</v>
      </c>
      <c r="AJ106" s="191">
        <f t="shared" si="31"/>
        <v>0</v>
      </c>
      <c r="AK106" s="191">
        <f t="shared" si="31"/>
        <v>0</v>
      </c>
      <c r="AL106" s="191">
        <f t="shared" si="31"/>
        <v>0</v>
      </c>
      <c r="AM106" s="196"/>
      <c r="AN106" s="196"/>
      <c r="AO106" s="196"/>
    </row>
    <row r="107" s="12" customFormat="1" ht="305" customHeight="1" spans="1:42">
      <c r="A107" s="22">
        <v>27</v>
      </c>
      <c r="B107" s="22" t="s">
        <v>1223</v>
      </c>
      <c r="C107" s="22">
        <v>2024</v>
      </c>
      <c r="D107" s="33" t="s">
        <v>285</v>
      </c>
      <c r="E107" s="22" t="s">
        <v>178</v>
      </c>
      <c r="F107" s="24" t="s">
        <v>1013</v>
      </c>
      <c r="G107" s="22" t="s">
        <v>252</v>
      </c>
      <c r="H107" s="33" t="s">
        <v>1116</v>
      </c>
      <c r="I107" s="22">
        <v>1</v>
      </c>
      <c r="J107" s="39">
        <v>1</v>
      </c>
      <c r="K107" s="39"/>
      <c r="L107" s="39"/>
      <c r="M107" s="39">
        <v>1</v>
      </c>
      <c r="N107" s="39"/>
      <c r="O107" s="39"/>
      <c r="P107" s="39"/>
      <c r="Q107" s="39"/>
      <c r="R107" s="39"/>
      <c r="S107" s="39">
        <v>462</v>
      </c>
      <c r="T107" s="39">
        <v>1868</v>
      </c>
      <c r="U107" s="22" t="s">
        <v>227</v>
      </c>
      <c r="V107" s="22" t="s">
        <v>656</v>
      </c>
      <c r="W107" s="22" t="s">
        <v>183</v>
      </c>
      <c r="X107" s="22" t="s">
        <v>811</v>
      </c>
      <c r="Y107" s="22" t="s">
        <v>1286</v>
      </c>
      <c r="Z107" s="39">
        <v>80</v>
      </c>
      <c r="AA107" s="39">
        <v>80</v>
      </c>
      <c r="AB107" s="39">
        <v>80</v>
      </c>
      <c r="AC107" s="39"/>
      <c r="AD107" s="39"/>
      <c r="AE107" s="39"/>
      <c r="AF107" s="39"/>
      <c r="AG107" s="39"/>
      <c r="AH107" s="39"/>
      <c r="AI107" s="39"/>
      <c r="AJ107" s="39"/>
      <c r="AK107" s="39"/>
      <c r="AL107" s="39"/>
      <c r="AM107" s="71" t="s">
        <v>1224</v>
      </c>
      <c r="AN107" s="71" t="s">
        <v>1225</v>
      </c>
      <c r="AO107" s="78" t="s">
        <v>1392</v>
      </c>
      <c r="AP107" s="75" t="s">
        <v>1392</v>
      </c>
    </row>
    <row r="108" s="12" customFormat="1" ht="30" hidden="1" customHeight="1" spans="1:41">
      <c r="A108" s="183" t="s">
        <v>54</v>
      </c>
      <c r="B108" s="188" t="s">
        <v>126</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c r="AO108" s="196"/>
    </row>
    <row r="109" s="12" customFormat="1" ht="30" hidden="1" customHeight="1" spans="1:41">
      <c r="A109" s="203" t="s">
        <v>52</v>
      </c>
      <c r="B109" s="188" t="s">
        <v>127</v>
      </c>
      <c r="C109" s="188"/>
      <c r="D109" s="188"/>
      <c r="E109" s="185"/>
      <c r="F109" s="185"/>
      <c r="G109" s="185"/>
      <c r="H109" s="185"/>
      <c r="I109" s="191">
        <f t="shared" ref="I109:AL109" si="32">I110+I111+I112+I113+I114+I115</f>
        <v>0</v>
      </c>
      <c r="J109" s="191">
        <f t="shared" si="32"/>
        <v>0</v>
      </c>
      <c r="K109" s="191">
        <f t="shared" si="32"/>
        <v>0</v>
      </c>
      <c r="L109" s="191">
        <f t="shared" si="32"/>
        <v>0</v>
      </c>
      <c r="M109" s="191">
        <f t="shared" si="32"/>
        <v>0</v>
      </c>
      <c r="N109" s="191">
        <f t="shared" si="32"/>
        <v>0</v>
      </c>
      <c r="O109" s="191">
        <f t="shared" si="32"/>
        <v>0</v>
      </c>
      <c r="P109" s="191">
        <f t="shared" si="32"/>
        <v>0</v>
      </c>
      <c r="Q109" s="191">
        <f t="shared" si="32"/>
        <v>0</v>
      </c>
      <c r="R109" s="191">
        <f t="shared" si="32"/>
        <v>0</v>
      </c>
      <c r="S109" s="191">
        <f t="shared" si="32"/>
        <v>0</v>
      </c>
      <c r="T109" s="191">
        <f t="shared" si="32"/>
        <v>0</v>
      </c>
      <c r="U109" s="191">
        <f t="shared" si="32"/>
        <v>0</v>
      </c>
      <c r="V109" s="191">
        <f t="shared" si="32"/>
        <v>0</v>
      </c>
      <c r="W109" s="191">
        <f t="shared" si="32"/>
        <v>0</v>
      </c>
      <c r="X109" s="191">
        <f t="shared" si="32"/>
        <v>0</v>
      </c>
      <c r="Y109" s="191">
        <f t="shared" si="32"/>
        <v>0</v>
      </c>
      <c r="Z109" s="191">
        <f t="shared" si="32"/>
        <v>0</v>
      </c>
      <c r="AA109" s="191">
        <f t="shared" si="32"/>
        <v>0</v>
      </c>
      <c r="AB109" s="191">
        <f t="shared" si="32"/>
        <v>0</v>
      </c>
      <c r="AC109" s="191">
        <f t="shared" si="32"/>
        <v>0</v>
      </c>
      <c r="AD109" s="191">
        <f t="shared" si="32"/>
        <v>0</v>
      </c>
      <c r="AE109" s="191">
        <f t="shared" si="32"/>
        <v>0</v>
      </c>
      <c r="AF109" s="191">
        <f t="shared" si="32"/>
        <v>0</v>
      </c>
      <c r="AG109" s="191">
        <f t="shared" si="32"/>
        <v>0</v>
      </c>
      <c r="AH109" s="191">
        <f t="shared" si="32"/>
        <v>0</v>
      </c>
      <c r="AI109" s="191">
        <f t="shared" si="32"/>
        <v>0</v>
      </c>
      <c r="AJ109" s="191">
        <f t="shared" si="32"/>
        <v>0</v>
      </c>
      <c r="AK109" s="191">
        <f t="shared" si="32"/>
        <v>0</v>
      </c>
      <c r="AL109" s="191">
        <f t="shared" si="32"/>
        <v>0</v>
      </c>
      <c r="AM109" s="196"/>
      <c r="AN109" s="196"/>
      <c r="AO109" s="196"/>
    </row>
    <row r="110" s="12" customFormat="1" ht="30" hidden="1" customHeight="1" spans="1:41">
      <c r="A110" s="183" t="s">
        <v>54</v>
      </c>
      <c r="B110" s="188" t="s">
        <v>128</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58" hidden="1" customHeight="1" spans="1:41">
      <c r="A111" s="183" t="s">
        <v>54</v>
      </c>
      <c r="B111" s="188" t="s">
        <v>129</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68" hidden="1" customHeight="1" spans="1:41">
      <c r="A112" s="183" t="s">
        <v>54</v>
      </c>
      <c r="B112" s="188" t="s">
        <v>130</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c r="AO112" s="196"/>
    </row>
    <row r="113" s="12" customFormat="1" ht="30" hidden="1" customHeight="1" spans="1:41">
      <c r="A113" s="183" t="s">
        <v>54</v>
      </c>
      <c r="B113" s="188" t="s">
        <v>131</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hidden="1" customHeight="1" spans="1:41">
      <c r="A114" s="183" t="s">
        <v>54</v>
      </c>
      <c r="B114" s="188" t="s">
        <v>132</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hidden="1" customHeight="1" spans="1:41">
      <c r="A115" s="183" t="s">
        <v>54</v>
      </c>
      <c r="B115" s="188" t="s">
        <v>133</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hidden="1" customHeight="1" spans="1:41">
      <c r="A116" s="180" t="s">
        <v>50</v>
      </c>
      <c r="B116" s="188" t="s">
        <v>134</v>
      </c>
      <c r="C116" s="188"/>
      <c r="D116" s="188"/>
      <c r="E116" s="185"/>
      <c r="F116" s="185"/>
      <c r="G116" s="185"/>
      <c r="H116" s="185"/>
      <c r="I116" s="192">
        <f t="shared" ref="I116:AL116" si="33">I117</f>
        <v>0</v>
      </c>
      <c r="J116" s="192">
        <f t="shared" si="33"/>
        <v>0</v>
      </c>
      <c r="K116" s="192">
        <f t="shared" si="33"/>
        <v>0</v>
      </c>
      <c r="L116" s="192">
        <f t="shared" si="33"/>
        <v>0</v>
      </c>
      <c r="M116" s="192">
        <f t="shared" si="33"/>
        <v>0</v>
      </c>
      <c r="N116" s="192">
        <f t="shared" si="33"/>
        <v>0</v>
      </c>
      <c r="O116" s="192">
        <f t="shared" si="33"/>
        <v>0</v>
      </c>
      <c r="P116" s="192">
        <f t="shared" si="33"/>
        <v>0</v>
      </c>
      <c r="Q116" s="192">
        <f t="shared" si="33"/>
        <v>0</v>
      </c>
      <c r="R116" s="192">
        <f t="shared" si="33"/>
        <v>0</v>
      </c>
      <c r="S116" s="192">
        <f t="shared" si="33"/>
        <v>0</v>
      </c>
      <c r="T116" s="192">
        <f t="shared" si="33"/>
        <v>0</v>
      </c>
      <c r="U116" s="192">
        <f t="shared" si="33"/>
        <v>0</v>
      </c>
      <c r="V116" s="192">
        <f t="shared" si="33"/>
        <v>0</v>
      </c>
      <c r="W116" s="192">
        <f t="shared" si="33"/>
        <v>0</v>
      </c>
      <c r="X116" s="192">
        <f t="shared" si="33"/>
        <v>0</v>
      </c>
      <c r="Y116" s="192">
        <f t="shared" si="33"/>
        <v>0</v>
      </c>
      <c r="Z116" s="192">
        <f t="shared" si="33"/>
        <v>0</v>
      </c>
      <c r="AA116" s="192">
        <f t="shared" si="33"/>
        <v>0</v>
      </c>
      <c r="AB116" s="192">
        <f t="shared" si="33"/>
        <v>0</v>
      </c>
      <c r="AC116" s="192">
        <f t="shared" si="33"/>
        <v>0</v>
      </c>
      <c r="AD116" s="192">
        <f t="shared" si="33"/>
        <v>0</v>
      </c>
      <c r="AE116" s="192">
        <f t="shared" si="33"/>
        <v>0</v>
      </c>
      <c r="AF116" s="192">
        <f t="shared" si="33"/>
        <v>0</v>
      </c>
      <c r="AG116" s="192">
        <f t="shared" si="33"/>
        <v>0</v>
      </c>
      <c r="AH116" s="192">
        <f t="shared" si="33"/>
        <v>0</v>
      </c>
      <c r="AI116" s="192">
        <f t="shared" si="33"/>
        <v>0</v>
      </c>
      <c r="AJ116" s="192">
        <f t="shared" si="33"/>
        <v>0</v>
      </c>
      <c r="AK116" s="192">
        <f t="shared" si="33"/>
        <v>0</v>
      </c>
      <c r="AL116" s="192">
        <f t="shared" si="33"/>
        <v>0</v>
      </c>
      <c r="AM116" s="196"/>
      <c r="AN116" s="196"/>
      <c r="AO116" s="196"/>
    </row>
    <row r="117" s="12" customFormat="1" ht="30" hidden="1" customHeight="1" spans="1:41">
      <c r="A117" s="180" t="s">
        <v>52</v>
      </c>
      <c r="B117" s="188" t="s">
        <v>134</v>
      </c>
      <c r="C117" s="188"/>
      <c r="D117" s="188"/>
      <c r="E117" s="185"/>
      <c r="F117" s="185"/>
      <c r="G117" s="185"/>
      <c r="H117" s="185"/>
      <c r="I117" s="191">
        <f t="shared" ref="I117:AL117" si="34">I118+I119+I120</f>
        <v>0</v>
      </c>
      <c r="J117" s="191">
        <f t="shared" si="34"/>
        <v>0</v>
      </c>
      <c r="K117" s="191">
        <f t="shared" si="34"/>
        <v>0</v>
      </c>
      <c r="L117" s="191">
        <f t="shared" si="34"/>
        <v>0</v>
      </c>
      <c r="M117" s="191">
        <f t="shared" si="34"/>
        <v>0</v>
      </c>
      <c r="N117" s="191">
        <f t="shared" si="34"/>
        <v>0</v>
      </c>
      <c r="O117" s="191">
        <f t="shared" si="34"/>
        <v>0</v>
      </c>
      <c r="P117" s="191">
        <f t="shared" si="34"/>
        <v>0</v>
      </c>
      <c r="Q117" s="191">
        <f t="shared" si="34"/>
        <v>0</v>
      </c>
      <c r="R117" s="191">
        <f t="shared" si="34"/>
        <v>0</v>
      </c>
      <c r="S117" s="191">
        <f t="shared" si="34"/>
        <v>0</v>
      </c>
      <c r="T117" s="191">
        <f t="shared" si="34"/>
        <v>0</v>
      </c>
      <c r="U117" s="191">
        <f t="shared" si="34"/>
        <v>0</v>
      </c>
      <c r="V117" s="191">
        <f t="shared" si="34"/>
        <v>0</v>
      </c>
      <c r="W117" s="191">
        <f t="shared" si="34"/>
        <v>0</v>
      </c>
      <c r="X117" s="191">
        <f t="shared" si="34"/>
        <v>0</v>
      </c>
      <c r="Y117" s="191">
        <f t="shared" si="34"/>
        <v>0</v>
      </c>
      <c r="Z117" s="191">
        <f t="shared" si="34"/>
        <v>0</v>
      </c>
      <c r="AA117" s="191">
        <f t="shared" si="34"/>
        <v>0</v>
      </c>
      <c r="AB117" s="191">
        <f t="shared" si="34"/>
        <v>0</v>
      </c>
      <c r="AC117" s="191">
        <f t="shared" si="34"/>
        <v>0</v>
      </c>
      <c r="AD117" s="191">
        <f t="shared" si="34"/>
        <v>0</v>
      </c>
      <c r="AE117" s="191">
        <f t="shared" si="34"/>
        <v>0</v>
      </c>
      <c r="AF117" s="191">
        <f t="shared" si="34"/>
        <v>0</v>
      </c>
      <c r="AG117" s="191">
        <f t="shared" si="34"/>
        <v>0</v>
      </c>
      <c r="AH117" s="191">
        <f t="shared" si="34"/>
        <v>0</v>
      </c>
      <c r="AI117" s="191">
        <f t="shared" si="34"/>
        <v>0</v>
      </c>
      <c r="AJ117" s="191">
        <f t="shared" si="34"/>
        <v>0</v>
      </c>
      <c r="AK117" s="191">
        <f t="shared" si="34"/>
        <v>0</v>
      </c>
      <c r="AL117" s="191">
        <f t="shared" si="34"/>
        <v>0</v>
      </c>
      <c r="AM117" s="196"/>
      <c r="AN117" s="196"/>
      <c r="AO117" s="196"/>
    </row>
    <row r="118" s="12" customFormat="1" ht="30" hidden="1" customHeight="1" spans="1:41">
      <c r="A118" s="183" t="s">
        <v>54</v>
      </c>
      <c r="B118" s="188" t="s">
        <v>135</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hidden="1" customHeight="1" spans="1:41">
      <c r="A119" s="183" t="s">
        <v>54</v>
      </c>
      <c r="B119" s="188" t="s">
        <v>136</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hidden="1" customHeight="1" spans="1:41">
      <c r="A120" s="183" t="s">
        <v>54</v>
      </c>
      <c r="B120" s="188" t="s">
        <v>137</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hidden="1" customHeight="1" spans="1:41">
      <c r="A121" s="180" t="s">
        <v>50</v>
      </c>
      <c r="B121" s="188" t="s">
        <v>138</v>
      </c>
      <c r="C121" s="188"/>
      <c r="D121" s="188"/>
      <c r="E121" s="185"/>
      <c r="F121" s="185"/>
      <c r="G121" s="185"/>
      <c r="H121" s="185"/>
      <c r="I121" s="192">
        <f t="shared" ref="I121:AL121" si="35">I122+I124+I129+I136</f>
        <v>1</v>
      </c>
      <c r="J121" s="192">
        <f t="shared" si="35"/>
        <v>800</v>
      </c>
      <c r="K121" s="192">
        <f t="shared" si="35"/>
        <v>0</v>
      </c>
      <c r="L121" s="192">
        <f t="shared" si="35"/>
        <v>0</v>
      </c>
      <c r="M121" s="192">
        <f t="shared" si="35"/>
        <v>0</v>
      </c>
      <c r="N121" s="192">
        <f t="shared" si="35"/>
        <v>0</v>
      </c>
      <c r="O121" s="192">
        <f t="shared" si="35"/>
        <v>1</v>
      </c>
      <c r="P121" s="192">
        <f t="shared" si="35"/>
        <v>0</v>
      </c>
      <c r="Q121" s="192">
        <f t="shared" si="35"/>
        <v>0</v>
      </c>
      <c r="R121" s="192">
        <f t="shared" si="35"/>
        <v>0</v>
      </c>
      <c r="S121" s="192">
        <f t="shared" si="35"/>
        <v>800</v>
      </c>
      <c r="T121" s="192">
        <f t="shared" si="35"/>
        <v>800</v>
      </c>
      <c r="U121" s="192">
        <f t="shared" si="35"/>
        <v>0</v>
      </c>
      <c r="V121" s="192">
        <f t="shared" si="35"/>
        <v>0</v>
      </c>
      <c r="W121" s="192">
        <f t="shared" si="35"/>
        <v>0</v>
      </c>
      <c r="X121" s="192">
        <f t="shared" si="35"/>
        <v>0</v>
      </c>
      <c r="Y121" s="192">
        <f t="shared" si="35"/>
        <v>0</v>
      </c>
      <c r="Z121" s="192">
        <f t="shared" si="35"/>
        <v>240</v>
      </c>
      <c r="AA121" s="192">
        <f t="shared" si="35"/>
        <v>240</v>
      </c>
      <c r="AB121" s="192">
        <f t="shared" si="35"/>
        <v>240</v>
      </c>
      <c r="AC121" s="192">
        <f t="shared" si="35"/>
        <v>0</v>
      </c>
      <c r="AD121" s="192">
        <f t="shared" si="35"/>
        <v>0</v>
      </c>
      <c r="AE121" s="192">
        <f t="shared" si="35"/>
        <v>0</v>
      </c>
      <c r="AF121" s="192">
        <f t="shared" si="35"/>
        <v>0</v>
      </c>
      <c r="AG121" s="192">
        <f t="shared" si="35"/>
        <v>0</v>
      </c>
      <c r="AH121" s="192">
        <f t="shared" si="35"/>
        <v>0</v>
      </c>
      <c r="AI121" s="192">
        <f t="shared" si="35"/>
        <v>0</v>
      </c>
      <c r="AJ121" s="192">
        <f t="shared" si="35"/>
        <v>0</v>
      </c>
      <c r="AK121" s="192">
        <f t="shared" si="35"/>
        <v>0</v>
      </c>
      <c r="AL121" s="192">
        <f t="shared" si="35"/>
        <v>0</v>
      </c>
      <c r="AM121" s="196"/>
      <c r="AN121" s="196"/>
      <c r="AO121" s="196"/>
    </row>
    <row r="122" s="12" customFormat="1" ht="30" hidden="1" customHeight="1" spans="1:41">
      <c r="A122" s="203" t="s">
        <v>52</v>
      </c>
      <c r="B122" s="188" t="s">
        <v>139</v>
      </c>
      <c r="C122" s="188"/>
      <c r="D122" s="188"/>
      <c r="E122" s="185"/>
      <c r="F122" s="185"/>
      <c r="G122" s="185"/>
      <c r="H122" s="185"/>
      <c r="I122" s="191">
        <f t="shared" ref="I122:AL122" si="36">I123</f>
        <v>0</v>
      </c>
      <c r="J122" s="191">
        <f t="shared" si="36"/>
        <v>0</v>
      </c>
      <c r="K122" s="191">
        <f t="shared" si="36"/>
        <v>0</v>
      </c>
      <c r="L122" s="191">
        <f t="shared" si="36"/>
        <v>0</v>
      </c>
      <c r="M122" s="191">
        <f t="shared" si="36"/>
        <v>0</v>
      </c>
      <c r="N122" s="191">
        <f t="shared" si="36"/>
        <v>0</v>
      </c>
      <c r="O122" s="191">
        <f t="shared" si="36"/>
        <v>0</v>
      </c>
      <c r="P122" s="191">
        <f t="shared" si="36"/>
        <v>0</v>
      </c>
      <c r="Q122" s="191">
        <f t="shared" si="36"/>
        <v>0</v>
      </c>
      <c r="R122" s="191">
        <f t="shared" si="36"/>
        <v>0</v>
      </c>
      <c r="S122" s="191">
        <f t="shared" si="36"/>
        <v>0</v>
      </c>
      <c r="T122" s="191">
        <f t="shared" si="36"/>
        <v>0</v>
      </c>
      <c r="U122" s="191">
        <f t="shared" si="36"/>
        <v>0</v>
      </c>
      <c r="V122" s="191">
        <f t="shared" si="36"/>
        <v>0</v>
      </c>
      <c r="W122" s="191">
        <f t="shared" si="36"/>
        <v>0</v>
      </c>
      <c r="X122" s="191">
        <f t="shared" si="36"/>
        <v>0</v>
      </c>
      <c r="Y122" s="191">
        <f t="shared" si="36"/>
        <v>0</v>
      </c>
      <c r="Z122" s="191">
        <f t="shared" si="36"/>
        <v>0</v>
      </c>
      <c r="AA122" s="191">
        <f t="shared" si="36"/>
        <v>0</v>
      </c>
      <c r="AB122" s="191">
        <f t="shared" si="36"/>
        <v>0</v>
      </c>
      <c r="AC122" s="191">
        <f t="shared" si="36"/>
        <v>0</v>
      </c>
      <c r="AD122" s="191">
        <f t="shared" si="36"/>
        <v>0</v>
      </c>
      <c r="AE122" s="191">
        <f t="shared" si="36"/>
        <v>0</v>
      </c>
      <c r="AF122" s="191">
        <f t="shared" si="36"/>
        <v>0</v>
      </c>
      <c r="AG122" s="191">
        <f t="shared" si="36"/>
        <v>0</v>
      </c>
      <c r="AH122" s="191">
        <f t="shared" si="36"/>
        <v>0</v>
      </c>
      <c r="AI122" s="191">
        <f t="shared" si="36"/>
        <v>0</v>
      </c>
      <c r="AJ122" s="191">
        <f t="shared" si="36"/>
        <v>0</v>
      </c>
      <c r="AK122" s="191">
        <f t="shared" si="36"/>
        <v>0</v>
      </c>
      <c r="AL122" s="191">
        <f t="shared" si="36"/>
        <v>0</v>
      </c>
      <c r="AM122" s="196"/>
      <c r="AN122" s="196"/>
      <c r="AO122" s="196"/>
    </row>
    <row r="123" s="12" customFormat="1" ht="30" hidden="1" customHeight="1" spans="1:41">
      <c r="A123" s="183" t="s">
        <v>54</v>
      </c>
      <c r="B123" s="188" t="s">
        <v>140</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hidden="1" customHeight="1" spans="1:41">
      <c r="A124" s="203" t="s">
        <v>52</v>
      </c>
      <c r="B124" s="188" t="s">
        <v>141</v>
      </c>
      <c r="C124" s="188"/>
      <c r="D124" s="188"/>
      <c r="E124" s="185"/>
      <c r="F124" s="185"/>
      <c r="G124" s="185"/>
      <c r="H124" s="185"/>
      <c r="I124" s="191">
        <f t="shared" ref="I124:AL124" si="37">I125+I127+I128</f>
        <v>1</v>
      </c>
      <c r="J124" s="191">
        <f t="shared" si="37"/>
        <v>800</v>
      </c>
      <c r="K124" s="191">
        <f t="shared" si="37"/>
        <v>0</v>
      </c>
      <c r="L124" s="191">
        <f t="shared" si="37"/>
        <v>0</v>
      </c>
      <c r="M124" s="191">
        <f t="shared" si="37"/>
        <v>0</v>
      </c>
      <c r="N124" s="191">
        <f t="shared" si="37"/>
        <v>0</v>
      </c>
      <c r="O124" s="191">
        <f t="shared" si="37"/>
        <v>1</v>
      </c>
      <c r="P124" s="191">
        <f t="shared" si="37"/>
        <v>0</v>
      </c>
      <c r="Q124" s="191">
        <f t="shared" si="37"/>
        <v>0</v>
      </c>
      <c r="R124" s="191">
        <f t="shared" si="37"/>
        <v>0</v>
      </c>
      <c r="S124" s="191">
        <f t="shared" si="37"/>
        <v>800</v>
      </c>
      <c r="T124" s="191">
        <f t="shared" si="37"/>
        <v>800</v>
      </c>
      <c r="U124" s="191">
        <f t="shared" si="37"/>
        <v>0</v>
      </c>
      <c r="V124" s="191">
        <f t="shared" si="37"/>
        <v>0</v>
      </c>
      <c r="W124" s="191">
        <f t="shared" si="37"/>
        <v>0</v>
      </c>
      <c r="X124" s="191">
        <f t="shared" si="37"/>
        <v>0</v>
      </c>
      <c r="Y124" s="191">
        <f t="shared" si="37"/>
        <v>0</v>
      </c>
      <c r="Z124" s="191">
        <f t="shared" si="37"/>
        <v>240</v>
      </c>
      <c r="AA124" s="191">
        <f t="shared" si="37"/>
        <v>240</v>
      </c>
      <c r="AB124" s="191">
        <f t="shared" si="37"/>
        <v>240</v>
      </c>
      <c r="AC124" s="191">
        <f t="shared" si="37"/>
        <v>0</v>
      </c>
      <c r="AD124" s="191">
        <f t="shared" si="37"/>
        <v>0</v>
      </c>
      <c r="AE124" s="191">
        <f t="shared" si="37"/>
        <v>0</v>
      </c>
      <c r="AF124" s="191">
        <f t="shared" si="37"/>
        <v>0</v>
      </c>
      <c r="AG124" s="191">
        <f t="shared" si="37"/>
        <v>0</v>
      </c>
      <c r="AH124" s="191">
        <f t="shared" si="37"/>
        <v>0</v>
      </c>
      <c r="AI124" s="191">
        <f t="shared" si="37"/>
        <v>0</v>
      </c>
      <c r="AJ124" s="191">
        <f t="shared" si="37"/>
        <v>0</v>
      </c>
      <c r="AK124" s="191">
        <f t="shared" si="37"/>
        <v>0</v>
      </c>
      <c r="AL124" s="191">
        <f t="shared" si="37"/>
        <v>0</v>
      </c>
      <c r="AM124" s="196"/>
      <c r="AN124" s="196"/>
      <c r="AO124" s="196"/>
    </row>
    <row r="125" s="12" customFormat="1" ht="30" hidden="1" customHeight="1" spans="1:41">
      <c r="A125" s="183" t="s">
        <v>54</v>
      </c>
      <c r="B125" s="188" t="s">
        <v>142</v>
      </c>
      <c r="C125" s="188"/>
      <c r="D125" s="188"/>
      <c r="E125" s="185"/>
      <c r="F125" s="185"/>
      <c r="G125" s="185"/>
      <c r="H125" s="185"/>
      <c r="I125" s="191">
        <f t="shared" ref="I125:AL125" si="38">SUM(I126)</f>
        <v>1</v>
      </c>
      <c r="J125" s="191">
        <f t="shared" si="38"/>
        <v>800</v>
      </c>
      <c r="K125" s="191">
        <f t="shared" si="38"/>
        <v>0</v>
      </c>
      <c r="L125" s="191">
        <f t="shared" si="38"/>
        <v>0</v>
      </c>
      <c r="M125" s="191">
        <f t="shared" si="38"/>
        <v>0</v>
      </c>
      <c r="N125" s="191">
        <f t="shared" si="38"/>
        <v>0</v>
      </c>
      <c r="O125" s="191">
        <f t="shared" si="38"/>
        <v>1</v>
      </c>
      <c r="P125" s="191">
        <f t="shared" si="38"/>
        <v>0</v>
      </c>
      <c r="Q125" s="191">
        <f t="shared" si="38"/>
        <v>0</v>
      </c>
      <c r="R125" s="191">
        <f t="shared" si="38"/>
        <v>0</v>
      </c>
      <c r="S125" s="191">
        <f t="shared" si="38"/>
        <v>800</v>
      </c>
      <c r="T125" s="191">
        <f t="shared" si="38"/>
        <v>800</v>
      </c>
      <c r="U125" s="191">
        <f t="shared" si="38"/>
        <v>0</v>
      </c>
      <c r="V125" s="191">
        <f t="shared" si="38"/>
        <v>0</v>
      </c>
      <c r="W125" s="191">
        <f t="shared" si="38"/>
        <v>0</v>
      </c>
      <c r="X125" s="191">
        <f t="shared" si="38"/>
        <v>0</v>
      </c>
      <c r="Y125" s="191">
        <f t="shared" si="38"/>
        <v>0</v>
      </c>
      <c r="Z125" s="191">
        <f t="shared" si="38"/>
        <v>240</v>
      </c>
      <c r="AA125" s="191">
        <f t="shared" si="38"/>
        <v>240</v>
      </c>
      <c r="AB125" s="191">
        <f t="shared" si="38"/>
        <v>240</v>
      </c>
      <c r="AC125" s="191">
        <f t="shared" si="38"/>
        <v>0</v>
      </c>
      <c r="AD125" s="191">
        <f t="shared" si="38"/>
        <v>0</v>
      </c>
      <c r="AE125" s="191">
        <f t="shared" si="38"/>
        <v>0</v>
      </c>
      <c r="AF125" s="191">
        <f t="shared" si="38"/>
        <v>0</v>
      </c>
      <c r="AG125" s="191">
        <f t="shared" si="38"/>
        <v>0</v>
      </c>
      <c r="AH125" s="191">
        <f t="shared" si="38"/>
        <v>0</v>
      </c>
      <c r="AI125" s="191">
        <f t="shared" si="38"/>
        <v>0</v>
      </c>
      <c r="AJ125" s="191">
        <f t="shared" si="38"/>
        <v>0</v>
      </c>
      <c r="AK125" s="191">
        <f t="shared" si="38"/>
        <v>0</v>
      </c>
      <c r="AL125" s="191">
        <f t="shared" si="38"/>
        <v>0</v>
      </c>
      <c r="AM125" s="196"/>
      <c r="AN125" s="196"/>
      <c r="AO125" s="196"/>
    </row>
    <row r="126" s="7" customFormat="1" ht="198" customHeight="1" spans="1:42">
      <c r="A126" s="22">
        <v>28</v>
      </c>
      <c r="B126" s="22" t="s">
        <v>1174</v>
      </c>
      <c r="C126" s="22">
        <v>2024</v>
      </c>
      <c r="D126" s="33" t="s">
        <v>993</v>
      </c>
      <c r="E126" s="22" t="s">
        <v>178</v>
      </c>
      <c r="F126" s="22" t="s">
        <v>1175</v>
      </c>
      <c r="G126" s="22" t="s">
        <v>995</v>
      </c>
      <c r="H126" s="33" t="s">
        <v>1103</v>
      </c>
      <c r="I126" s="22">
        <v>1</v>
      </c>
      <c r="J126" s="22">
        <v>800</v>
      </c>
      <c r="K126" s="22"/>
      <c r="L126" s="22"/>
      <c r="M126" s="22"/>
      <c r="N126" s="22"/>
      <c r="O126" s="22">
        <v>1</v>
      </c>
      <c r="P126" s="22"/>
      <c r="Q126" s="22"/>
      <c r="R126" s="22"/>
      <c r="S126" s="22">
        <v>800</v>
      </c>
      <c r="T126" s="22">
        <v>800</v>
      </c>
      <c r="U126" s="36" t="s">
        <v>997</v>
      </c>
      <c r="V126" s="22" t="s">
        <v>1176</v>
      </c>
      <c r="W126" s="22" t="s">
        <v>997</v>
      </c>
      <c r="X126" s="22" t="s">
        <v>1176</v>
      </c>
      <c r="Y126" s="22" t="s">
        <v>1177</v>
      </c>
      <c r="Z126" s="22">
        <v>240</v>
      </c>
      <c r="AA126" s="22">
        <v>240</v>
      </c>
      <c r="AB126" s="60">
        <v>240</v>
      </c>
      <c r="AC126" s="60"/>
      <c r="AD126" s="60"/>
      <c r="AE126" s="60"/>
      <c r="AF126" s="22"/>
      <c r="AG126" s="22"/>
      <c r="AH126" s="22"/>
      <c r="AI126" s="22"/>
      <c r="AJ126" s="22"/>
      <c r="AK126" s="22"/>
      <c r="AL126" s="22"/>
      <c r="AM126" s="33" t="s">
        <v>1178</v>
      </c>
      <c r="AN126" s="33" t="s">
        <v>1179</v>
      </c>
      <c r="AO126" s="60" t="s">
        <v>1386</v>
      </c>
      <c r="AP126" s="75" t="s">
        <v>1386</v>
      </c>
    </row>
    <row r="127" s="12" customFormat="1" ht="30" hidden="1" customHeight="1" spans="1:41">
      <c r="A127" s="183" t="s">
        <v>54</v>
      </c>
      <c r="B127" s="188" t="s">
        <v>143</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hidden="1" customHeight="1" spans="1:41">
      <c r="A128" s="183" t="s">
        <v>54</v>
      </c>
      <c r="B128" s="188" t="s">
        <v>144</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hidden="1" customHeight="1" spans="1:41">
      <c r="A129" s="203" t="s">
        <v>52</v>
      </c>
      <c r="B129" s="188" t="s">
        <v>145</v>
      </c>
      <c r="C129" s="188"/>
      <c r="D129" s="188"/>
      <c r="E129" s="185"/>
      <c r="F129" s="185"/>
      <c r="G129" s="185"/>
      <c r="H129" s="185"/>
      <c r="I129" s="191">
        <f t="shared" ref="I129:AL129" si="39">I130+I131+I132+I133+I134+I135</f>
        <v>0</v>
      </c>
      <c r="J129" s="191">
        <f t="shared" si="39"/>
        <v>0</v>
      </c>
      <c r="K129" s="191">
        <f t="shared" si="39"/>
        <v>0</v>
      </c>
      <c r="L129" s="191">
        <f t="shared" si="39"/>
        <v>0</v>
      </c>
      <c r="M129" s="191">
        <f t="shared" si="39"/>
        <v>0</v>
      </c>
      <c r="N129" s="191">
        <f t="shared" si="39"/>
        <v>0</v>
      </c>
      <c r="O129" s="191">
        <f t="shared" si="39"/>
        <v>0</v>
      </c>
      <c r="P129" s="191">
        <f t="shared" si="39"/>
        <v>0</v>
      </c>
      <c r="Q129" s="191">
        <f t="shared" si="39"/>
        <v>0</v>
      </c>
      <c r="R129" s="191">
        <f t="shared" si="39"/>
        <v>0</v>
      </c>
      <c r="S129" s="191">
        <f t="shared" si="39"/>
        <v>0</v>
      </c>
      <c r="T129" s="191">
        <f t="shared" si="39"/>
        <v>0</v>
      </c>
      <c r="U129" s="191">
        <f t="shared" si="39"/>
        <v>0</v>
      </c>
      <c r="V129" s="191">
        <f t="shared" si="39"/>
        <v>0</v>
      </c>
      <c r="W129" s="191">
        <f t="shared" si="39"/>
        <v>0</v>
      </c>
      <c r="X129" s="191">
        <f t="shared" si="39"/>
        <v>0</v>
      </c>
      <c r="Y129" s="191">
        <f t="shared" si="39"/>
        <v>0</v>
      </c>
      <c r="Z129" s="191">
        <f t="shared" si="39"/>
        <v>0</v>
      </c>
      <c r="AA129" s="191">
        <f t="shared" si="39"/>
        <v>0</v>
      </c>
      <c r="AB129" s="191">
        <f t="shared" si="39"/>
        <v>0</v>
      </c>
      <c r="AC129" s="191">
        <f t="shared" si="39"/>
        <v>0</v>
      </c>
      <c r="AD129" s="191">
        <f t="shared" si="39"/>
        <v>0</v>
      </c>
      <c r="AE129" s="191">
        <f t="shared" si="39"/>
        <v>0</v>
      </c>
      <c r="AF129" s="191">
        <f t="shared" si="39"/>
        <v>0</v>
      </c>
      <c r="AG129" s="191">
        <f t="shared" si="39"/>
        <v>0</v>
      </c>
      <c r="AH129" s="191">
        <f t="shared" si="39"/>
        <v>0</v>
      </c>
      <c r="AI129" s="191">
        <f t="shared" si="39"/>
        <v>0</v>
      </c>
      <c r="AJ129" s="191">
        <f t="shared" si="39"/>
        <v>0</v>
      </c>
      <c r="AK129" s="191">
        <f t="shared" si="39"/>
        <v>0</v>
      </c>
      <c r="AL129" s="191">
        <f t="shared" si="39"/>
        <v>0</v>
      </c>
      <c r="AM129" s="196"/>
      <c r="AN129" s="196"/>
      <c r="AO129" s="196"/>
    </row>
    <row r="130" s="12" customFormat="1" ht="30" hidden="1" customHeight="1" spans="1:41">
      <c r="A130" s="183" t="s">
        <v>54</v>
      </c>
      <c r="B130" s="188" t="s">
        <v>146</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hidden="1" customHeight="1" spans="1:41">
      <c r="A131" s="183" t="s">
        <v>54</v>
      </c>
      <c r="B131" s="188" t="s">
        <v>147</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hidden="1" customHeight="1" spans="1:41">
      <c r="A132" s="183" t="s">
        <v>54</v>
      </c>
      <c r="B132" s="188" t="s">
        <v>148</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hidden="1" customHeight="1" spans="1:41">
      <c r="A133" s="183" t="s">
        <v>54</v>
      </c>
      <c r="B133" s="188" t="s">
        <v>149</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hidden="1" customHeight="1" spans="1:41">
      <c r="A134" s="183" t="s">
        <v>54</v>
      </c>
      <c r="B134" s="188" t="s">
        <v>150</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hidden="1" customHeight="1" spans="1:41">
      <c r="A135" s="183" t="s">
        <v>54</v>
      </c>
      <c r="B135" s="188" t="s">
        <v>151</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hidden="1" customHeight="1" spans="1:41">
      <c r="A136" s="203" t="s">
        <v>52</v>
      </c>
      <c r="B136" s="188" t="s">
        <v>152</v>
      </c>
      <c r="C136" s="188"/>
      <c r="D136" s="188"/>
      <c r="E136" s="185"/>
      <c r="F136" s="185"/>
      <c r="G136" s="185"/>
      <c r="H136" s="185"/>
      <c r="I136" s="191">
        <f t="shared" ref="I136:AL136" si="40">I137+I138+I139+I140+I141</f>
        <v>0</v>
      </c>
      <c r="J136" s="191">
        <f t="shared" si="40"/>
        <v>0</v>
      </c>
      <c r="K136" s="191">
        <f t="shared" si="40"/>
        <v>0</v>
      </c>
      <c r="L136" s="191">
        <f t="shared" si="40"/>
        <v>0</v>
      </c>
      <c r="M136" s="191">
        <f t="shared" si="40"/>
        <v>0</v>
      </c>
      <c r="N136" s="191">
        <f t="shared" si="40"/>
        <v>0</v>
      </c>
      <c r="O136" s="191">
        <f t="shared" si="40"/>
        <v>0</v>
      </c>
      <c r="P136" s="191">
        <f t="shared" si="40"/>
        <v>0</v>
      </c>
      <c r="Q136" s="191">
        <f t="shared" si="40"/>
        <v>0</v>
      </c>
      <c r="R136" s="191">
        <f t="shared" si="40"/>
        <v>0</v>
      </c>
      <c r="S136" s="191">
        <f t="shared" si="40"/>
        <v>0</v>
      </c>
      <c r="T136" s="191">
        <f t="shared" si="40"/>
        <v>0</v>
      </c>
      <c r="U136" s="191">
        <f t="shared" si="40"/>
        <v>0</v>
      </c>
      <c r="V136" s="191">
        <f t="shared" si="40"/>
        <v>0</v>
      </c>
      <c r="W136" s="191">
        <f t="shared" si="40"/>
        <v>0</v>
      </c>
      <c r="X136" s="191">
        <f t="shared" si="40"/>
        <v>0</v>
      </c>
      <c r="Y136" s="191">
        <f t="shared" si="40"/>
        <v>0</v>
      </c>
      <c r="Z136" s="191">
        <f t="shared" si="40"/>
        <v>0</v>
      </c>
      <c r="AA136" s="191">
        <f t="shared" si="40"/>
        <v>0</v>
      </c>
      <c r="AB136" s="191">
        <f t="shared" si="40"/>
        <v>0</v>
      </c>
      <c r="AC136" s="191">
        <f t="shared" si="40"/>
        <v>0</v>
      </c>
      <c r="AD136" s="191">
        <f t="shared" si="40"/>
        <v>0</v>
      </c>
      <c r="AE136" s="191">
        <f t="shared" si="40"/>
        <v>0</v>
      </c>
      <c r="AF136" s="191">
        <f t="shared" si="40"/>
        <v>0</v>
      </c>
      <c r="AG136" s="191">
        <f t="shared" si="40"/>
        <v>0</v>
      </c>
      <c r="AH136" s="191">
        <f t="shared" si="40"/>
        <v>0</v>
      </c>
      <c r="AI136" s="191">
        <f t="shared" si="40"/>
        <v>0</v>
      </c>
      <c r="AJ136" s="191">
        <f t="shared" si="40"/>
        <v>0</v>
      </c>
      <c r="AK136" s="191">
        <f t="shared" si="40"/>
        <v>0</v>
      </c>
      <c r="AL136" s="191">
        <f t="shared" si="40"/>
        <v>0</v>
      </c>
      <c r="AM136" s="196"/>
      <c r="AN136" s="196"/>
      <c r="AO136" s="196"/>
    </row>
    <row r="137" s="12" customFormat="1" ht="30" hidden="1" customHeight="1" spans="1:41">
      <c r="A137" s="183" t="s">
        <v>54</v>
      </c>
      <c r="B137" s="188" t="s">
        <v>153</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hidden="1" customHeight="1" spans="1:41">
      <c r="A138" s="183" t="s">
        <v>54</v>
      </c>
      <c r="B138" s="188" t="s">
        <v>154</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hidden="1" customHeight="1" spans="1:41">
      <c r="A139" s="183" t="s">
        <v>54</v>
      </c>
      <c r="B139" s="188" t="s">
        <v>155</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hidden="1" customHeight="1" spans="1:41">
      <c r="A140" s="183" t="s">
        <v>54</v>
      </c>
      <c r="B140" s="188" t="s">
        <v>156</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hidden="1" customHeight="1" spans="1:41">
      <c r="A141" s="183" t="s">
        <v>54</v>
      </c>
      <c r="B141" s="188" t="s">
        <v>157</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hidden="1" customHeight="1" spans="1:41">
      <c r="A142" s="180" t="s">
        <v>50</v>
      </c>
      <c r="B142" s="188" t="s">
        <v>158</v>
      </c>
      <c r="C142" s="188"/>
      <c r="D142" s="188"/>
      <c r="E142" s="185"/>
      <c r="F142" s="185"/>
      <c r="G142" s="185"/>
      <c r="H142" s="185"/>
      <c r="I142" s="192">
        <f t="shared" ref="I142:AL142" si="41">I143+I146</f>
        <v>0</v>
      </c>
      <c r="J142" s="192">
        <f t="shared" si="41"/>
        <v>0</v>
      </c>
      <c r="K142" s="192">
        <f t="shared" si="41"/>
        <v>0</v>
      </c>
      <c r="L142" s="192">
        <f t="shared" si="41"/>
        <v>0</v>
      </c>
      <c r="M142" s="192">
        <f t="shared" si="41"/>
        <v>0</v>
      </c>
      <c r="N142" s="192">
        <f t="shared" si="41"/>
        <v>0</v>
      </c>
      <c r="O142" s="192">
        <f t="shared" si="41"/>
        <v>0</v>
      </c>
      <c r="P142" s="192">
        <f t="shared" si="41"/>
        <v>0</v>
      </c>
      <c r="Q142" s="192">
        <f t="shared" si="41"/>
        <v>0</v>
      </c>
      <c r="R142" s="192">
        <f t="shared" si="41"/>
        <v>0</v>
      </c>
      <c r="S142" s="192">
        <f t="shared" si="41"/>
        <v>0</v>
      </c>
      <c r="T142" s="192">
        <f t="shared" si="41"/>
        <v>0</v>
      </c>
      <c r="U142" s="192">
        <f t="shared" si="41"/>
        <v>0</v>
      </c>
      <c r="V142" s="192">
        <f t="shared" si="41"/>
        <v>0</v>
      </c>
      <c r="W142" s="192">
        <f t="shared" si="41"/>
        <v>0</v>
      </c>
      <c r="X142" s="192">
        <f t="shared" si="41"/>
        <v>0</v>
      </c>
      <c r="Y142" s="192">
        <f t="shared" si="41"/>
        <v>0</v>
      </c>
      <c r="Z142" s="192">
        <f t="shared" si="41"/>
        <v>0</v>
      </c>
      <c r="AA142" s="192">
        <f t="shared" si="41"/>
        <v>0</v>
      </c>
      <c r="AB142" s="192">
        <f t="shared" si="41"/>
        <v>0</v>
      </c>
      <c r="AC142" s="192">
        <f t="shared" si="41"/>
        <v>0</v>
      </c>
      <c r="AD142" s="192">
        <f t="shared" si="41"/>
        <v>0</v>
      </c>
      <c r="AE142" s="192">
        <f t="shared" si="41"/>
        <v>0</v>
      </c>
      <c r="AF142" s="192">
        <f t="shared" si="41"/>
        <v>0</v>
      </c>
      <c r="AG142" s="192">
        <f t="shared" si="41"/>
        <v>0</v>
      </c>
      <c r="AH142" s="192">
        <f t="shared" si="41"/>
        <v>0</v>
      </c>
      <c r="AI142" s="192">
        <f t="shared" si="41"/>
        <v>0</v>
      </c>
      <c r="AJ142" s="192">
        <f t="shared" si="41"/>
        <v>0</v>
      </c>
      <c r="AK142" s="192">
        <f t="shared" si="41"/>
        <v>0</v>
      </c>
      <c r="AL142" s="192">
        <f t="shared" si="41"/>
        <v>0</v>
      </c>
      <c r="AM142" s="196"/>
      <c r="AN142" s="196"/>
      <c r="AO142" s="196"/>
    </row>
    <row r="143" s="12" customFormat="1" ht="30" hidden="1" customHeight="1" spans="1:41">
      <c r="A143" s="203" t="s">
        <v>52</v>
      </c>
      <c r="B143" s="188" t="s">
        <v>159</v>
      </c>
      <c r="C143" s="188"/>
      <c r="D143" s="188"/>
      <c r="E143" s="185"/>
      <c r="F143" s="185"/>
      <c r="G143" s="185"/>
      <c r="H143" s="185"/>
      <c r="I143" s="191">
        <f t="shared" ref="I143:AL143" si="42">I144+I145</f>
        <v>0</v>
      </c>
      <c r="J143" s="191">
        <f t="shared" si="42"/>
        <v>0</v>
      </c>
      <c r="K143" s="191">
        <f t="shared" si="42"/>
        <v>0</v>
      </c>
      <c r="L143" s="191">
        <f t="shared" si="42"/>
        <v>0</v>
      </c>
      <c r="M143" s="191">
        <f t="shared" si="42"/>
        <v>0</v>
      </c>
      <c r="N143" s="191">
        <f t="shared" si="42"/>
        <v>0</v>
      </c>
      <c r="O143" s="191">
        <f t="shared" si="42"/>
        <v>0</v>
      </c>
      <c r="P143" s="191">
        <f t="shared" si="42"/>
        <v>0</v>
      </c>
      <c r="Q143" s="191">
        <f t="shared" si="42"/>
        <v>0</v>
      </c>
      <c r="R143" s="191">
        <f t="shared" si="42"/>
        <v>0</v>
      </c>
      <c r="S143" s="191">
        <f t="shared" si="42"/>
        <v>0</v>
      </c>
      <c r="T143" s="191">
        <f t="shared" si="42"/>
        <v>0</v>
      </c>
      <c r="U143" s="191">
        <f t="shared" si="42"/>
        <v>0</v>
      </c>
      <c r="V143" s="191">
        <f t="shared" si="42"/>
        <v>0</v>
      </c>
      <c r="W143" s="191">
        <f t="shared" si="42"/>
        <v>0</v>
      </c>
      <c r="X143" s="191">
        <f t="shared" si="42"/>
        <v>0</v>
      </c>
      <c r="Y143" s="191">
        <f t="shared" si="42"/>
        <v>0</v>
      </c>
      <c r="Z143" s="191">
        <f t="shared" si="42"/>
        <v>0</v>
      </c>
      <c r="AA143" s="191">
        <f t="shared" si="42"/>
        <v>0</v>
      </c>
      <c r="AB143" s="191">
        <f t="shared" si="42"/>
        <v>0</v>
      </c>
      <c r="AC143" s="191">
        <f t="shared" si="42"/>
        <v>0</v>
      </c>
      <c r="AD143" s="191">
        <f t="shared" si="42"/>
        <v>0</v>
      </c>
      <c r="AE143" s="191">
        <f t="shared" si="42"/>
        <v>0</v>
      </c>
      <c r="AF143" s="191">
        <f t="shared" si="42"/>
        <v>0</v>
      </c>
      <c r="AG143" s="191">
        <f t="shared" si="42"/>
        <v>0</v>
      </c>
      <c r="AH143" s="191">
        <f t="shared" si="42"/>
        <v>0</v>
      </c>
      <c r="AI143" s="191">
        <f t="shared" si="42"/>
        <v>0</v>
      </c>
      <c r="AJ143" s="191">
        <f t="shared" si="42"/>
        <v>0</v>
      </c>
      <c r="AK143" s="191">
        <f t="shared" si="42"/>
        <v>0</v>
      </c>
      <c r="AL143" s="191">
        <f t="shared" si="42"/>
        <v>0</v>
      </c>
      <c r="AM143" s="196"/>
      <c r="AN143" s="196"/>
      <c r="AO143" s="196"/>
    </row>
    <row r="144" s="12" customFormat="1" ht="30" hidden="1" customHeight="1" spans="1:41">
      <c r="A144" s="183" t="s">
        <v>54</v>
      </c>
      <c r="B144" s="188" t="s">
        <v>160</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hidden="1" customHeight="1" spans="1:41">
      <c r="A145" s="183" t="s">
        <v>54</v>
      </c>
      <c r="B145" s="188" t="s">
        <v>161</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hidden="1" customHeight="1" spans="1:41">
      <c r="A146" s="203" t="s">
        <v>52</v>
      </c>
      <c r="B146" s="188" t="s">
        <v>162</v>
      </c>
      <c r="C146" s="188"/>
      <c r="D146" s="188"/>
      <c r="E146" s="185"/>
      <c r="F146" s="185"/>
      <c r="G146" s="185"/>
      <c r="H146" s="185"/>
      <c r="I146" s="191">
        <f t="shared" ref="I146:AL146" si="43">I147+I148+I149+I150</f>
        <v>0</v>
      </c>
      <c r="J146" s="191">
        <f t="shared" si="43"/>
        <v>0</v>
      </c>
      <c r="K146" s="191">
        <f t="shared" si="43"/>
        <v>0</v>
      </c>
      <c r="L146" s="191">
        <f t="shared" si="43"/>
        <v>0</v>
      </c>
      <c r="M146" s="191">
        <f t="shared" si="43"/>
        <v>0</v>
      </c>
      <c r="N146" s="191">
        <f t="shared" si="43"/>
        <v>0</v>
      </c>
      <c r="O146" s="191">
        <f t="shared" si="43"/>
        <v>0</v>
      </c>
      <c r="P146" s="191">
        <f t="shared" si="43"/>
        <v>0</v>
      </c>
      <c r="Q146" s="191">
        <f t="shared" si="43"/>
        <v>0</v>
      </c>
      <c r="R146" s="191">
        <f t="shared" si="43"/>
        <v>0</v>
      </c>
      <c r="S146" s="191">
        <f t="shared" si="43"/>
        <v>0</v>
      </c>
      <c r="T146" s="191">
        <f t="shared" si="43"/>
        <v>0</v>
      </c>
      <c r="U146" s="191">
        <f t="shared" si="43"/>
        <v>0</v>
      </c>
      <c r="V146" s="191">
        <f t="shared" si="43"/>
        <v>0</v>
      </c>
      <c r="W146" s="191">
        <f t="shared" si="43"/>
        <v>0</v>
      </c>
      <c r="X146" s="191">
        <f t="shared" si="43"/>
        <v>0</v>
      </c>
      <c r="Y146" s="191">
        <f t="shared" si="43"/>
        <v>0</v>
      </c>
      <c r="Z146" s="191">
        <f t="shared" si="43"/>
        <v>0</v>
      </c>
      <c r="AA146" s="191">
        <f t="shared" si="43"/>
        <v>0</v>
      </c>
      <c r="AB146" s="191">
        <f t="shared" si="43"/>
        <v>0</v>
      </c>
      <c r="AC146" s="191">
        <f t="shared" si="43"/>
        <v>0</v>
      </c>
      <c r="AD146" s="191">
        <f t="shared" si="43"/>
        <v>0</v>
      </c>
      <c r="AE146" s="191">
        <f t="shared" si="43"/>
        <v>0</v>
      </c>
      <c r="AF146" s="191">
        <f t="shared" si="43"/>
        <v>0</v>
      </c>
      <c r="AG146" s="191">
        <f t="shared" si="43"/>
        <v>0</v>
      </c>
      <c r="AH146" s="191">
        <f t="shared" si="43"/>
        <v>0</v>
      </c>
      <c r="AI146" s="191">
        <f t="shared" si="43"/>
        <v>0</v>
      </c>
      <c r="AJ146" s="191">
        <f t="shared" si="43"/>
        <v>0</v>
      </c>
      <c r="AK146" s="191">
        <f t="shared" si="43"/>
        <v>0</v>
      </c>
      <c r="AL146" s="191">
        <f t="shared" si="43"/>
        <v>0</v>
      </c>
      <c r="AM146" s="196"/>
      <c r="AN146" s="196"/>
      <c r="AO146" s="196"/>
    </row>
    <row r="147" s="12" customFormat="1" ht="30" hidden="1" customHeight="1" spans="1:41">
      <c r="A147" s="183" t="s">
        <v>54</v>
      </c>
      <c r="B147" s="188" t="s">
        <v>163</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hidden="1" customHeight="1" spans="1:41">
      <c r="A148" s="183" t="s">
        <v>54</v>
      </c>
      <c r="B148" s="188" t="s">
        <v>164</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hidden="1" customHeight="1" spans="1:41">
      <c r="A149" s="183" t="s">
        <v>54</v>
      </c>
      <c r="B149" s="188" t="s">
        <v>165</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hidden="1" customHeight="1" spans="1:41">
      <c r="A150" s="183" t="s">
        <v>54</v>
      </c>
      <c r="B150" s="188" t="s">
        <v>166</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c r="AO150" s="196"/>
    </row>
    <row r="151" s="12" customFormat="1" ht="30" hidden="1" customHeight="1" spans="1:41">
      <c r="A151" s="180" t="s">
        <v>50</v>
      </c>
      <c r="B151" s="188" t="s">
        <v>167</v>
      </c>
      <c r="C151" s="188"/>
      <c r="D151" s="188"/>
      <c r="E151" s="185"/>
      <c r="F151" s="185"/>
      <c r="G151" s="185"/>
      <c r="H151" s="185"/>
      <c r="I151" s="192">
        <f t="shared" ref="I151:AL151" si="44">I152</f>
        <v>0</v>
      </c>
      <c r="J151" s="192">
        <f t="shared" si="44"/>
        <v>0</v>
      </c>
      <c r="K151" s="192">
        <f t="shared" si="44"/>
        <v>0</v>
      </c>
      <c r="L151" s="192">
        <f t="shared" si="44"/>
        <v>0</v>
      </c>
      <c r="M151" s="192">
        <f t="shared" si="44"/>
        <v>0</v>
      </c>
      <c r="N151" s="192">
        <f t="shared" si="44"/>
        <v>0</v>
      </c>
      <c r="O151" s="192">
        <f t="shared" si="44"/>
        <v>0</v>
      </c>
      <c r="P151" s="192">
        <f t="shared" si="44"/>
        <v>0</v>
      </c>
      <c r="Q151" s="192">
        <f t="shared" si="44"/>
        <v>0</v>
      </c>
      <c r="R151" s="192">
        <f t="shared" si="44"/>
        <v>0</v>
      </c>
      <c r="S151" s="192">
        <f t="shared" si="44"/>
        <v>0</v>
      </c>
      <c r="T151" s="192">
        <f t="shared" si="44"/>
        <v>0</v>
      </c>
      <c r="U151" s="192">
        <f t="shared" si="44"/>
        <v>0</v>
      </c>
      <c r="V151" s="192">
        <f t="shared" si="44"/>
        <v>0</v>
      </c>
      <c r="W151" s="192">
        <f t="shared" si="44"/>
        <v>0</v>
      </c>
      <c r="X151" s="192">
        <f t="shared" si="44"/>
        <v>0</v>
      </c>
      <c r="Y151" s="192">
        <f t="shared" si="44"/>
        <v>0</v>
      </c>
      <c r="Z151" s="192">
        <f t="shared" si="44"/>
        <v>0</v>
      </c>
      <c r="AA151" s="192">
        <f t="shared" si="44"/>
        <v>0</v>
      </c>
      <c r="AB151" s="192">
        <f t="shared" si="44"/>
        <v>0</v>
      </c>
      <c r="AC151" s="192">
        <f t="shared" si="44"/>
        <v>0</v>
      </c>
      <c r="AD151" s="192">
        <f t="shared" si="44"/>
        <v>0</v>
      </c>
      <c r="AE151" s="192">
        <f t="shared" si="44"/>
        <v>0</v>
      </c>
      <c r="AF151" s="192">
        <f t="shared" si="44"/>
        <v>0</v>
      </c>
      <c r="AG151" s="192">
        <f t="shared" si="44"/>
        <v>0</v>
      </c>
      <c r="AH151" s="192">
        <f t="shared" si="44"/>
        <v>0</v>
      </c>
      <c r="AI151" s="192">
        <f t="shared" si="44"/>
        <v>0</v>
      </c>
      <c r="AJ151" s="192">
        <f t="shared" si="44"/>
        <v>0</v>
      </c>
      <c r="AK151" s="192">
        <f t="shared" si="44"/>
        <v>0</v>
      </c>
      <c r="AL151" s="192">
        <f t="shared" si="44"/>
        <v>0</v>
      </c>
      <c r="AM151" s="196"/>
      <c r="AN151" s="196"/>
      <c r="AO151" s="196"/>
    </row>
    <row r="152" s="12" customFormat="1" ht="30" hidden="1" customHeight="1" spans="1:41">
      <c r="A152" s="180" t="s">
        <v>52</v>
      </c>
      <c r="B152" s="188" t="s">
        <v>167</v>
      </c>
      <c r="C152" s="188"/>
      <c r="D152" s="188"/>
      <c r="E152" s="185"/>
      <c r="F152" s="185"/>
      <c r="G152" s="185"/>
      <c r="H152" s="185"/>
      <c r="I152" s="191">
        <f t="shared" ref="I152:AL152" si="45">I153</f>
        <v>0</v>
      </c>
      <c r="J152" s="191">
        <f t="shared" si="45"/>
        <v>0</v>
      </c>
      <c r="K152" s="191">
        <f t="shared" si="45"/>
        <v>0</v>
      </c>
      <c r="L152" s="191">
        <f t="shared" si="45"/>
        <v>0</v>
      </c>
      <c r="M152" s="191">
        <f t="shared" si="45"/>
        <v>0</v>
      </c>
      <c r="N152" s="191">
        <f t="shared" si="45"/>
        <v>0</v>
      </c>
      <c r="O152" s="191">
        <f t="shared" si="45"/>
        <v>0</v>
      </c>
      <c r="P152" s="191">
        <f t="shared" si="45"/>
        <v>0</v>
      </c>
      <c r="Q152" s="191">
        <f t="shared" si="45"/>
        <v>0</v>
      </c>
      <c r="R152" s="191">
        <f t="shared" si="45"/>
        <v>0</v>
      </c>
      <c r="S152" s="191">
        <f t="shared" si="45"/>
        <v>0</v>
      </c>
      <c r="T152" s="191">
        <f t="shared" si="45"/>
        <v>0</v>
      </c>
      <c r="U152" s="191">
        <f t="shared" si="45"/>
        <v>0</v>
      </c>
      <c r="V152" s="191">
        <f t="shared" si="45"/>
        <v>0</v>
      </c>
      <c r="W152" s="191">
        <f t="shared" si="45"/>
        <v>0</v>
      </c>
      <c r="X152" s="191">
        <f t="shared" si="45"/>
        <v>0</v>
      </c>
      <c r="Y152" s="191">
        <f t="shared" si="45"/>
        <v>0</v>
      </c>
      <c r="Z152" s="191">
        <f t="shared" si="45"/>
        <v>0</v>
      </c>
      <c r="AA152" s="191">
        <f t="shared" si="45"/>
        <v>0</v>
      </c>
      <c r="AB152" s="191">
        <f t="shared" si="45"/>
        <v>0</v>
      </c>
      <c r="AC152" s="191">
        <f t="shared" si="45"/>
        <v>0</v>
      </c>
      <c r="AD152" s="191">
        <f t="shared" si="45"/>
        <v>0</v>
      </c>
      <c r="AE152" s="191">
        <f t="shared" si="45"/>
        <v>0</v>
      </c>
      <c r="AF152" s="191">
        <f t="shared" si="45"/>
        <v>0</v>
      </c>
      <c r="AG152" s="191">
        <f t="shared" si="45"/>
        <v>0</v>
      </c>
      <c r="AH152" s="191">
        <f t="shared" si="45"/>
        <v>0</v>
      </c>
      <c r="AI152" s="191">
        <f t="shared" si="45"/>
        <v>0</v>
      </c>
      <c r="AJ152" s="191">
        <f t="shared" si="45"/>
        <v>0</v>
      </c>
      <c r="AK152" s="191">
        <f t="shared" si="45"/>
        <v>0</v>
      </c>
      <c r="AL152" s="191">
        <f t="shared" si="45"/>
        <v>0</v>
      </c>
      <c r="AM152" s="196"/>
      <c r="AN152" s="196"/>
      <c r="AO152" s="196"/>
    </row>
    <row r="153" s="12" customFormat="1" ht="30" hidden="1" customHeight="1" spans="1:41">
      <c r="A153" s="180" t="s">
        <v>54</v>
      </c>
      <c r="B153" s="188" t="s">
        <v>167</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hidden="1" customHeight="1" spans="1:41">
      <c r="A154" s="180" t="s">
        <v>50</v>
      </c>
      <c r="B154" s="188" t="s">
        <v>96</v>
      </c>
      <c r="C154" s="188"/>
      <c r="D154" s="188"/>
      <c r="E154" s="185"/>
      <c r="F154" s="185"/>
      <c r="G154" s="185"/>
      <c r="H154" s="185"/>
      <c r="I154" s="192">
        <f t="shared" ref="I154:AL154" si="46">I155</f>
        <v>2</v>
      </c>
      <c r="J154" s="192">
        <f t="shared" si="46"/>
        <v>3816</v>
      </c>
      <c r="K154" s="192">
        <f t="shared" si="46"/>
        <v>0</v>
      </c>
      <c r="L154" s="192">
        <f t="shared" si="46"/>
        <v>0</v>
      </c>
      <c r="M154" s="192">
        <f t="shared" si="46"/>
        <v>0</v>
      </c>
      <c r="N154" s="192">
        <f t="shared" si="46"/>
        <v>0</v>
      </c>
      <c r="O154" s="192">
        <f t="shared" si="46"/>
        <v>0</v>
      </c>
      <c r="P154" s="192">
        <f t="shared" si="46"/>
        <v>0</v>
      </c>
      <c r="Q154" s="192">
        <f t="shared" si="46"/>
        <v>0</v>
      </c>
      <c r="R154" s="192">
        <f t="shared" si="46"/>
        <v>2</v>
      </c>
      <c r="S154" s="192">
        <f t="shared" si="46"/>
        <v>10600</v>
      </c>
      <c r="T154" s="192">
        <f t="shared" si="46"/>
        <v>15068</v>
      </c>
      <c r="U154" s="192">
        <f t="shared" si="46"/>
        <v>0</v>
      </c>
      <c r="V154" s="192">
        <f t="shared" si="46"/>
        <v>0</v>
      </c>
      <c r="W154" s="192">
        <f t="shared" si="46"/>
        <v>0</v>
      </c>
      <c r="X154" s="192">
        <f t="shared" si="46"/>
        <v>0</v>
      </c>
      <c r="Y154" s="192">
        <f t="shared" si="46"/>
        <v>0</v>
      </c>
      <c r="Z154" s="192">
        <f t="shared" si="46"/>
        <v>538</v>
      </c>
      <c r="AA154" s="192">
        <f t="shared" si="46"/>
        <v>538</v>
      </c>
      <c r="AB154" s="192">
        <f t="shared" si="46"/>
        <v>500</v>
      </c>
      <c r="AC154" s="192">
        <f t="shared" si="46"/>
        <v>0</v>
      </c>
      <c r="AD154" s="192">
        <f t="shared" si="46"/>
        <v>38</v>
      </c>
      <c r="AE154" s="192">
        <f t="shared" si="46"/>
        <v>0</v>
      </c>
      <c r="AF154" s="192">
        <f t="shared" si="46"/>
        <v>0</v>
      </c>
      <c r="AG154" s="192">
        <f t="shared" si="46"/>
        <v>0</v>
      </c>
      <c r="AH154" s="192">
        <f t="shared" si="46"/>
        <v>0</v>
      </c>
      <c r="AI154" s="192">
        <f t="shared" si="46"/>
        <v>0</v>
      </c>
      <c r="AJ154" s="192">
        <f t="shared" si="46"/>
        <v>0</v>
      </c>
      <c r="AK154" s="192">
        <f t="shared" si="46"/>
        <v>0</v>
      </c>
      <c r="AL154" s="192">
        <f t="shared" si="46"/>
        <v>0</v>
      </c>
      <c r="AM154" s="196"/>
      <c r="AN154" s="196"/>
      <c r="AO154" s="196"/>
    </row>
    <row r="155" s="12" customFormat="1" ht="30" hidden="1" customHeight="1" spans="1:41">
      <c r="A155" s="180" t="s">
        <v>52</v>
      </c>
      <c r="B155" s="188" t="s">
        <v>96</v>
      </c>
      <c r="C155" s="188"/>
      <c r="D155" s="188"/>
      <c r="E155" s="185"/>
      <c r="F155" s="185"/>
      <c r="G155" s="185"/>
      <c r="H155" s="185"/>
      <c r="I155" s="191">
        <f t="shared" ref="I155:AL155" si="47">I156+I157+I159</f>
        <v>2</v>
      </c>
      <c r="J155" s="191">
        <f t="shared" si="47"/>
        <v>3816</v>
      </c>
      <c r="K155" s="191">
        <f t="shared" si="47"/>
        <v>0</v>
      </c>
      <c r="L155" s="191">
        <f t="shared" si="47"/>
        <v>0</v>
      </c>
      <c r="M155" s="191">
        <f t="shared" si="47"/>
        <v>0</v>
      </c>
      <c r="N155" s="191">
        <f t="shared" si="47"/>
        <v>0</v>
      </c>
      <c r="O155" s="191">
        <f t="shared" si="47"/>
        <v>0</v>
      </c>
      <c r="P155" s="191">
        <f t="shared" si="47"/>
        <v>0</v>
      </c>
      <c r="Q155" s="191">
        <f t="shared" si="47"/>
        <v>0</v>
      </c>
      <c r="R155" s="191">
        <f t="shared" si="47"/>
        <v>2</v>
      </c>
      <c r="S155" s="191">
        <f t="shared" si="47"/>
        <v>10600</v>
      </c>
      <c r="T155" s="191">
        <f t="shared" si="47"/>
        <v>15068</v>
      </c>
      <c r="U155" s="191">
        <f t="shared" si="47"/>
        <v>0</v>
      </c>
      <c r="V155" s="191">
        <f t="shared" si="47"/>
        <v>0</v>
      </c>
      <c r="W155" s="191">
        <f t="shared" si="47"/>
        <v>0</v>
      </c>
      <c r="X155" s="191">
        <f t="shared" si="47"/>
        <v>0</v>
      </c>
      <c r="Y155" s="191">
        <f t="shared" si="47"/>
        <v>0</v>
      </c>
      <c r="Z155" s="191">
        <f t="shared" si="47"/>
        <v>538</v>
      </c>
      <c r="AA155" s="191">
        <f t="shared" si="47"/>
        <v>538</v>
      </c>
      <c r="AB155" s="191">
        <f t="shared" si="47"/>
        <v>500</v>
      </c>
      <c r="AC155" s="191">
        <f t="shared" si="47"/>
        <v>0</v>
      </c>
      <c r="AD155" s="191">
        <f t="shared" si="47"/>
        <v>38</v>
      </c>
      <c r="AE155" s="191">
        <f t="shared" si="47"/>
        <v>0</v>
      </c>
      <c r="AF155" s="191">
        <f t="shared" si="47"/>
        <v>0</v>
      </c>
      <c r="AG155" s="191">
        <f t="shared" si="47"/>
        <v>0</v>
      </c>
      <c r="AH155" s="191">
        <f t="shared" si="47"/>
        <v>0</v>
      </c>
      <c r="AI155" s="191">
        <f t="shared" si="47"/>
        <v>0</v>
      </c>
      <c r="AJ155" s="191">
        <f t="shared" si="47"/>
        <v>0</v>
      </c>
      <c r="AK155" s="191">
        <f t="shared" si="47"/>
        <v>0</v>
      </c>
      <c r="AL155" s="191">
        <f t="shared" si="47"/>
        <v>0</v>
      </c>
      <c r="AM155" s="196"/>
      <c r="AN155" s="196"/>
      <c r="AO155" s="196"/>
    </row>
    <row r="156" s="12" customFormat="1" ht="45" hidden="1" customHeight="1" spans="1:41">
      <c r="A156" s="183" t="s">
        <v>54</v>
      </c>
      <c r="B156" s="188" t="s">
        <v>168</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hidden="1" customHeight="1" spans="1:41">
      <c r="A157" s="183" t="s">
        <v>54</v>
      </c>
      <c r="B157" s="188" t="s">
        <v>169</v>
      </c>
      <c r="C157" s="188"/>
      <c r="D157" s="188"/>
      <c r="E157" s="185"/>
      <c r="F157" s="185"/>
      <c r="G157" s="185"/>
      <c r="H157" s="185"/>
      <c r="I157" s="191">
        <f t="shared" ref="I157:AL157" si="48">SUM(I158)</f>
        <v>1</v>
      </c>
      <c r="J157" s="191">
        <f t="shared" si="48"/>
        <v>3800</v>
      </c>
      <c r="K157" s="191">
        <f t="shared" si="48"/>
        <v>0</v>
      </c>
      <c r="L157" s="191">
        <f t="shared" si="48"/>
        <v>0</v>
      </c>
      <c r="M157" s="191">
        <f t="shared" si="48"/>
        <v>0</v>
      </c>
      <c r="N157" s="191">
        <f t="shared" si="48"/>
        <v>0</v>
      </c>
      <c r="O157" s="191">
        <f t="shared" si="48"/>
        <v>0</v>
      </c>
      <c r="P157" s="191">
        <f t="shared" si="48"/>
        <v>0</v>
      </c>
      <c r="Q157" s="191">
        <f t="shared" si="48"/>
        <v>0</v>
      </c>
      <c r="R157" s="191">
        <f t="shared" si="48"/>
        <v>1</v>
      </c>
      <c r="S157" s="191">
        <f t="shared" si="48"/>
        <v>3800</v>
      </c>
      <c r="T157" s="191">
        <f t="shared" si="48"/>
        <v>0</v>
      </c>
      <c r="U157" s="191">
        <f t="shared" si="48"/>
        <v>0</v>
      </c>
      <c r="V157" s="191">
        <f t="shared" si="48"/>
        <v>0</v>
      </c>
      <c r="W157" s="191">
        <f t="shared" si="48"/>
        <v>0</v>
      </c>
      <c r="X157" s="191">
        <f t="shared" si="48"/>
        <v>0</v>
      </c>
      <c r="Y157" s="191">
        <f t="shared" si="48"/>
        <v>0</v>
      </c>
      <c r="Z157" s="191">
        <f t="shared" si="48"/>
        <v>38</v>
      </c>
      <c r="AA157" s="191">
        <f t="shared" si="48"/>
        <v>38</v>
      </c>
      <c r="AB157" s="191">
        <f t="shared" si="48"/>
        <v>0</v>
      </c>
      <c r="AC157" s="191">
        <f t="shared" si="48"/>
        <v>0</v>
      </c>
      <c r="AD157" s="191">
        <f t="shared" si="48"/>
        <v>38</v>
      </c>
      <c r="AE157" s="191">
        <f t="shared" si="48"/>
        <v>0</v>
      </c>
      <c r="AF157" s="191">
        <f t="shared" si="48"/>
        <v>0</v>
      </c>
      <c r="AG157" s="191">
        <f t="shared" si="48"/>
        <v>0</v>
      </c>
      <c r="AH157" s="191">
        <f t="shared" si="48"/>
        <v>0</v>
      </c>
      <c r="AI157" s="191">
        <f t="shared" si="48"/>
        <v>0</v>
      </c>
      <c r="AJ157" s="191">
        <f t="shared" si="48"/>
        <v>0</v>
      </c>
      <c r="AK157" s="191">
        <f t="shared" si="48"/>
        <v>0</v>
      </c>
      <c r="AL157" s="191">
        <f t="shared" si="48"/>
        <v>0</v>
      </c>
      <c r="AM157" s="196"/>
      <c r="AN157" s="196"/>
      <c r="AO157" s="196"/>
    </row>
    <row r="158" s="7" customFormat="1" ht="178" customHeight="1" spans="1:42">
      <c r="A158" s="22">
        <v>29</v>
      </c>
      <c r="B158" s="22" t="s">
        <v>1183</v>
      </c>
      <c r="C158" s="22">
        <v>2024</v>
      </c>
      <c r="D158" s="33" t="s">
        <v>1004</v>
      </c>
      <c r="E158" s="22" t="s">
        <v>178</v>
      </c>
      <c r="F158" s="22" t="s">
        <v>1184</v>
      </c>
      <c r="G158" s="22" t="s">
        <v>995</v>
      </c>
      <c r="H158" s="33" t="s">
        <v>1006</v>
      </c>
      <c r="I158" s="22">
        <v>1</v>
      </c>
      <c r="J158" s="22">
        <v>3800</v>
      </c>
      <c r="K158" s="22"/>
      <c r="L158" s="22"/>
      <c r="M158" s="22"/>
      <c r="N158" s="22"/>
      <c r="O158" s="22"/>
      <c r="P158" s="22"/>
      <c r="Q158" s="22"/>
      <c r="R158" s="22">
        <v>1</v>
      </c>
      <c r="S158" s="22">
        <v>3800</v>
      </c>
      <c r="T158" s="22"/>
      <c r="U158" s="22" t="s">
        <v>1007</v>
      </c>
      <c r="V158" s="22" t="s">
        <v>1185</v>
      </c>
      <c r="W158" s="22" t="s">
        <v>1007</v>
      </c>
      <c r="X158" s="22" t="s">
        <v>1185</v>
      </c>
      <c r="Y158" s="22" t="s">
        <v>1186</v>
      </c>
      <c r="Z158" s="22">
        <v>38</v>
      </c>
      <c r="AA158" s="22">
        <v>38</v>
      </c>
      <c r="AB158" s="60"/>
      <c r="AC158" s="60"/>
      <c r="AD158" s="60">
        <v>38</v>
      </c>
      <c r="AE158" s="60"/>
      <c r="AF158" s="22"/>
      <c r="AG158" s="22"/>
      <c r="AH158" s="22"/>
      <c r="AI158" s="22"/>
      <c r="AJ158" s="22"/>
      <c r="AK158" s="22"/>
      <c r="AL158" s="22"/>
      <c r="AM158" s="33" t="s">
        <v>1187</v>
      </c>
      <c r="AN158" s="33" t="s">
        <v>1188</v>
      </c>
      <c r="AO158" s="60" t="s">
        <v>1386</v>
      </c>
      <c r="AP158" s="75" t="s">
        <v>1386</v>
      </c>
    </row>
    <row r="159" s="12" customFormat="1" ht="30" hidden="1" customHeight="1" spans="1:40">
      <c r="A159" s="183" t="s">
        <v>54</v>
      </c>
      <c r="B159" s="188" t="s">
        <v>170</v>
      </c>
      <c r="C159" s="188"/>
      <c r="D159" s="188"/>
      <c r="E159" s="185"/>
      <c r="F159" s="185"/>
      <c r="G159" s="185"/>
      <c r="H159" s="185"/>
      <c r="I159" s="191">
        <f t="shared" ref="I159:AL159" si="49">SUM(I160)</f>
        <v>1</v>
      </c>
      <c r="J159" s="191">
        <f t="shared" si="49"/>
        <v>16</v>
      </c>
      <c r="K159" s="191">
        <f t="shared" si="49"/>
        <v>0</v>
      </c>
      <c r="L159" s="191">
        <f t="shared" si="49"/>
        <v>0</v>
      </c>
      <c r="M159" s="191">
        <f t="shared" si="49"/>
        <v>0</v>
      </c>
      <c r="N159" s="191">
        <f t="shared" si="49"/>
        <v>0</v>
      </c>
      <c r="O159" s="191">
        <f t="shared" si="49"/>
        <v>0</v>
      </c>
      <c r="P159" s="191">
        <f t="shared" si="49"/>
        <v>0</v>
      </c>
      <c r="Q159" s="191">
        <f t="shared" si="49"/>
        <v>0</v>
      </c>
      <c r="R159" s="191">
        <f t="shared" si="49"/>
        <v>1</v>
      </c>
      <c r="S159" s="191">
        <f t="shared" si="49"/>
        <v>6800</v>
      </c>
      <c r="T159" s="191">
        <f t="shared" si="49"/>
        <v>15068</v>
      </c>
      <c r="U159" s="191">
        <f t="shared" si="49"/>
        <v>0</v>
      </c>
      <c r="V159" s="191">
        <f t="shared" si="49"/>
        <v>0</v>
      </c>
      <c r="W159" s="191">
        <f t="shared" si="49"/>
        <v>0</v>
      </c>
      <c r="X159" s="191">
        <f t="shared" si="49"/>
        <v>0</v>
      </c>
      <c r="Y159" s="191">
        <f t="shared" si="49"/>
        <v>0</v>
      </c>
      <c r="Z159" s="191">
        <f t="shared" si="49"/>
        <v>500</v>
      </c>
      <c r="AA159" s="191">
        <f t="shared" si="49"/>
        <v>500</v>
      </c>
      <c r="AB159" s="191">
        <f t="shared" si="49"/>
        <v>500</v>
      </c>
      <c r="AC159" s="191">
        <f t="shared" si="49"/>
        <v>0</v>
      </c>
      <c r="AD159" s="191">
        <f t="shared" si="49"/>
        <v>0</v>
      </c>
      <c r="AE159" s="191">
        <f t="shared" si="49"/>
        <v>0</v>
      </c>
      <c r="AF159" s="191">
        <f t="shared" si="49"/>
        <v>0</v>
      </c>
      <c r="AG159" s="191">
        <f t="shared" si="49"/>
        <v>0</v>
      </c>
      <c r="AH159" s="191">
        <f t="shared" si="49"/>
        <v>0</v>
      </c>
      <c r="AI159" s="191">
        <f t="shared" si="49"/>
        <v>0</v>
      </c>
      <c r="AJ159" s="191">
        <f t="shared" si="49"/>
        <v>0</v>
      </c>
      <c r="AK159" s="191">
        <f t="shared" si="49"/>
        <v>0</v>
      </c>
      <c r="AL159" s="191">
        <f t="shared" si="49"/>
        <v>0</v>
      </c>
      <c r="AM159" s="206"/>
      <c r="AN159" s="206"/>
    </row>
    <row r="160" ht="169" customHeight="1" spans="1:41">
      <c r="A160" s="22">
        <v>30</v>
      </c>
      <c r="B160" s="22" t="s">
        <v>1421</v>
      </c>
      <c r="C160" s="22">
        <v>2024</v>
      </c>
      <c r="D160" s="33" t="s">
        <v>1422</v>
      </c>
      <c r="E160" s="22" t="s">
        <v>178</v>
      </c>
      <c r="F160" s="22" t="s">
        <v>984</v>
      </c>
      <c r="G160" s="33" t="s">
        <v>1423</v>
      </c>
      <c r="H160" s="33" t="s">
        <v>1424</v>
      </c>
      <c r="I160" s="22">
        <v>1</v>
      </c>
      <c r="J160" s="22">
        <v>16</v>
      </c>
      <c r="K160" s="66"/>
      <c r="L160" s="66"/>
      <c r="M160" s="66"/>
      <c r="N160" s="66"/>
      <c r="O160" s="66"/>
      <c r="P160" s="66"/>
      <c r="Q160" s="66"/>
      <c r="R160" s="22">
        <v>1</v>
      </c>
      <c r="S160" s="22">
        <v>6800</v>
      </c>
      <c r="T160" s="22">
        <v>15068</v>
      </c>
      <c r="U160" s="33" t="s">
        <v>1425</v>
      </c>
      <c r="V160" s="230"/>
      <c r="W160" s="33" t="s">
        <v>1425</v>
      </c>
      <c r="X160" s="230"/>
      <c r="Y160" s="230"/>
      <c r="Z160" s="22">
        <v>500</v>
      </c>
      <c r="AA160" s="33">
        <v>500</v>
      </c>
      <c r="AB160" s="33">
        <v>500</v>
      </c>
      <c r="AC160" s="66"/>
      <c r="AD160" s="66"/>
      <c r="AE160" s="66"/>
      <c r="AF160" s="66"/>
      <c r="AG160" s="66"/>
      <c r="AH160" s="66"/>
      <c r="AI160" s="66"/>
      <c r="AJ160" s="66"/>
      <c r="AK160" s="66"/>
      <c r="AL160" s="66"/>
      <c r="AM160" s="33" t="s">
        <v>1426</v>
      </c>
      <c r="AN160" s="33" t="s">
        <v>1427</v>
      </c>
      <c r="AO160" s="60" t="s">
        <v>1390</v>
      </c>
    </row>
  </sheetData>
  <autoFilter xmlns:etc="http://www.wps.cn/officeDocument/2017/etCustomData" ref="A4:XFD160" etc:filterBottomFollowUsedRange="0">
    <filterColumn colId="20">
      <filters>
        <filter val="人社局"/>
        <filter val="交通局"/>
        <filter val="教科局"/>
        <filter val="水利局"/>
        <filter val="气象局"/>
        <filter val="农业农村局"/>
        <filter val="统战部"/>
        <filter val="建设单位（K1)"/>
        <filter val="县水管站"/>
        <filter val="农村供水总站"/>
        <filter val="马场管理委员会"/>
        <filter val="哈拉奇乡人民政府"/>
        <filter val="库兰萨日克乡人民政府"/>
        <filter val="苏木塔什乡人民政府"/>
        <filter val="阿合奇镇人民政府"/>
        <filter val="哈拉布拉克乡人民政府"/>
      </filters>
    </filterColumn>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9:D29"/>
    <mergeCell ref="B30:D30"/>
    <mergeCell ref="B31:D31"/>
    <mergeCell ref="B32:D32"/>
    <mergeCell ref="B33:D33"/>
    <mergeCell ref="B34:D34"/>
    <mergeCell ref="B35:D35"/>
    <mergeCell ref="B37:D37"/>
    <mergeCell ref="B38:D38"/>
    <mergeCell ref="B39:D39"/>
    <mergeCell ref="B40:D40"/>
    <mergeCell ref="B41:D41"/>
    <mergeCell ref="B42:D42"/>
    <mergeCell ref="B43:D43"/>
    <mergeCell ref="B44:D44"/>
    <mergeCell ref="B50:D50"/>
    <mergeCell ref="B51:D51"/>
    <mergeCell ref="B52:D52"/>
    <mergeCell ref="B54:D54"/>
    <mergeCell ref="B55:D55"/>
    <mergeCell ref="B56:D56"/>
    <mergeCell ref="B57:D57"/>
    <mergeCell ref="B58:D58"/>
    <mergeCell ref="B60:D60"/>
    <mergeCell ref="B61:D61"/>
    <mergeCell ref="B62:D62"/>
    <mergeCell ref="B63:D63"/>
    <mergeCell ref="B64:D64"/>
    <mergeCell ref="B65:D65"/>
    <mergeCell ref="B66:D66"/>
    <mergeCell ref="B67:D67"/>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8:D88"/>
    <mergeCell ref="B90:D90"/>
    <mergeCell ref="B95:D95"/>
    <mergeCell ref="B96:D96"/>
    <mergeCell ref="B97:D97"/>
    <mergeCell ref="B98:D98"/>
    <mergeCell ref="B99:D99"/>
    <mergeCell ref="B100:D100"/>
    <mergeCell ref="B101:D101"/>
    <mergeCell ref="B102:D102"/>
    <mergeCell ref="B106:D106"/>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9:D159"/>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9">
    <cfRule type="duplicateValues" dxfId="1" priority="1"/>
  </conditionalFormatting>
  <conditionalFormatting sqref="D126">
    <cfRule type="expression" dxfId="0" priority="2">
      <formula>AND(COUNTIF(#REF!,D126)+COUNTIF(#REF!,D126)+COUNTIF(#REF!,D126)+COUNTIF(#REF!,D126)+COUNTIF(#REF!,D126)+COUNTIF(#REF!,D126)+COUNTIF(#REF!,D126)+COUNTIF(#REF!,D126)+COUNTIF(#REF!,D126)+COUNTIF(#REF!,D126)+COUNTIF(#REF!,D126)+COUNTIF(#REF!,D126)&gt;1,NOT(ISBLANK(D126)))</formula>
    </cfRule>
  </conditionalFormatting>
  <pageMargins left="0.751388888888889" right="0.751388888888889" top="1" bottom="0.236111111111111" header="0.5" footer="0.118055555555556"/>
  <pageSetup paperSize="8" scale="22" fitToHeight="0" orientation="landscape" horizontalDpi="600"/>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64"/>
  <sheetViews>
    <sheetView view="pageBreakPreview" zoomScale="30" zoomScaleNormal="47" workbookViewId="0">
      <pane xSplit="8" ySplit="11" topLeftCell="I64" activePane="bottomRight" state="frozen"/>
      <selection/>
      <selection pane="topRight"/>
      <selection pane="bottomLeft"/>
      <selection pane="bottomRight" activeCell="K36" sqref="K36"/>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26.037037037037" style="9" customWidth="1"/>
    <col min="27" max="27" width="22" style="9" customWidth="1"/>
    <col min="28" max="28" width="22.5925925925926" style="9" customWidth="1"/>
    <col min="29" max="29" width="11.6296296296296" style="9" customWidth="1"/>
    <col min="30" max="30" width="14.6574074074074" style="9" customWidth="1"/>
    <col min="31" max="35" width="15.1296296296296" style="9" customWidth="1"/>
    <col min="36" max="36" width="20.4907407407407" style="9" customWidth="1"/>
    <col min="37" max="37" width="15.1296296296296" style="9" customWidth="1"/>
    <col min="38" max="38" width="12.1296296296296" style="9" customWidth="1"/>
    <col min="39" max="39" width="39.9351851851852" style="12" customWidth="1"/>
    <col min="40" max="41" width="36.6296296296296" style="12" customWidth="1"/>
    <col min="42" max="16366" width="8.88888888888889" style="12"/>
    <col min="16367"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I7+I69+I86+I120+I125+I146+I155+I158</f>
        <v>34</v>
      </c>
      <c r="J6" s="83">
        <f t="shared" si="0"/>
        <v>22977.8444</v>
      </c>
      <c r="K6" s="83">
        <f t="shared" si="0"/>
        <v>14</v>
      </c>
      <c r="L6" s="83">
        <f t="shared" si="0"/>
        <v>1</v>
      </c>
      <c r="M6" s="83">
        <f t="shared" si="0"/>
        <v>16</v>
      </c>
      <c r="N6" s="83">
        <f t="shared" si="0"/>
        <v>0</v>
      </c>
      <c r="O6" s="83">
        <f t="shared" si="0"/>
        <v>1</v>
      </c>
      <c r="P6" s="83">
        <f t="shared" si="0"/>
        <v>0</v>
      </c>
      <c r="Q6" s="83">
        <f t="shared" si="0"/>
        <v>0</v>
      </c>
      <c r="R6" s="83">
        <f t="shared" si="0"/>
        <v>2</v>
      </c>
      <c r="S6" s="83">
        <f t="shared" si="0"/>
        <v>31044</v>
      </c>
      <c r="T6" s="83">
        <f t="shared" si="0"/>
        <v>85229</v>
      </c>
      <c r="U6" s="83">
        <f t="shared" si="0"/>
        <v>0</v>
      </c>
      <c r="V6" s="83">
        <f t="shared" si="0"/>
        <v>0</v>
      </c>
      <c r="W6" s="83">
        <f t="shared" si="0"/>
        <v>0</v>
      </c>
      <c r="X6" s="83">
        <f t="shared" si="0"/>
        <v>0</v>
      </c>
      <c r="Y6" s="83">
        <f t="shared" si="0"/>
        <v>0</v>
      </c>
      <c r="Z6" s="83">
        <f t="shared" si="0"/>
        <v>33121.64</v>
      </c>
      <c r="AA6" s="83">
        <f t="shared" si="0"/>
        <v>23897</v>
      </c>
      <c r="AB6" s="83">
        <f t="shared" si="0"/>
        <v>20153</v>
      </c>
      <c r="AC6" s="83">
        <f t="shared" si="0"/>
        <v>1842</v>
      </c>
      <c r="AD6" s="83">
        <f t="shared" si="0"/>
        <v>1902</v>
      </c>
      <c r="AE6" s="83">
        <f t="shared" si="0"/>
        <v>0</v>
      </c>
      <c r="AF6" s="83">
        <f t="shared" si="0"/>
        <v>3874</v>
      </c>
      <c r="AG6" s="83">
        <f t="shared" si="0"/>
        <v>0</v>
      </c>
      <c r="AH6" s="83">
        <f t="shared" si="0"/>
        <v>2000</v>
      </c>
      <c r="AI6" s="83">
        <f t="shared" si="0"/>
        <v>501</v>
      </c>
      <c r="AJ6" s="83">
        <f t="shared" si="0"/>
        <v>2849.64</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I8+I33+I42+I54+I59</f>
        <v>19</v>
      </c>
      <c r="J7" s="189">
        <f t="shared" si="1"/>
        <v>18085.89</v>
      </c>
      <c r="K7" s="189">
        <f t="shared" si="1"/>
        <v>13</v>
      </c>
      <c r="L7" s="189">
        <f t="shared" si="1"/>
        <v>0</v>
      </c>
      <c r="M7" s="189">
        <f t="shared" si="1"/>
        <v>6</v>
      </c>
      <c r="N7" s="189">
        <f t="shared" si="1"/>
        <v>0</v>
      </c>
      <c r="O7" s="189">
        <f t="shared" si="1"/>
        <v>0</v>
      </c>
      <c r="P7" s="189">
        <f t="shared" si="1"/>
        <v>0</v>
      </c>
      <c r="Q7" s="189">
        <f t="shared" si="1"/>
        <v>0</v>
      </c>
      <c r="R7" s="189">
        <f t="shared" si="1"/>
        <v>0</v>
      </c>
      <c r="S7" s="189">
        <f t="shared" si="1"/>
        <v>12588</v>
      </c>
      <c r="T7" s="189">
        <f t="shared" si="1"/>
        <v>43464</v>
      </c>
      <c r="U7" s="189">
        <f t="shared" si="1"/>
        <v>0</v>
      </c>
      <c r="V7" s="189">
        <f t="shared" si="1"/>
        <v>0</v>
      </c>
      <c r="W7" s="189">
        <f t="shared" si="1"/>
        <v>0</v>
      </c>
      <c r="X7" s="189">
        <f t="shared" si="1"/>
        <v>0</v>
      </c>
      <c r="Y7" s="189">
        <f t="shared" si="1"/>
        <v>0</v>
      </c>
      <c r="Z7" s="189">
        <f t="shared" si="1"/>
        <v>19313.64</v>
      </c>
      <c r="AA7" s="189">
        <f t="shared" si="1"/>
        <v>14473.89</v>
      </c>
      <c r="AB7" s="189">
        <f t="shared" si="1"/>
        <v>10767.89</v>
      </c>
      <c r="AC7" s="189">
        <f t="shared" si="1"/>
        <v>1842</v>
      </c>
      <c r="AD7" s="189">
        <f t="shared" si="1"/>
        <v>1864</v>
      </c>
      <c r="AE7" s="189">
        <f t="shared" si="1"/>
        <v>0</v>
      </c>
      <c r="AF7" s="189">
        <f t="shared" si="1"/>
        <v>3100</v>
      </c>
      <c r="AG7" s="189">
        <f t="shared" si="1"/>
        <v>0</v>
      </c>
      <c r="AH7" s="189">
        <f t="shared" si="1"/>
        <v>0</v>
      </c>
      <c r="AI7" s="189">
        <f t="shared" si="1"/>
        <v>0</v>
      </c>
      <c r="AJ7" s="189">
        <f t="shared" si="1"/>
        <v>1739.75</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I9+I15+I20+I30+I31+I32+I21</f>
        <v>7</v>
      </c>
      <c r="J8" s="190">
        <f t="shared" si="2"/>
        <v>16161.19</v>
      </c>
      <c r="K8" s="190">
        <f t="shared" si="2"/>
        <v>6</v>
      </c>
      <c r="L8" s="190">
        <f t="shared" si="2"/>
        <v>0</v>
      </c>
      <c r="M8" s="190">
        <f t="shared" si="2"/>
        <v>1</v>
      </c>
      <c r="N8" s="190">
        <f t="shared" si="2"/>
        <v>0</v>
      </c>
      <c r="O8" s="190">
        <f t="shared" si="2"/>
        <v>0</v>
      </c>
      <c r="P8" s="190">
        <f t="shared" si="2"/>
        <v>0</v>
      </c>
      <c r="Q8" s="190">
        <f t="shared" si="2"/>
        <v>0</v>
      </c>
      <c r="R8" s="190">
        <f t="shared" si="2"/>
        <v>0</v>
      </c>
      <c r="S8" s="190">
        <f t="shared" si="2"/>
        <v>5256</v>
      </c>
      <c r="T8" s="190">
        <f t="shared" si="2"/>
        <v>18346</v>
      </c>
      <c r="U8" s="190">
        <f t="shared" si="2"/>
        <v>0</v>
      </c>
      <c r="V8" s="190">
        <f t="shared" si="2"/>
        <v>0</v>
      </c>
      <c r="W8" s="190">
        <f t="shared" si="2"/>
        <v>0</v>
      </c>
      <c r="X8" s="190">
        <f t="shared" si="2"/>
        <v>0</v>
      </c>
      <c r="Y8" s="190">
        <f t="shared" si="2"/>
        <v>0</v>
      </c>
      <c r="Z8" s="190">
        <f t="shared" si="2"/>
        <v>7393.64</v>
      </c>
      <c r="AA8" s="190">
        <f t="shared" si="2"/>
        <v>7393.64</v>
      </c>
      <c r="AB8" s="190">
        <f t="shared" si="2"/>
        <v>5029.64</v>
      </c>
      <c r="AC8" s="190">
        <f t="shared" si="2"/>
        <v>1500</v>
      </c>
      <c r="AD8" s="190">
        <f t="shared" si="2"/>
        <v>864</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SUM(I12:I14)</f>
        <v>3</v>
      </c>
      <c r="J11" s="191">
        <f t="shared" ref="J11:AL11" si="4">SUM(J12:J14)</f>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18" t="s">
        <v>1441</v>
      </c>
      <c r="C13" s="219">
        <v>2024</v>
      </c>
      <c r="D13" s="220" t="s">
        <v>1442</v>
      </c>
      <c r="E13" s="219" t="s">
        <v>178</v>
      </c>
      <c r="F13" s="218" t="s">
        <v>1443</v>
      </c>
      <c r="G13" s="219" t="s">
        <v>1444</v>
      </c>
      <c r="H13" s="218" t="s">
        <v>1445</v>
      </c>
      <c r="I13" s="39">
        <v>1</v>
      </c>
      <c r="J13" s="39">
        <v>300</v>
      </c>
      <c r="K13" s="39">
        <v>1</v>
      </c>
      <c r="L13" s="39"/>
      <c r="M13" s="39"/>
      <c r="N13" s="39"/>
      <c r="O13" s="39"/>
      <c r="P13" s="39"/>
      <c r="Q13" s="39"/>
      <c r="R13" s="39"/>
      <c r="S13" s="39">
        <v>132</v>
      </c>
      <c r="T13" s="39">
        <v>456</v>
      </c>
      <c r="U13" s="208" t="s">
        <v>1019</v>
      </c>
      <c r="V13" s="22" t="s">
        <v>880</v>
      </c>
      <c r="W13" s="208" t="s">
        <v>183</v>
      </c>
      <c r="X13" s="22" t="s">
        <v>811</v>
      </c>
      <c r="Y13" s="39" t="s">
        <v>1440</v>
      </c>
      <c r="Z13" s="224">
        <v>91.64</v>
      </c>
      <c r="AA13" s="224">
        <v>91.64</v>
      </c>
      <c r="AB13" s="75">
        <v>91.64</v>
      </c>
      <c r="AC13" s="75"/>
      <c r="AD13" s="75"/>
      <c r="AE13" s="75"/>
      <c r="AF13" s="75"/>
      <c r="AG13" s="75"/>
      <c r="AH13" s="75"/>
      <c r="AI13" s="75"/>
      <c r="AJ13" s="75"/>
      <c r="AK13" s="75"/>
      <c r="AL13" s="75"/>
      <c r="AM13" s="218" t="s">
        <v>1446</v>
      </c>
      <c r="AN13" s="218" t="s">
        <v>1447</v>
      </c>
      <c r="AO13" s="60" t="s">
        <v>1386</v>
      </c>
    </row>
    <row r="14" s="12" customFormat="1" ht="222" customHeight="1" spans="1:41">
      <c r="A14" s="75">
        <v>3</v>
      </c>
      <c r="B14" s="218" t="s">
        <v>1448</v>
      </c>
      <c r="C14" s="219">
        <v>2024</v>
      </c>
      <c r="D14" s="220" t="s">
        <v>1449</v>
      </c>
      <c r="E14" s="219" t="s">
        <v>178</v>
      </c>
      <c r="F14" s="218" t="s">
        <v>1443</v>
      </c>
      <c r="G14" s="219" t="s">
        <v>1450</v>
      </c>
      <c r="H14" s="218" t="s">
        <v>1451</v>
      </c>
      <c r="I14" s="39">
        <v>1</v>
      </c>
      <c r="J14" s="39">
        <v>1390</v>
      </c>
      <c r="K14" s="39">
        <v>1</v>
      </c>
      <c r="L14" s="39"/>
      <c r="M14" s="39"/>
      <c r="N14" s="39"/>
      <c r="O14" s="39"/>
      <c r="P14" s="39"/>
      <c r="Q14" s="39"/>
      <c r="R14" s="39"/>
      <c r="S14" s="39">
        <v>162</v>
      </c>
      <c r="T14" s="39">
        <v>494</v>
      </c>
      <c r="U14" s="208" t="s">
        <v>1019</v>
      </c>
      <c r="V14" s="22" t="s">
        <v>880</v>
      </c>
      <c r="W14" s="208" t="s">
        <v>183</v>
      </c>
      <c r="X14" s="22" t="s">
        <v>811</v>
      </c>
      <c r="Y14" s="39" t="s">
        <v>1440</v>
      </c>
      <c r="Z14" s="224">
        <v>80</v>
      </c>
      <c r="AA14" s="224">
        <v>80</v>
      </c>
      <c r="AB14" s="75">
        <v>80</v>
      </c>
      <c r="AC14" s="75"/>
      <c r="AD14" s="75"/>
      <c r="AE14" s="75"/>
      <c r="AF14" s="75"/>
      <c r="AG14" s="75"/>
      <c r="AH14" s="75"/>
      <c r="AI14" s="75"/>
      <c r="AJ14" s="75"/>
      <c r="AK14" s="75"/>
      <c r="AL14" s="75"/>
      <c r="AM14" s="218" t="s">
        <v>1452</v>
      </c>
      <c r="AN14" s="21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I22+I23+I24+I29</f>
        <v>4</v>
      </c>
      <c r="J21" s="191">
        <f t="shared" si="6"/>
        <v>12483.6</v>
      </c>
      <c r="K21" s="191">
        <f t="shared" si="6"/>
        <v>3</v>
      </c>
      <c r="L21" s="191">
        <f t="shared" si="6"/>
        <v>0</v>
      </c>
      <c r="M21" s="191">
        <f t="shared" si="6"/>
        <v>1</v>
      </c>
      <c r="N21" s="191">
        <f t="shared" si="6"/>
        <v>0</v>
      </c>
      <c r="O21" s="191">
        <f t="shared" si="6"/>
        <v>0</v>
      </c>
      <c r="P21" s="191">
        <f t="shared" si="6"/>
        <v>0</v>
      </c>
      <c r="Q21" s="191">
        <f t="shared" si="6"/>
        <v>0</v>
      </c>
      <c r="R21" s="191">
        <f t="shared" si="6"/>
        <v>0</v>
      </c>
      <c r="S21" s="191">
        <f t="shared" si="6"/>
        <v>4906</v>
      </c>
      <c r="T21" s="191">
        <f t="shared" si="6"/>
        <v>17213</v>
      </c>
      <c r="U21" s="191">
        <f t="shared" si="6"/>
        <v>0</v>
      </c>
      <c r="V21" s="191">
        <f t="shared" si="6"/>
        <v>0</v>
      </c>
      <c r="W21" s="191">
        <f t="shared" si="6"/>
        <v>0</v>
      </c>
      <c r="X21" s="191">
        <f t="shared" si="6"/>
        <v>0</v>
      </c>
      <c r="Y21" s="191">
        <f t="shared" si="6"/>
        <v>0</v>
      </c>
      <c r="Z21" s="191">
        <f t="shared" si="6"/>
        <v>6486</v>
      </c>
      <c r="AA21" s="191">
        <f t="shared" si="6"/>
        <v>6486</v>
      </c>
      <c r="AB21" s="191">
        <f t="shared" si="6"/>
        <v>4122</v>
      </c>
      <c r="AC21" s="191">
        <f t="shared" si="6"/>
        <v>1500</v>
      </c>
      <c r="AD21" s="191">
        <f t="shared" si="6"/>
        <v>864</v>
      </c>
      <c r="AE21" s="191">
        <f t="shared" si="6"/>
        <v>0</v>
      </c>
      <c r="AF21" s="191">
        <f t="shared" si="6"/>
        <v>0</v>
      </c>
      <c r="AG21" s="191">
        <f t="shared" si="6"/>
        <v>0</v>
      </c>
      <c r="AH21" s="191">
        <f t="shared" si="6"/>
        <v>0</v>
      </c>
      <c r="AI21" s="191">
        <f t="shared" si="6"/>
        <v>0</v>
      </c>
      <c r="AJ21" s="191">
        <f t="shared" si="6"/>
        <v>0</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SUM(I25:I28)</f>
        <v>4</v>
      </c>
      <c r="J24" s="191">
        <f t="shared" si="7"/>
        <v>12483.6</v>
      </c>
      <c r="K24" s="191">
        <f t="shared" si="7"/>
        <v>3</v>
      </c>
      <c r="L24" s="191">
        <f t="shared" si="7"/>
        <v>0</v>
      </c>
      <c r="M24" s="191">
        <f t="shared" si="7"/>
        <v>1</v>
      </c>
      <c r="N24" s="191">
        <f t="shared" si="7"/>
        <v>0</v>
      </c>
      <c r="O24" s="191">
        <f t="shared" si="7"/>
        <v>0</v>
      </c>
      <c r="P24" s="191">
        <f t="shared" si="7"/>
        <v>0</v>
      </c>
      <c r="Q24" s="191">
        <f t="shared" si="7"/>
        <v>0</v>
      </c>
      <c r="R24" s="191">
        <f t="shared" si="7"/>
        <v>0</v>
      </c>
      <c r="S24" s="191">
        <f t="shared" si="7"/>
        <v>4906</v>
      </c>
      <c r="T24" s="191">
        <f t="shared" si="7"/>
        <v>17213</v>
      </c>
      <c r="U24" s="191">
        <f t="shared" si="7"/>
        <v>0</v>
      </c>
      <c r="V24" s="191">
        <f t="shared" si="7"/>
        <v>0</v>
      </c>
      <c r="W24" s="191">
        <f t="shared" si="7"/>
        <v>0</v>
      </c>
      <c r="X24" s="191">
        <f t="shared" si="7"/>
        <v>0</v>
      </c>
      <c r="Y24" s="191">
        <f t="shared" si="7"/>
        <v>0</v>
      </c>
      <c r="Z24" s="191">
        <f t="shared" si="7"/>
        <v>6486</v>
      </c>
      <c r="AA24" s="191">
        <f t="shared" si="7"/>
        <v>6486</v>
      </c>
      <c r="AB24" s="191">
        <f t="shared" si="7"/>
        <v>4122</v>
      </c>
      <c r="AC24" s="191">
        <f t="shared" si="7"/>
        <v>1500</v>
      </c>
      <c r="AD24" s="191">
        <f t="shared" si="7"/>
        <v>864</v>
      </c>
      <c r="AE24" s="191">
        <f t="shared" si="7"/>
        <v>0</v>
      </c>
      <c r="AF24" s="191">
        <f t="shared" si="7"/>
        <v>0</v>
      </c>
      <c r="AG24" s="191">
        <f t="shared" si="7"/>
        <v>0</v>
      </c>
      <c r="AH24" s="191">
        <f t="shared" si="7"/>
        <v>0</v>
      </c>
      <c r="AI24" s="191">
        <f t="shared" si="7"/>
        <v>0</v>
      </c>
      <c r="AJ24" s="191">
        <f t="shared" si="7"/>
        <v>0</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4">
        <v>2000</v>
      </c>
      <c r="AA25" s="22">
        <v>2000</v>
      </c>
      <c r="AB25" s="213">
        <v>736</v>
      </c>
      <c r="AC25" s="213">
        <v>400</v>
      </c>
      <c r="AD25" s="213">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1144</v>
      </c>
      <c r="W26" s="24" t="s">
        <v>183</v>
      </c>
      <c r="X26" s="22" t="s">
        <v>1144</v>
      </c>
      <c r="Y26" s="22" t="s">
        <v>1440</v>
      </c>
      <c r="Z26" s="59">
        <v>1370</v>
      </c>
      <c r="AA26" s="22">
        <v>1370</v>
      </c>
      <c r="AB26" s="213">
        <v>970</v>
      </c>
      <c r="AC26" s="213">
        <v>400</v>
      </c>
      <c r="AD26" s="60"/>
      <c r="AE26" s="60"/>
      <c r="AF26" s="22"/>
      <c r="AG26" s="22"/>
      <c r="AH26" s="22"/>
      <c r="AI26" s="22"/>
      <c r="AJ26" s="22"/>
      <c r="AK26" s="22"/>
      <c r="AL26" s="22"/>
      <c r="AM26" s="33" t="s">
        <v>1145</v>
      </c>
      <c r="AN26" s="33" t="s">
        <v>1146</v>
      </c>
      <c r="AO26" s="60" t="s">
        <v>1386</v>
      </c>
    </row>
    <row r="27" s="7" customFormat="1" ht="409" customHeight="1" spans="1:41">
      <c r="A27" s="22">
        <v>6</v>
      </c>
      <c r="B27" s="22" t="s">
        <v>1148</v>
      </c>
      <c r="C27" s="22">
        <v>2024</v>
      </c>
      <c r="D27" s="23" t="s">
        <v>988</v>
      </c>
      <c r="E27" s="24" t="s">
        <v>178</v>
      </c>
      <c r="F27" s="24" t="s">
        <v>984</v>
      </c>
      <c r="G27" s="24" t="s">
        <v>198</v>
      </c>
      <c r="H27" s="23" t="s">
        <v>1149</v>
      </c>
      <c r="I27" s="22">
        <v>1</v>
      </c>
      <c r="J27" s="22">
        <v>4600</v>
      </c>
      <c r="K27" s="22">
        <v>1</v>
      </c>
      <c r="L27" s="22"/>
      <c r="M27" s="22"/>
      <c r="N27" s="22"/>
      <c r="O27" s="22"/>
      <c r="P27" s="22"/>
      <c r="Q27" s="22"/>
      <c r="R27" s="22"/>
      <c r="S27" s="22">
        <v>998</v>
      </c>
      <c r="T27" s="22">
        <v>3640</v>
      </c>
      <c r="U27" s="36" t="s">
        <v>192</v>
      </c>
      <c r="V27" s="36" t="s">
        <v>810</v>
      </c>
      <c r="W27" s="24" t="s">
        <v>183</v>
      </c>
      <c r="X27" s="22" t="s">
        <v>811</v>
      </c>
      <c r="Y27" s="22" t="s">
        <v>1440</v>
      </c>
      <c r="Z27" s="59">
        <v>3000</v>
      </c>
      <c r="AA27" s="22">
        <v>3000</v>
      </c>
      <c r="AB27" s="60">
        <v>2300</v>
      </c>
      <c r="AC27" s="60">
        <v>700</v>
      </c>
      <c r="AD27" s="60"/>
      <c r="AE27" s="60"/>
      <c r="AF27" s="22"/>
      <c r="AG27" s="22"/>
      <c r="AH27" s="22"/>
      <c r="AI27" s="22"/>
      <c r="AJ27" s="22"/>
      <c r="AK27" s="22"/>
      <c r="AL27" s="22"/>
      <c r="AM27" s="33" t="s">
        <v>1150</v>
      </c>
      <c r="AN27" s="33" t="s">
        <v>1151</v>
      </c>
      <c r="AO27" s="60" t="s">
        <v>1390</v>
      </c>
    </row>
    <row r="28" s="8" customFormat="1" ht="221" customHeight="1" spans="1:41">
      <c r="A28" s="22">
        <v>7</v>
      </c>
      <c r="B28" s="22" t="s">
        <v>1216</v>
      </c>
      <c r="C28" s="22">
        <v>2024</v>
      </c>
      <c r="D28" s="33" t="s">
        <v>648</v>
      </c>
      <c r="E28" s="22" t="s">
        <v>178</v>
      </c>
      <c r="F28" s="24" t="s">
        <v>1011</v>
      </c>
      <c r="G28" s="22" t="s">
        <v>1391</v>
      </c>
      <c r="H28" s="33" t="s">
        <v>1060</v>
      </c>
      <c r="I28" s="22">
        <v>1</v>
      </c>
      <c r="J28" s="22">
        <v>38.6</v>
      </c>
      <c r="K28" s="22"/>
      <c r="L28" s="22"/>
      <c r="M28" s="22">
        <v>1</v>
      </c>
      <c r="N28" s="22"/>
      <c r="O28" s="22"/>
      <c r="P28" s="22"/>
      <c r="Q28" s="22"/>
      <c r="R28" s="22"/>
      <c r="S28" s="22">
        <v>2833</v>
      </c>
      <c r="T28" s="22">
        <v>9916</v>
      </c>
      <c r="U28" s="22" t="s">
        <v>183</v>
      </c>
      <c r="V28" s="22" t="s">
        <v>1144</v>
      </c>
      <c r="W28" s="22" t="s">
        <v>183</v>
      </c>
      <c r="X28" s="22" t="s">
        <v>811</v>
      </c>
      <c r="Y28" s="22" t="s">
        <v>1440</v>
      </c>
      <c r="Z28" s="22">
        <v>116</v>
      </c>
      <c r="AA28" s="22">
        <v>116</v>
      </c>
      <c r="AB28" s="22">
        <v>116</v>
      </c>
      <c r="AC28" s="22"/>
      <c r="AD28" s="22"/>
      <c r="AE28" s="22"/>
      <c r="AF28" s="22"/>
      <c r="AG28" s="22"/>
      <c r="AH28" s="22"/>
      <c r="AI28" s="22"/>
      <c r="AJ28" s="22"/>
      <c r="AK28" s="22"/>
      <c r="AL28" s="22"/>
      <c r="AM28" s="33" t="s">
        <v>1217</v>
      </c>
      <c r="AN28" s="33" t="s">
        <v>1218</v>
      </c>
      <c r="AO28" s="60" t="s">
        <v>1392</v>
      </c>
    </row>
    <row r="29" s="12" customFormat="1" ht="51" customHeight="1" spans="1:41">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54</v>
      </c>
      <c r="B31" s="188" t="s">
        <v>71</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51" customHeight="1" spans="1:41">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52</v>
      </c>
      <c r="B33" s="188" t="s">
        <v>73</v>
      </c>
      <c r="C33" s="188"/>
      <c r="D33" s="188"/>
      <c r="E33" s="185"/>
      <c r="F33" s="185"/>
      <c r="G33" s="185"/>
      <c r="H33" s="185"/>
      <c r="I33" s="191">
        <f t="shared" ref="I33:AL33" si="8">I34+I35+I40+I41</f>
        <v>4</v>
      </c>
      <c r="J33" s="191">
        <f t="shared" si="8"/>
        <v>602</v>
      </c>
      <c r="K33" s="191">
        <f t="shared" si="8"/>
        <v>4</v>
      </c>
      <c r="L33" s="191">
        <f t="shared" si="8"/>
        <v>0</v>
      </c>
      <c r="M33" s="191">
        <f t="shared" si="8"/>
        <v>0</v>
      </c>
      <c r="N33" s="191">
        <f t="shared" si="8"/>
        <v>0</v>
      </c>
      <c r="O33" s="191">
        <f t="shared" si="8"/>
        <v>0</v>
      </c>
      <c r="P33" s="191">
        <f t="shared" si="8"/>
        <v>0</v>
      </c>
      <c r="Q33" s="191">
        <f t="shared" si="8"/>
        <v>0</v>
      </c>
      <c r="R33" s="191">
        <f t="shared" si="8"/>
        <v>0</v>
      </c>
      <c r="S33" s="191">
        <f t="shared" si="8"/>
        <v>1658</v>
      </c>
      <c r="T33" s="191">
        <f t="shared" si="8"/>
        <v>6423</v>
      </c>
      <c r="U33" s="191">
        <f t="shared" si="8"/>
        <v>0</v>
      </c>
      <c r="V33" s="191">
        <f t="shared" si="8"/>
        <v>0</v>
      </c>
      <c r="W33" s="191">
        <f t="shared" si="8"/>
        <v>0</v>
      </c>
      <c r="X33" s="191">
        <f t="shared" si="8"/>
        <v>0</v>
      </c>
      <c r="Y33" s="191">
        <f t="shared" si="8"/>
        <v>0</v>
      </c>
      <c r="Z33" s="191">
        <f t="shared" si="8"/>
        <v>1340</v>
      </c>
      <c r="AA33" s="191">
        <f t="shared" si="8"/>
        <v>1340</v>
      </c>
      <c r="AB33" s="191">
        <f t="shared" si="8"/>
        <v>1340</v>
      </c>
      <c r="AC33" s="191">
        <f t="shared" si="8"/>
        <v>0</v>
      </c>
      <c r="AD33" s="191">
        <f t="shared" si="8"/>
        <v>0</v>
      </c>
      <c r="AE33" s="191">
        <f t="shared" si="8"/>
        <v>0</v>
      </c>
      <c r="AF33" s="191">
        <f t="shared" si="8"/>
        <v>0</v>
      </c>
      <c r="AG33" s="191">
        <f t="shared" si="8"/>
        <v>0</v>
      </c>
      <c r="AH33" s="191">
        <f t="shared" si="8"/>
        <v>0</v>
      </c>
      <c r="AI33" s="191">
        <f t="shared" si="8"/>
        <v>0</v>
      </c>
      <c r="AJ33" s="191">
        <f t="shared" si="8"/>
        <v>0</v>
      </c>
      <c r="AK33" s="191">
        <f t="shared" si="8"/>
        <v>0</v>
      </c>
      <c r="AL33" s="191">
        <f t="shared" si="8"/>
        <v>0</v>
      </c>
      <c r="AM33" s="196"/>
      <c r="AN33" s="196"/>
      <c r="AO33" s="196"/>
    </row>
    <row r="34" s="12" customFormat="1" ht="47" customHeight="1" spans="1:41">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customHeight="1" spans="1:41">
      <c r="A35" s="183" t="s">
        <v>54</v>
      </c>
      <c r="B35" s="188" t="s">
        <v>75</v>
      </c>
      <c r="C35" s="188"/>
      <c r="D35" s="188"/>
      <c r="E35" s="185"/>
      <c r="F35" s="185"/>
      <c r="G35" s="185"/>
      <c r="H35" s="185"/>
      <c r="I35" s="191">
        <f>SUM(I36:I39)</f>
        <v>4</v>
      </c>
      <c r="J35" s="191">
        <f t="shared" ref="J35:AL35" si="9">SUM(J36:J39)</f>
        <v>602</v>
      </c>
      <c r="K35" s="191">
        <f t="shared" si="9"/>
        <v>4</v>
      </c>
      <c r="L35" s="191">
        <f t="shared" si="9"/>
        <v>0</v>
      </c>
      <c r="M35" s="191">
        <f t="shared" si="9"/>
        <v>0</v>
      </c>
      <c r="N35" s="191">
        <f t="shared" si="9"/>
        <v>0</v>
      </c>
      <c r="O35" s="191">
        <f t="shared" si="9"/>
        <v>0</v>
      </c>
      <c r="P35" s="191">
        <f t="shared" si="9"/>
        <v>0</v>
      </c>
      <c r="Q35" s="191">
        <f t="shared" si="9"/>
        <v>0</v>
      </c>
      <c r="R35" s="191">
        <f t="shared" si="9"/>
        <v>0</v>
      </c>
      <c r="S35" s="191">
        <f t="shared" si="9"/>
        <v>1658</v>
      </c>
      <c r="T35" s="191">
        <f t="shared" si="9"/>
        <v>6423</v>
      </c>
      <c r="U35" s="191">
        <f t="shared" si="9"/>
        <v>0</v>
      </c>
      <c r="V35" s="191">
        <f t="shared" si="9"/>
        <v>0</v>
      </c>
      <c r="W35" s="191">
        <f t="shared" si="9"/>
        <v>0</v>
      </c>
      <c r="X35" s="191">
        <f t="shared" si="9"/>
        <v>0</v>
      </c>
      <c r="Y35" s="191">
        <f t="shared" si="9"/>
        <v>0</v>
      </c>
      <c r="Z35" s="191">
        <f t="shared" si="9"/>
        <v>1340</v>
      </c>
      <c r="AA35" s="191">
        <f t="shared" si="9"/>
        <v>1340</v>
      </c>
      <c r="AB35" s="191">
        <f t="shared" si="9"/>
        <v>1340</v>
      </c>
      <c r="AC35" s="191">
        <f t="shared" si="9"/>
        <v>0</v>
      </c>
      <c r="AD35" s="191">
        <f t="shared" si="9"/>
        <v>0</v>
      </c>
      <c r="AE35" s="191">
        <f t="shared" si="9"/>
        <v>0</v>
      </c>
      <c r="AF35" s="191">
        <f t="shared" si="9"/>
        <v>0</v>
      </c>
      <c r="AG35" s="191">
        <f t="shared" si="9"/>
        <v>0</v>
      </c>
      <c r="AH35" s="191">
        <f t="shared" si="9"/>
        <v>0</v>
      </c>
      <c r="AI35" s="191">
        <f t="shared" si="9"/>
        <v>0</v>
      </c>
      <c r="AJ35" s="191">
        <f t="shared" si="9"/>
        <v>0</v>
      </c>
      <c r="AK35" s="191">
        <f t="shared" si="9"/>
        <v>0</v>
      </c>
      <c r="AL35" s="191">
        <f t="shared" si="9"/>
        <v>0</v>
      </c>
      <c r="AM35" s="191"/>
      <c r="AN35" s="196"/>
      <c r="AO35" s="196"/>
    </row>
    <row r="36" s="7" customFormat="1" ht="362" customHeight="1" spans="1:41">
      <c r="A36" s="22">
        <v>8</v>
      </c>
      <c r="B36" s="22" t="s">
        <v>1308</v>
      </c>
      <c r="C36" s="22">
        <v>2024</v>
      </c>
      <c r="D36" s="41" t="s">
        <v>1406</v>
      </c>
      <c r="E36" s="22" t="s">
        <v>365</v>
      </c>
      <c r="F36" s="22" t="s">
        <v>1289</v>
      </c>
      <c r="G36" s="42" t="s">
        <v>403</v>
      </c>
      <c r="H36" s="42" t="s">
        <v>1407</v>
      </c>
      <c r="I36" s="22">
        <v>1</v>
      </c>
      <c r="J36" s="22">
        <v>1</v>
      </c>
      <c r="K36" s="22">
        <v>1</v>
      </c>
      <c r="L36" s="22"/>
      <c r="M36" s="22"/>
      <c r="N36" s="22"/>
      <c r="O36" s="22"/>
      <c r="P36" s="22"/>
      <c r="Q36" s="22"/>
      <c r="R36" s="22"/>
      <c r="S36" s="22">
        <v>523</v>
      </c>
      <c r="T36" s="22">
        <v>2189</v>
      </c>
      <c r="U36" s="22" t="s">
        <v>192</v>
      </c>
      <c r="V36" s="92" t="s">
        <v>810</v>
      </c>
      <c r="W36" s="22" t="s">
        <v>183</v>
      </c>
      <c r="X36" s="93" t="s">
        <v>1144</v>
      </c>
      <c r="Y36" s="94" t="s">
        <v>1440</v>
      </c>
      <c r="Z36" s="22">
        <v>1000</v>
      </c>
      <c r="AA36" s="28">
        <v>1000</v>
      </c>
      <c r="AB36" s="28">
        <v>1000</v>
      </c>
      <c r="AC36" s="28"/>
      <c r="AD36" s="28"/>
      <c r="AE36" s="28"/>
      <c r="AF36" s="28"/>
      <c r="AG36" s="28"/>
      <c r="AH36" s="28"/>
      <c r="AI36" s="28"/>
      <c r="AJ36" s="28"/>
      <c r="AK36" s="28"/>
      <c r="AL36" s="28"/>
      <c r="AM36" s="28" t="s">
        <v>1408</v>
      </c>
      <c r="AN36" s="28" t="s">
        <v>1313</v>
      </c>
      <c r="AO36" s="22" t="s">
        <v>1390</v>
      </c>
    </row>
    <row r="37" s="7" customFormat="1" ht="219" customHeight="1" spans="1:41">
      <c r="A37" s="208">
        <v>9</v>
      </c>
      <c r="B37" s="208" t="s">
        <v>1454</v>
      </c>
      <c r="C37" s="208">
        <v>2024</v>
      </c>
      <c r="D37" s="208" t="s">
        <v>1455</v>
      </c>
      <c r="E37" s="208" t="s">
        <v>178</v>
      </c>
      <c r="F37" s="208" t="s">
        <v>984</v>
      </c>
      <c r="G37" s="208" t="s">
        <v>1304</v>
      </c>
      <c r="H37" s="42" t="s">
        <v>1456</v>
      </c>
      <c r="I37" s="85">
        <v>1</v>
      </c>
      <c r="J37" s="22">
        <v>300</v>
      </c>
      <c r="K37" s="22">
        <v>1</v>
      </c>
      <c r="L37" s="22"/>
      <c r="M37" s="22"/>
      <c r="N37" s="22"/>
      <c r="O37" s="22"/>
      <c r="P37" s="22"/>
      <c r="Q37" s="22"/>
      <c r="R37" s="22"/>
      <c r="S37" s="212">
        <v>472</v>
      </c>
      <c r="T37" s="212">
        <v>1694</v>
      </c>
      <c r="U37" s="208" t="s">
        <v>192</v>
      </c>
      <c r="V37" s="91" t="s">
        <v>810</v>
      </c>
      <c r="W37" s="208" t="s">
        <v>183</v>
      </c>
      <c r="X37" s="85" t="s">
        <v>811</v>
      </c>
      <c r="Y37" s="22" t="s">
        <v>1440</v>
      </c>
      <c r="Z37" s="225">
        <v>65</v>
      </c>
      <c r="AA37" s="224">
        <v>65</v>
      </c>
      <c r="AB37" s="208">
        <v>65</v>
      </c>
      <c r="AC37" s="208"/>
      <c r="AD37" s="208"/>
      <c r="AE37" s="208"/>
      <c r="AF37" s="208"/>
      <c r="AG37" s="208"/>
      <c r="AH37" s="208"/>
      <c r="AI37" s="208"/>
      <c r="AJ37" s="208"/>
      <c r="AK37" s="208"/>
      <c r="AL37" s="208"/>
      <c r="AM37" s="217" t="s">
        <v>1457</v>
      </c>
      <c r="AN37" s="217" t="s">
        <v>1458</v>
      </c>
      <c r="AO37" s="223" t="s">
        <v>1386</v>
      </c>
    </row>
    <row r="38" s="7" customFormat="1" ht="219" customHeight="1" spans="1:41">
      <c r="A38" s="208">
        <v>10</v>
      </c>
      <c r="B38" s="208" t="s">
        <v>1459</v>
      </c>
      <c r="C38" s="208">
        <v>2024</v>
      </c>
      <c r="D38" s="208" t="s">
        <v>1460</v>
      </c>
      <c r="E38" s="208" t="s">
        <v>178</v>
      </c>
      <c r="F38" s="208" t="s">
        <v>984</v>
      </c>
      <c r="G38" s="208" t="s">
        <v>198</v>
      </c>
      <c r="H38" s="42" t="s">
        <v>1461</v>
      </c>
      <c r="I38" s="85">
        <v>1</v>
      </c>
      <c r="J38" s="22">
        <v>300</v>
      </c>
      <c r="K38" s="22">
        <v>1</v>
      </c>
      <c r="L38" s="22"/>
      <c r="M38" s="22"/>
      <c r="N38" s="22"/>
      <c r="O38" s="22"/>
      <c r="P38" s="22"/>
      <c r="Q38" s="22"/>
      <c r="R38" s="22"/>
      <c r="S38" s="212">
        <v>327</v>
      </c>
      <c r="T38" s="212">
        <v>1289</v>
      </c>
      <c r="U38" s="208" t="s">
        <v>192</v>
      </c>
      <c r="V38" s="91" t="s">
        <v>810</v>
      </c>
      <c r="W38" s="208" t="s">
        <v>183</v>
      </c>
      <c r="X38" s="85" t="s">
        <v>811</v>
      </c>
      <c r="Y38" s="22" t="s">
        <v>1440</v>
      </c>
      <c r="Z38" s="225">
        <v>75</v>
      </c>
      <c r="AA38" s="224">
        <v>75</v>
      </c>
      <c r="AB38" s="208">
        <v>75</v>
      </c>
      <c r="AC38" s="208"/>
      <c r="AD38" s="208"/>
      <c r="AE38" s="208"/>
      <c r="AF38" s="208"/>
      <c r="AG38" s="208"/>
      <c r="AH38" s="208"/>
      <c r="AI38" s="208"/>
      <c r="AJ38" s="208"/>
      <c r="AK38" s="208"/>
      <c r="AL38" s="208"/>
      <c r="AM38" s="217" t="s">
        <v>1457</v>
      </c>
      <c r="AN38" s="217" t="s">
        <v>1462</v>
      </c>
      <c r="AO38" s="223" t="s">
        <v>1386</v>
      </c>
    </row>
    <row r="39" s="7" customFormat="1" ht="382" customHeight="1" spans="1:41">
      <c r="A39" s="208">
        <v>11</v>
      </c>
      <c r="B39" s="208" t="s">
        <v>1463</v>
      </c>
      <c r="C39" s="208">
        <v>2024</v>
      </c>
      <c r="D39" s="209" t="s">
        <v>1464</v>
      </c>
      <c r="E39" s="41" t="s">
        <v>178</v>
      </c>
      <c r="F39" s="209" t="s">
        <v>402</v>
      </c>
      <c r="G39" s="41" t="s">
        <v>198</v>
      </c>
      <c r="H39" s="210" t="s">
        <v>1465</v>
      </c>
      <c r="I39" s="22">
        <v>1</v>
      </c>
      <c r="J39" s="22">
        <v>1</v>
      </c>
      <c r="K39" s="22">
        <v>1</v>
      </c>
      <c r="L39" s="22"/>
      <c r="M39" s="22"/>
      <c r="N39" s="22"/>
      <c r="O39" s="22"/>
      <c r="P39" s="22"/>
      <c r="Q39" s="22"/>
      <c r="R39" s="22"/>
      <c r="S39" s="211">
        <v>336</v>
      </c>
      <c r="T39" s="211">
        <v>1251</v>
      </c>
      <c r="U39" s="41" t="s">
        <v>192</v>
      </c>
      <c r="V39" s="22" t="s">
        <v>810</v>
      </c>
      <c r="W39" s="41" t="s">
        <v>183</v>
      </c>
      <c r="X39" s="22" t="s">
        <v>811</v>
      </c>
      <c r="Y39" s="22" t="s">
        <v>1440</v>
      </c>
      <c r="Z39" s="226">
        <v>200</v>
      </c>
      <c r="AA39" s="224">
        <v>200</v>
      </c>
      <c r="AB39" s="213">
        <v>200</v>
      </c>
      <c r="AC39" s="213"/>
      <c r="AD39" s="213"/>
      <c r="AE39" s="213"/>
      <c r="AF39" s="208"/>
      <c r="AG39" s="208"/>
      <c r="AH39" s="208"/>
      <c r="AI39" s="208"/>
      <c r="AJ39" s="208"/>
      <c r="AK39" s="208"/>
      <c r="AL39" s="208"/>
      <c r="AM39" s="42" t="s">
        <v>1466</v>
      </c>
      <c r="AN39" s="42" t="s">
        <v>1467</v>
      </c>
      <c r="AO39" s="213" t="s">
        <v>1386</v>
      </c>
    </row>
    <row r="40" s="12" customFormat="1" ht="30" customHeight="1" spans="1:41">
      <c r="A40" s="183" t="s">
        <v>54</v>
      </c>
      <c r="B40" s="188" t="s">
        <v>76</v>
      </c>
      <c r="C40" s="188"/>
      <c r="D40" s="188"/>
      <c r="E40" s="185"/>
      <c r="F40" s="185"/>
      <c r="G40" s="185"/>
      <c r="H40" s="185"/>
      <c r="I40" s="191">
        <v>0</v>
      </c>
      <c r="J40" s="191">
        <v>0</v>
      </c>
      <c r="K40" s="191">
        <v>0</v>
      </c>
      <c r="L40" s="191">
        <v>0</v>
      </c>
      <c r="M40" s="191">
        <v>0</v>
      </c>
      <c r="N40" s="191">
        <v>0</v>
      </c>
      <c r="O40" s="191">
        <v>0</v>
      </c>
      <c r="P40" s="191">
        <v>0</v>
      </c>
      <c r="Q40" s="191">
        <v>0</v>
      </c>
      <c r="R40" s="191">
        <v>0</v>
      </c>
      <c r="S40" s="191">
        <v>0</v>
      </c>
      <c r="T40" s="191">
        <v>0</v>
      </c>
      <c r="U40" s="191">
        <v>0</v>
      </c>
      <c r="V40" s="191">
        <v>0</v>
      </c>
      <c r="W40" s="191">
        <v>0</v>
      </c>
      <c r="X40" s="191">
        <v>0</v>
      </c>
      <c r="Y40" s="191">
        <v>0</v>
      </c>
      <c r="Z40" s="191">
        <v>0</v>
      </c>
      <c r="AA40" s="191">
        <v>0</v>
      </c>
      <c r="AB40" s="191">
        <v>0</v>
      </c>
      <c r="AC40" s="191">
        <v>0</v>
      </c>
      <c r="AD40" s="191">
        <v>0</v>
      </c>
      <c r="AE40" s="191">
        <v>0</v>
      </c>
      <c r="AF40" s="191">
        <v>0</v>
      </c>
      <c r="AG40" s="191">
        <v>0</v>
      </c>
      <c r="AH40" s="191">
        <v>0</v>
      </c>
      <c r="AI40" s="191">
        <v>0</v>
      </c>
      <c r="AJ40" s="191">
        <v>0</v>
      </c>
      <c r="AK40" s="191">
        <v>0</v>
      </c>
      <c r="AL40" s="191">
        <v>0</v>
      </c>
      <c r="AM40" s="196"/>
      <c r="AN40" s="196"/>
      <c r="AO40" s="196"/>
    </row>
    <row r="41" s="12" customFormat="1" ht="30" customHeight="1" spans="1:41">
      <c r="A41" s="183" t="s">
        <v>54</v>
      </c>
      <c r="B41" s="188" t="s">
        <v>77</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customHeight="1" spans="1:41">
      <c r="A42" s="183" t="s">
        <v>52</v>
      </c>
      <c r="B42" s="188" t="s">
        <v>78</v>
      </c>
      <c r="C42" s="188"/>
      <c r="D42" s="188"/>
      <c r="E42" s="185"/>
      <c r="F42" s="185"/>
      <c r="G42" s="185"/>
      <c r="H42" s="185"/>
      <c r="I42" s="191">
        <f t="shared" ref="I42:AL42" si="10">I43+I53</f>
        <v>5</v>
      </c>
      <c r="J42" s="191">
        <f t="shared" si="10"/>
        <v>122.7</v>
      </c>
      <c r="K42" s="191">
        <f t="shared" si="10"/>
        <v>0</v>
      </c>
      <c r="L42" s="191">
        <f t="shared" si="10"/>
        <v>0</v>
      </c>
      <c r="M42" s="191">
        <f t="shared" si="10"/>
        <v>5</v>
      </c>
      <c r="N42" s="191">
        <f t="shared" si="10"/>
        <v>0</v>
      </c>
      <c r="O42" s="191">
        <f t="shared" si="10"/>
        <v>0</v>
      </c>
      <c r="P42" s="191">
        <f t="shared" si="10"/>
        <v>0</v>
      </c>
      <c r="Q42" s="191">
        <f t="shared" si="10"/>
        <v>0</v>
      </c>
      <c r="R42" s="191">
        <f t="shared" si="10"/>
        <v>0</v>
      </c>
      <c r="S42" s="191">
        <f t="shared" si="10"/>
        <v>4311</v>
      </c>
      <c r="T42" s="191">
        <f t="shared" si="10"/>
        <v>17009</v>
      </c>
      <c r="U42" s="191">
        <f t="shared" si="10"/>
        <v>0</v>
      </c>
      <c r="V42" s="191">
        <f t="shared" si="10"/>
        <v>0</v>
      </c>
      <c r="W42" s="191">
        <f t="shared" si="10"/>
        <v>0</v>
      </c>
      <c r="X42" s="191">
        <f t="shared" si="10"/>
        <v>0</v>
      </c>
      <c r="Y42" s="191">
        <f t="shared" si="10"/>
        <v>0</v>
      </c>
      <c r="Z42" s="191">
        <f t="shared" si="10"/>
        <v>9800</v>
      </c>
      <c r="AA42" s="191">
        <f t="shared" si="10"/>
        <v>5160.25</v>
      </c>
      <c r="AB42" s="191">
        <f t="shared" si="10"/>
        <v>3818.25</v>
      </c>
      <c r="AC42" s="191">
        <f t="shared" si="10"/>
        <v>342</v>
      </c>
      <c r="AD42" s="191">
        <f t="shared" si="10"/>
        <v>1000</v>
      </c>
      <c r="AE42" s="191">
        <f t="shared" si="10"/>
        <v>0</v>
      </c>
      <c r="AF42" s="191">
        <f t="shared" si="10"/>
        <v>2900</v>
      </c>
      <c r="AG42" s="191">
        <f t="shared" si="10"/>
        <v>0</v>
      </c>
      <c r="AH42" s="191">
        <f t="shared" si="10"/>
        <v>0</v>
      </c>
      <c r="AI42" s="191">
        <f t="shared" si="10"/>
        <v>0</v>
      </c>
      <c r="AJ42" s="191">
        <f t="shared" si="10"/>
        <v>1739.75</v>
      </c>
      <c r="AK42" s="191">
        <f t="shared" si="10"/>
        <v>0</v>
      </c>
      <c r="AL42" s="191">
        <f t="shared" si="10"/>
        <v>0</v>
      </c>
      <c r="AM42" s="196"/>
      <c r="AN42" s="196"/>
      <c r="AO42" s="196"/>
    </row>
    <row r="43" s="12" customFormat="1" ht="30" customHeight="1" spans="1:41">
      <c r="A43" s="183" t="s">
        <v>54</v>
      </c>
      <c r="B43" s="188" t="s">
        <v>79</v>
      </c>
      <c r="C43" s="188"/>
      <c r="D43" s="188"/>
      <c r="E43" s="185"/>
      <c r="F43" s="185"/>
      <c r="G43" s="185"/>
      <c r="H43" s="185"/>
      <c r="I43" s="191">
        <f t="shared" ref="I43:AL43" si="11">I44+I45+I46+I47</f>
        <v>5</v>
      </c>
      <c r="J43" s="191">
        <f t="shared" si="11"/>
        <v>122.7</v>
      </c>
      <c r="K43" s="191">
        <f t="shared" si="11"/>
        <v>0</v>
      </c>
      <c r="L43" s="191">
        <f t="shared" si="11"/>
        <v>0</v>
      </c>
      <c r="M43" s="191">
        <f t="shared" si="11"/>
        <v>5</v>
      </c>
      <c r="N43" s="191">
        <f t="shared" si="11"/>
        <v>0</v>
      </c>
      <c r="O43" s="191">
        <f t="shared" si="11"/>
        <v>0</v>
      </c>
      <c r="P43" s="191">
        <f t="shared" si="11"/>
        <v>0</v>
      </c>
      <c r="Q43" s="191">
        <f t="shared" si="11"/>
        <v>0</v>
      </c>
      <c r="R43" s="191">
        <f t="shared" si="11"/>
        <v>0</v>
      </c>
      <c r="S43" s="191">
        <f t="shared" si="11"/>
        <v>4311</v>
      </c>
      <c r="T43" s="191">
        <f t="shared" si="11"/>
        <v>17009</v>
      </c>
      <c r="U43" s="191">
        <f t="shared" si="11"/>
        <v>0</v>
      </c>
      <c r="V43" s="191">
        <f t="shared" si="11"/>
        <v>0</v>
      </c>
      <c r="W43" s="191">
        <f t="shared" si="11"/>
        <v>0</v>
      </c>
      <c r="X43" s="191">
        <f t="shared" si="11"/>
        <v>0</v>
      </c>
      <c r="Y43" s="191">
        <f t="shared" si="11"/>
        <v>0</v>
      </c>
      <c r="Z43" s="191">
        <f t="shared" si="11"/>
        <v>9800</v>
      </c>
      <c r="AA43" s="191">
        <f t="shared" si="11"/>
        <v>5160.25</v>
      </c>
      <c r="AB43" s="191">
        <f t="shared" si="11"/>
        <v>3818.25</v>
      </c>
      <c r="AC43" s="191">
        <f t="shared" si="11"/>
        <v>342</v>
      </c>
      <c r="AD43" s="191">
        <f t="shared" si="11"/>
        <v>1000</v>
      </c>
      <c r="AE43" s="191">
        <f t="shared" si="11"/>
        <v>0</v>
      </c>
      <c r="AF43" s="191">
        <f t="shared" si="11"/>
        <v>2900</v>
      </c>
      <c r="AG43" s="191">
        <f t="shared" si="11"/>
        <v>0</v>
      </c>
      <c r="AH43" s="191">
        <f t="shared" si="11"/>
        <v>0</v>
      </c>
      <c r="AI43" s="191">
        <f t="shared" si="11"/>
        <v>0</v>
      </c>
      <c r="AJ43" s="191">
        <f t="shared" si="11"/>
        <v>1739.75</v>
      </c>
      <c r="AK43" s="191">
        <f t="shared" si="11"/>
        <v>0</v>
      </c>
      <c r="AL43" s="191">
        <f t="shared" si="11"/>
        <v>0</v>
      </c>
      <c r="AM43" s="196"/>
      <c r="AN43" s="196"/>
      <c r="AO43" s="196"/>
    </row>
    <row r="44" s="12" customFormat="1" ht="30" customHeight="1" spans="1:41">
      <c r="A44" s="184" t="s">
        <v>56</v>
      </c>
      <c r="B44" s="188" t="s">
        <v>80</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c r="AO44" s="196"/>
    </row>
    <row r="45" s="12" customFormat="1" ht="30" customHeight="1" spans="1:41">
      <c r="A45" s="184" t="s">
        <v>56</v>
      </c>
      <c r="B45" s="188" t="s">
        <v>81</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c r="AO45" s="196"/>
    </row>
    <row r="46" s="12" customFormat="1" ht="30" customHeight="1" spans="1:41">
      <c r="A46" s="184" t="s">
        <v>56</v>
      </c>
      <c r="B46" s="188" t="s">
        <v>82</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c r="AO46" s="196"/>
    </row>
    <row r="47" s="12" customFormat="1" ht="50" customHeight="1" spans="1:41">
      <c r="A47" s="184" t="s">
        <v>56</v>
      </c>
      <c r="B47" s="188" t="s">
        <v>83</v>
      </c>
      <c r="C47" s="188"/>
      <c r="D47" s="188"/>
      <c r="E47" s="185"/>
      <c r="F47" s="185"/>
      <c r="G47" s="185"/>
      <c r="H47" s="185"/>
      <c r="I47" s="191">
        <f t="shared" ref="I47:AL47" si="12">SUM(I48:I52)</f>
        <v>5</v>
      </c>
      <c r="J47" s="191">
        <f t="shared" si="12"/>
        <v>122.7</v>
      </c>
      <c r="K47" s="191">
        <f t="shared" si="12"/>
        <v>0</v>
      </c>
      <c r="L47" s="191">
        <f t="shared" si="12"/>
        <v>0</v>
      </c>
      <c r="M47" s="191">
        <f t="shared" si="12"/>
        <v>5</v>
      </c>
      <c r="N47" s="191">
        <f t="shared" si="12"/>
        <v>0</v>
      </c>
      <c r="O47" s="191">
        <f t="shared" si="12"/>
        <v>0</v>
      </c>
      <c r="P47" s="191">
        <f t="shared" si="12"/>
        <v>0</v>
      </c>
      <c r="Q47" s="191">
        <f t="shared" si="12"/>
        <v>0</v>
      </c>
      <c r="R47" s="191">
        <f t="shared" si="12"/>
        <v>0</v>
      </c>
      <c r="S47" s="191">
        <f t="shared" si="12"/>
        <v>4311</v>
      </c>
      <c r="T47" s="191">
        <f t="shared" si="12"/>
        <v>17009</v>
      </c>
      <c r="U47" s="191">
        <f t="shared" si="12"/>
        <v>0</v>
      </c>
      <c r="V47" s="191">
        <f t="shared" si="12"/>
        <v>0</v>
      </c>
      <c r="W47" s="191">
        <f t="shared" si="12"/>
        <v>0</v>
      </c>
      <c r="X47" s="191">
        <f t="shared" si="12"/>
        <v>0</v>
      </c>
      <c r="Y47" s="191">
        <f t="shared" si="12"/>
        <v>0</v>
      </c>
      <c r="Z47" s="191">
        <f t="shared" si="12"/>
        <v>9800</v>
      </c>
      <c r="AA47" s="191">
        <f t="shared" si="12"/>
        <v>5160.25</v>
      </c>
      <c r="AB47" s="191">
        <f t="shared" si="12"/>
        <v>3818.25</v>
      </c>
      <c r="AC47" s="191">
        <f t="shared" si="12"/>
        <v>342</v>
      </c>
      <c r="AD47" s="191">
        <f t="shared" si="12"/>
        <v>1000</v>
      </c>
      <c r="AE47" s="191">
        <f t="shared" si="12"/>
        <v>0</v>
      </c>
      <c r="AF47" s="191">
        <f t="shared" si="12"/>
        <v>2900</v>
      </c>
      <c r="AG47" s="191">
        <f t="shared" si="12"/>
        <v>0</v>
      </c>
      <c r="AH47" s="191">
        <f t="shared" si="12"/>
        <v>0</v>
      </c>
      <c r="AI47" s="191">
        <f t="shared" si="12"/>
        <v>0</v>
      </c>
      <c r="AJ47" s="191">
        <f t="shared" si="12"/>
        <v>1739.75</v>
      </c>
      <c r="AK47" s="191">
        <f t="shared" si="12"/>
        <v>0</v>
      </c>
      <c r="AL47" s="191">
        <f t="shared" si="12"/>
        <v>0</v>
      </c>
      <c r="AM47" s="196"/>
      <c r="AN47" s="196"/>
      <c r="AO47" s="196"/>
    </row>
    <row r="48" s="7" customFormat="1" ht="309" customHeight="1" spans="1:41">
      <c r="A48" s="22">
        <v>12</v>
      </c>
      <c r="B48" s="22" t="s">
        <v>1155</v>
      </c>
      <c r="C48" s="22">
        <v>2024</v>
      </c>
      <c r="D48" s="34" t="s">
        <v>203</v>
      </c>
      <c r="E48" s="24" t="s">
        <v>178</v>
      </c>
      <c r="F48" s="24" t="s">
        <v>990</v>
      </c>
      <c r="G48" s="24" t="s">
        <v>204</v>
      </c>
      <c r="H48" s="35" t="s">
        <v>1409</v>
      </c>
      <c r="I48" s="22">
        <v>1</v>
      </c>
      <c r="J48" s="22">
        <v>2</v>
      </c>
      <c r="K48" s="22"/>
      <c r="L48" s="22"/>
      <c r="M48" s="22">
        <v>1</v>
      </c>
      <c r="N48" s="22"/>
      <c r="O48" s="22"/>
      <c r="P48" s="22"/>
      <c r="Q48" s="22"/>
      <c r="R48" s="22"/>
      <c r="S48" s="95">
        <v>788</v>
      </c>
      <c r="T48" s="95">
        <v>2878</v>
      </c>
      <c r="U48" s="49" t="s">
        <v>206</v>
      </c>
      <c r="V48" s="22" t="s">
        <v>902</v>
      </c>
      <c r="W48" s="49" t="s">
        <v>207</v>
      </c>
      <c r="X48" s="22" t="s">
        <v>715</v>
      </c>
      <c r="Y48" s="22" t="s">
        <v>1468</v>
      </c>
      <c r="Z48" s="39">
        <v>2100</v>
      </c>
      <c r="AA48" s="22">
        <v>385.25</v>
      </c>
      <c r="AB48" s="213">
        <v>43.25</v>
      </c>
      <c r="AC48" s="213">
        <v>342</v>
      </c>
      <c r="AD48" s="213"/>
      <c r="AE48" s="213"/>
      <c r="AF48" s="208">
        <v>500</v>
      </c>
      <c r="AG48" s="208"/>
      <c r="AH48" s="208"/>
      <c r="AI48" s="208"/>
      <c r="AJ48" s="208">
        <v>1214.75</v>
      </c>
      <c r="AK48" s="22"/>
      <c r="AL48" s="22"/>
      <c r="AM48" s="33" t="s">
        <v>1410</v>
      </c>
      <c r="AN48" s="33" t="s">
        <v>1157</v>
      </c>
      <c r="AO48" s="60" t="s">
        <v>1386</v>
      </c>
    </row>
    <row r="49" s="9" customFormat="1" ht="320" customHeight="1" spans="1:41">
      <c r="A49" s="22">
        <v>13</v>
      </c>
      <c r="B49" s="22" t="s">
        <v>1189</v>
      </c>
      <c r="C49" s="22">
        <v>2024</v>
      </c>
      <c r="D49" s="22" t="s">
        <v>1190</v>
      </c>
      <c r="E49" s="22" t="s">
        <v>178</v>
      </c>
      <c r="F49" s="22" t="s">
        <v>990</v>
      </c>
      <c r="G49" s="22" t="s">
        <v>357</v>
      </c>
      <c r="H49" s="22" t="s">
        <v>1411</v>
      </c>
      <c r="I49" s="86">
        <v>1</v>
      </c>
      <c r="J49" s="36">
        <v>16</v>
      </c>
      <c r="K49" s="36"/>
      <c r="L49" s="36"/>
      <c r="M49" s="36">
        <v>1</v>
      </c>
      <c r="N49" s="36"/>
      <c r="O49" s="36"/>
      <c r="P49" s="36"/>
      <c r="Q49" s="36"/>
      <c r="R49" s="36"/>
      <c r="S49" s="36">
        <v>114</v>
      </c>
      <c r="T49" s="36">
        <v>456</v>
      </c>
      <c r="U49" s="36" t="s">
        <v>1016</v>
      </c>
      <c r="V49" s="22" t="s">
        <v>749</v>
      </c>
      <c r="W49" s="49" t="s">
        <v>207</v>
      </c>
      <c r="X49" s="22" t="s">
        <v>715</v>
      </c>
      <c r="Y49" s="22" t="s">
        <v>1468</v>
      </c>
      <c r="Z49" s="22">
        <v>1400</v>
      </c>
      <c r="AA49" s="36">
        <v>625</v>
      </c>
      <c r="AB49" s="209">
        <v>625</v>
      </c>
      <c r="AC49" s="209"/>
      <c r="AD49" s="209"/>
      <c r="AE49" s="209"/>
      <c r="AF49" s="209">
        <v>400</v>
      </c>
      <c r="AG49" s="209"/>
      <c r="AH49" s="209"/>
      <c r="AI49" s="209"/>
      <c r="AJ49" s="209">
        <v>375</v>
      </c>
      <c r="AK49" s="36"/>
      <c r="AL49" s="36"/>
      <c r="AM49" s="37" t="s">
        <v>1192</v>
      </c>
      <c r="AN49" s="37" t="s">
        <v>1193</v>
      </c>
      <c r="AO49" s="77" t="s">
        <v>1386</v>
      </c>
    </row>
    <row r="50" s="7" customFormat="1" ht="189" customHeight="1" spans="1:41">
      <c r="A50" s="22">
        <v>14</v>
      </c>
      <c r="B50" s="25" t="s">
        <v>1194</v>
      </c>
      <c r="C50" s="25">
        <v>2024</v>
      </c>
      <c r="D50" s="38" t="s">
        <v>208</v>
      </c>
      <c r="E50" s="27" t="s">
        <v>178</v>
      </c>
      <c r="F50" s="27" t="s">
        <v>990</v>
      </c>
      <c r="G50" s="27" t="s">
        <v>209</v>
      </c>
      <c r="H50" s="38" t="s">
        <v>1412</v>
      </c>
      <c r="I50" s="25">
        <v>1</v>
      </c>
      <c r="J50" s="25">
        <v>90</v>
      </c>
      <c r="K50" s="25"/>
      <c r="L50" s="25"/>
      <c r="M50" s="25">
        <v>1</v>
      </c>
      <c r="N50" s="25"/>
      <c r="O50" s="25"/>
      <c r="P50" s="25"/>
      <c r="Q50" s="25"/>
      <c r="R50" s="25"/>
      <c r="S50" s="25">
        <v>1867</v>
      </c>
      <c r="T50" s="25">
        <v>7902</v>
      </c>
      <c r="U50" s="51" t="s">
        <v>211</v>
      </c>
      <c r="V50" s="25" t="s">
        <v>715</v>
      </c>
      <c r="W50" s="96" t="s">
        <v>207</v>
      </c>
      <c r="X50" s="25" t="s">
        <v>715</v>
      </c>
      <c r="Y50" s="22" t="s">
        <v>1468</v>
      </c>
      <c r="Z50" s="25">
        <v>350</v>
      </c>
      <c r="AA50" s="25">
        <v>200</v>
      </c>
      <c r="AB50" s="215">
        <v>200</v>
      </c>
      <c r="AC50" s="215"/>
      <c r="AD50" s="215"/>
      <c r="AE50" s="215"/>
      <c r="AF50" s="216"/>
      <c r="AG50" s="216"/>
      <c r="AH50" s="216"/>
      <c r="AI50" s="216"/>
      <c r="AJ50" s="216">
        <v>150</v>
      </c>
      <c r="AK50" s="25"/>
      <c r="AL50" s="25"/>
      <c r="AM50" s="68" t="s">
        <v>1436</v>
      </c>
      <c r="AN50" s="68" t="s">
        <v>1437</v>
      </c>
      <c r="AO50" s="57" t="s">
        <v>1386</v>
      </c>
    </row>
    <row r="51" s="7" customFormat="1" ht="266" customHeight="1" spans="1:41">
      <c r="A51" s="22">
        <v>15</v>
      </c>
      <c r="B51" s="22" t="s">
        <v>1244</v>
      </c>
      <c r="C51" s="22">
        <v>2024</v>
      </c>
      <c r="D51" s="33" t="s">
        <v>646</v>
      </c>
      <c r="E51" s="22" t="s">
        <v>302</v>
      </c>
      <c r="F51" s="24" t="s">
        <v>990</v>
      </c>
      <c r="G51" s="22" t="s">
        <v>503</v>
      </c>
      <c r="H51" s="33" t="s">
        <v>647</v>
      </c>
      <c r="I51" s="22">
        <v>1</v>
      </c>
      <c r="J51" s="22">
        <v>7</v>
      </c>
      <c r="K51" s="22"/>
      <c r="L51" s="22"/>
      <c r="M51" s="22">
        <v>1</v>
      </c>
      <c r="N51" s="22"/>
      <c r="O51" s="22"/>
      <c r="P51" s="22"/>
      <c r="Q51" s="22"/>
      <c r="R51" s="22"/>
      <c r="S51" s="22">
        <v>754</v>
      </c>
      <c r="T51" s="22">
        <v>2895</v>
      </c>
      <c r="U51" s="36" t="s">
        <v>211</v>
      </c>
      <c r="V51" s="22" t="s">
        <v>715</v>
      </c>
      <c r="W51" s="49" t="s">
        <v>207</v>
      </c>
      <c r="X51" s="22" t="s">
        <v>715</v>
      </c>
      <c r="Y51" s="22" t="s">
        <v>1468</v>
      </c>
      <c r="Z51" s="22">
        <v>5000</v>
      </c>
      <c r="AA51" s="22">
        <v>3000</v>
      </c>
      <c r="AB51" s="60">
        <v>2000</v>
      </c>
      <c r="AC51" s="60"/>
      <c r="AD51" s="60">
        <v>1000</v>
      </c>
      <c r="AE51" s="60"/>
      <c r="AF51" s="22">
        <v>2000</v>
      </c>
      <c r="AG51" s="22"/>
      <c r="AH51" s="22"/>
      <c r="AI51" s="22"/>
      <c r="AJ51" s="22"/>
      <c r="AK51" s="22"/>
      <c r="AL51" s="22"/>
      <c r="AM51" s="33" t="s">
        <v>1245</v>
      </c>
      <c r="AN51" s="33" t="s">
        <v>1246</v>
      </c>
      <c r="AO51" s="60" t="s">
        <v>1390</v>
      </c>
    </row>
    <row r="52" s="13" customFormat="1" ht="145" customHeight="1" spans="1:41">
      <c r="A52" s="22">
        <v>16</v>
      </c>
      <c r="B52" s="22" t="s">
        <v>1322</v>
      </c>
      <c r="C52" s="33">
        <v>2024</v>
      </c>
      <c r="D52" s="33" t="s">
        <v>1323</v>
      </c>
      <c r="E52" s="33" t="s">
        <v>178</v>
      </c>
      <c r="F52" s="22" t="s">
        <v>1009</v>
      </c>
      <c r="G52" s="33" t="s">
        <v>1324</v>
      </c>
      <c r="H52" s="33" t="s">
        <v>1325</v>
      </c>
      <c r="I52" s="33">
        <v>1</v>
      </c>
      <c r="J52" s="33">
        <v>7.7</v>
      </c>
      <c r="K52" s="33"/>
      <c r="L52" s="33"/>
      <c r="M52" s="33">
        <v>1</v>
      </c>
      <c r="N52" s="33"/>
      <c r="O52" s="33"/>
      <c r="P52" s="33"/>
      <c r="Q52" s="33"/>
      <c r="R52" s="33"/>
      <c r="S52" s="39">
        <v>788</v>
      </c>
      <c r="T52" s="39">
        <v>2878</v>
      </c>
      <c r="U52" s="22" t="s">
        <v>206</v>
      </c>
      <c r="V52" s="33" t="s">
        <v>902</v>
      </c>
      <c r="W52" s="33" t="s">
        <v>207</v>
      </c>
      <c r="X52" s="22" t="s">
        <v>715</v>
      </c>
      <c r="Y52" s="33" t="s">
        <v>1468</v>
      </c>
      <c r="Z52" s="22">
        <v>950</v>
      </c>
      <c r="AA52" s="33">
        <v>950</v>
      </c>
      <c r="AB52" s="33">
        <v>950</v>
      </c>
      <c r="AC52" s="33"/>
      <c r="AD52" s="33"/>
      <c r="AE52" s="33"/>
      <c r="AF52" s="33"/>
      <c r="AG52" s="33"/>
      <c r="AH52" s="33"/>
      <c r="AI52" s="33"/>
      <c r="AJ52" s="33"/>
      <c r="AK52" s="33"/>
      <c r="AL52" s="33"/>
      <c r="AM52" s="33" t="s">
        <v>1326</v>
      </c>
      <c r="AN52" s="33" t="s">
        <v>913</v>
      </c>
      <c r="AO52" s="60" t="s">
        <v>1392</v>
      </c>
    </row>
    <row r="53" s="12" customFormat="1" ht="30" customHeight="1" spans="1:41">
      <c r="A53" s="183" t="s">
        <v>54</v>
      </c>
      <c r="B53" s="188" t="s">
        <v>84</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52</v>
      </c>
      <c r="B54" s="188" t="s">
        <v>85</v>
      </c>
      <c r="C54" s="188"/>
      <c r="D54" s="188"/>
      <c r="E54" s="185"/>
      <c r="F54" s="185"/>
      <c r="G54" s="185"/>
      <c r="H54" s="185"/>
      <c r="I54" s="191">
        <f t="shared" ref="I54:AL54" si="13">I55+I56+I57+I58</f>
        <v>0</v>
      </c>
      <c r="J54" s="191">
        <f t="shared" si="13"/>
        <v>0</v>
      </c>
      <c r="K54" s="191">
        <f t="shared" si="13"/>
        <v>0</v>
      </c>
      <c r="L54" s="191">
        <f t="shared" si="13"/>
        <v>0</v>
      </c>
      <c r="M54" s="191">
        <f t="shared" si="13"/>
        <v>0</v>
      </c>
      <c r="N54" s="191">
        <f t="shared" si="13"/>
        <v>0</v>
      </c>
      <c r="O54" s="191">
        <f t="shared" si="13"/>
        <v>0</v>
      </c>
      <c r="P54" s="191">
        <f t="shared" si="13"/>
        <v>0</v>
      </c>
      <c r="Q54" s="191">
        <f t="shared" si="13"/>
        <v>0</v>
      </c>
      <c r="R54" s="191">
        <f t="shared" si="13"/>
        <v>0</v>
      </c>
      <c r="S54" s="191">
        <f t="shared" si="13"/>
        <v>0</v>
      </c>
      <c r="T54" s="191">
        <f t="shared" si="13"/>
        <v>0</v>
      </c>
      <c r="U54" s="191">
        <f t="shared" si="13"/>
        <v>0</v>
      </c>
      <c r="V54" s="191">
        <f t="shared" si="13"/>
        <v>0</v>
      </c>
      <c r="W54" s="191">
        <f t="shared" si="13"/>
        <v>0</v>
      </c>
      <c r="X54" s="191">
        <f t="shared" si="13"/>
        <v>0</v>
      </c>
      <c r="Y54" s="191">
        <f t="shared" si="13"/>
        <v>0</v>
      </c>
      <c r="Z54" s="191">
        <f t="shared" si="13"/>
        <v>0</v>
      </c>
      <c r="AA54" s="191">
        <f t="shared" si="13"/>
        <v>0</v>
      </c>
      <c r="AB54" s="191">
        <f t="shared" si="13"/>
        <v>0</v>
      </c>
      <c r="AC54" s="191">
        <f t="shared" si="13"/>
        <v>0</v>
      </c>
      <c r="AD54" s="191">
        <f t="shared" si="13"/>
        <v>0</v>
      </c>
      <c r="AE54" s="191">
        <f t="shared" si="13"/>
        <v>0</v>
      </c>
      <c r="AF54" s="191">
        <f t="shared" si="13"/>
        <v>0</v>
      </c>
      <c r="AG54" s="191">
        <f t="shared" si="13"/>
        <v>0</v>
      </c>
      <c r="AH54" s="191">
        <f t="shared" si="13"/>
        <v>0</v>
      </c>
      <c r="AI54" s="191">
        <f t="shared" si="13"/>
        <v>0</v>
      </c>
      <c r="AJ54" s="191">
        <f t="shared" si="13"/>
        <v>0</v>
      </c>
      <c r="AK54" s="191">
        <f t="shared" si="13"/>
        <v>0</v>
      </c>
      <c r="AL54" s="191">
        <f t="shared" si="13"/>
        <v>0</v>
      </c>
      <c r="AM54" s="196"/>
      <c r="AN54" s="196"/>
      <c r="AO54" s="196"/>
    </row>
    <row r="55" s="12" customFormat="1" ht="30" customHeight="1" spans="1:41">
      <c r="A55" s="183" t="s">
        <v>54</v>
      </c>
      <c r="B55" s="188" t="s">
        <v>86</v>
      </c>
      <c r="C55" s="188"/>
      <c r="D55" s="188"/>
      <c r="E55" s="185"/>
      <c r="F55" s="185"/>
      <c r="G55" s="185"/>
      <c r="H55" s="185"/>
      <c r="I55" s="191">
        <v>0</v>
      </c>
      <c r="J55" s="191">
        <v>0</v>
      </c>
      <c r="K55" s="191">
        <v>0</v>
      </c>
      <c r="L55" s="191">
        <v>0</v>
      </c>
      <c r="M55" s="191">
        <v>0</v>
      </c>
      <c r="N55" s="191">
        <v>0</v>
      </c>
      <c r="O55" s="191">
        <v>0</v>
      </c>
      <c r="P55" s="191">
        <v>0</v>
      </c>
      <c r="Q55" s="191">
        <v>0</v>
      </c>
      <c r="R55" s="191">
        <v>0</v>
      </c>
      <c r="S55" s="191">
        <v>0</v>
      </c>
      <c r="T55" s="191">
        <v>0</v>
      </c>
      <c r="U55" s="191">
        <v>0</v>
      </c>
      <c r="V55" s="191">
        <v>0</v>
      </c>
      <c r="W55" s="191">
        <v>0</v>
      </c>
      <c r="X55" s="191">
        <v>0</v>
      </c>
      <c r="Y55" s="191">
        <v>0</v>
      </c>
      <c r="Z55" s="191">
        <v>0</v>
      </c>
      <c r="AA55" s="191">
        <v>0</v>
      </c>
      <c r="AB55" s="191">
        <v>0</v>
      </c>
      <c r="AC55" s="191">
        <v>0</v>
      </c>
      <c r="AD55" s="191">
        <v>0</v>
      </c>
      <c r="AE55" s="191">
        <v>0</v>
      </c>
      <c r="AF55" s="191">
        <v>0</v>
      </c>
      <c r="AG55" s="191">
        <v>0</v>
      </c>
      <c r="AH55" s="191">
        <v>0</v>
      </c>
      <c r="AI55" s="191">
        <v>0</v>
      </c>
      <c r="AJ55" s="191">
        <v>0</v>
      </c>
      <c r="AK55" s="191">
        <v>0</v>
      </c>
      <c r="AL55" s="191">
        <v>0</v>
      </c>
      <c r="AM55" s="191"/>
      <c r="AN55" s="196"/>
      <c r="AO55" s="196"/>
    </row>
    <row r="56" s="12" customFormat="1" ht="30" customHeight="1" spans="1:41">
      <c r="A56" s="183" t="s">
        <v>54</v>
      </c>
      <c r="B56" s="188" t="s">
        <v>87</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c r="AO56" s="196"/>
    </row>
    <row r="57" s="12" customFormat="1" ht="30" customHeight="1" spans="1:41">
      <c r="A57" s="183" t="s">
        <v>54</v>
      </c>
      <c r="B57" s="188" t="s">
        <v>88</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89</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52</v>
      </c>
      <c r="B59" s="188" t="s">
        <v>90</v>
      </c>
      <c r="C59" s="188"/>
      <c r="D59" s="188"/>
      <c r="E59" s="185"/>
      <c r="F59" s="185"/>
      <c r="G59" s="185"/>
      <c r="H59" s="185"/>
      <c r="I59" s="191">
        <f t="shared" ref="I59:AL59" si="14">I60+I62+I65+I63+I64+I66</f>
        <v>3</v>
      </c>
      <c r="J59" s="191">
        <f t="shared" si="14"/>
        <v>1200</v>
      </c>
      <c r="K59" s="191">
        <f t="shared" si="14"/>
        <v>3</v>
      </c>
      <c r="L59" s="191">
        <f t="shared" si="14"/>
        <v>0</v>
      </c>
      <c r="M59" s="191">
        <f t="shared" si="14"/>
        <v>0</v>
      </c>
      <c r="N59" s="191">
        <f t="shared" si="14"/>
        <v>0</v>
      </c>
      <c r="O59" s="191">
        <f t="shared" si="14"/>
        <v>0</v>
      </c>
      <c r="P59" s="191">
        <f t="shared" si="14"/>
        <v>0</v>
      </c>
      <c r="Q59" s="191">
        <f t="shared" si="14"/>
        <v>0</v>
      </c>
      <c r="R59" s="191">
        <f t="shared" si="14"/>
        <v>0</v>
      </c>
      <c r="S59" s="191">
        <f t="shared" si="14"/>
        <v>1363</v>
      </c>
      <c r="T59" s="191">
        <f t="shared" si="14"/>
        <v>1686</v>
      </c>
      <c r="U59" s="191">
        <f t="shared" si="14"/>
        <v>0</v>
      </c>
      <c r="V59" s="191">
        <f t="shared" si="14"/>
        <v>0</v>
      </c>
      <c r="W59" s="191">
        <f t="shared" si="14"/>
        <v>0</v>
      </c>
      <c r="X59" s="191">
        <f t="shared" si="14"/>
        <v>0</v>
      </c>
      <c r="Y59" s="191">
        <f t="shared" si="14"/>
        <v>0</v>
      </c>
      <c r="Z59" s="191">
        <f t="shared" si="14"/>
        <v>780</v>
      </c>
      <c r="AA59" s="191">
        <f t="shared" si="14"/>
        <v>580</v>
      </c>
      <c r="AB59" s="191">
        <f t="shared" si="14"/>
        <v>580</v>
      </c>
      <c r="AC59" s="191">
        <f t="shared" si="14"/>
        <v>0</v>
      </c>
      <c r="AD59" s="191">
        <f t="shared" si="14"/>
        <v>0</v>
      </c>
      <c r="AE59" s="191">
        <f t="shared" si="14"/>
        <v>0</v>
      </c>
      <c r="AF59" s="191">
        <f t="shared" si="14"/>
        <v>200</v>
      </c>
      <c r="AG59" s="191">
        <f t="shared" si="14"/>
        <v>0</v>
      </c>
      <c r="AH59" s="191">
        <f t="shared" si="14"/>
        <v>0</v>
      </c>
      <c r="AI59" s="191">
        <f t="shared" si="14"/>
        <v>0</v>
      </c>
      <c r="AJ59" s="191">
        <f t="shared" si="14"/>
        <v>0</v>
      </c>
      <c r="AK59" s="191">
        <f t="shared" si="14"/>
        <v>0</v>
      </c>
      <c r="AL59" s="191">
        <f t="shared" si="14"/>
        <v>0</v>
      </c>
      <c r="AM59" s="196"/>
      <c r="AN59" s="196"/>
      <c r="AO59" s="196"/>
    </row>
    <row r="60" s="12" customFormat="1" ht="30" customHeight="1" spans="1:41">
      <c r="A60" s="183" t="s">
        <v>54</v>
      </c>
      <c r="B60" s="188" t="s">
        <v>91</v>
      </c>
      <c r="C60" s="188"/>
      <c r="D60" s="188"/>
      <c r="E60" s="185"/>
      <c r="F60" s="185"/>
      <c r="G60" s="185"/>
      <c r="H60" s="185"/>
      <c r="I60" s="191">
        <f t="shared" ref="I60:AL60" si="15">SUM(I61)</f>
        <v>1</v>
      </c>
      <c r="J60" s="191">
        <f t="shared" si="15"/>
        <v>1200</v>
      </c>
      <c r="K60" s="191">
        <f t="shared" si="15"/>
        <v>1</v>
      </c>
      <c r="L60" s="191">
        <f t="shared" si="15"/>
        <v>0</v>
      </c>
      <c r="M60" s="191">
        <f t="shared" si="15"/>
        <v>0</v>
      </c>
      <c r="N60" s="191">
        <f t="shared" si="15"/>
        <v>0</v>
      </c>
      <c r="O60" s="191">
        <f t="shared" si="15"/>
        <v>0</v>
      </c>
      <c r="P60" s="191">
        <f t="shared" si="15"/>
        <v>0</v>
      </c>
      <c r="Q60" s="191">
        <f t="shared" si="15"/>
        <v>0</v>
      </c>
      <c r="R60" s="191">
        <f t="shared" si="15"/>
        <v>0</v>
      </c>
      <c r="S60" s="191">
        <f t="shared" si="15"/>
        <v>1200</v>
      </c>
      <c r="T60" s="191">
        <f t="shared" si="15"/>
        <v>1200</v>
      </c>
      <c r="U60" s="191">
        <f t="shared" si="15"/>
        <v>0</v>
      </c>
      <c r="V60" s="191">
        <f t="shared" si="15"/>
        <v>0</v>
      </c>
      <c r="W60" s="191">
        <f t="shared" si="15"/>
        <v>0</v>
      </c>
      <c r="X60" s="191">
        <f t="shared" si="15"/>
        <v>0</v>
      </c>
      <c r="Y60" s="191">
        <f t="shared" si="15"/>
        <v>0</v>
      </c>
      <c r="Z60" s="191">
        <f t="shared" si="15"/>
        <v>200</v>
      </c>
      <c r="AA60" s="191">
        <f t="shared" si="15"/>
        <v>0</v>
      </c>
      <c r="AB60" s="191">
        <f t="shared" si="15"/>
        <v>0</v>
      </c>
      <c r="AC60" s="191">
        <f t="shared" si="15"/>
        <v>0</v>
      </c>
      <c r="AD60" s="191">
        <f t="shared" si="15"/>
        <v>0</v>
      </c>
      <c r="AE60" s="191">
        <f t="shared" si="15"/>
        <v>0</v>
      </c>
      <c r="AF60" s="191">
        <f t="shared" si="15"/>
        <v>200</v>
      </c>
      <c r="AG60" s="191">
        <f t="shared" si="15"/>
        <v>0</v>
      </c>
      <c r="AH60" s="191">
        <f t="shared" si="15"/>
        <v>0</v>
      </c>
      <c r="AI60" s="191">
        <f t="shared" si="15"/>
        <v>0</v>
      </c>
      <c r="AJ60" s="191">
        <f t="shared" si="15"/>
        <v>0</v>
      </c>
      <c r="AK60" s="191">
        <f t="shared" si="15"/>
        <v>0</v>
      </c>
      <c r="AL60" s="191">
        <f t="shared" si="15"/>
        <v>0</v>
      </c>
      <c r="AM60" s="196"/>
      <c r="AN60" s="196"/>
      <c r="AO60" s="196"/>
    </row>
    <row r="61" s="7" customFormat="1" ht="178" customHeight="1" spans="1:41">
      <c r="A61" s="22">
        <v>17</v>
      </c>
      <c r="B61" s="22" t="s">
        <v>1180</v>
      </c>
      <c r="C61" s="22">
        <v>2024</v>
      </c>
      <c r="D61" s="33" t="s">
        <v>998</v>
      </c>
      <c r="E61" s="22" t="s">
        <v>178</v>
      </c>
      <c r="F61" s="22" t="s">
        <v>1175</v>
      </c>
      <c r="G61" s="22" t="s">
        <v>995</v>
      </c>
      <c r="H61" s="33" t="s">
        <v>999</v>
      </c>
      <c r="I61" s="22">
        <v>1</v>
      </c>
      <c r="J61" s="22">
        <v>1200</v>
      </c>
      <c r="K61" s="22">
        <v>1</v>
      </c>
      <c r="L61" s="22"/>
      <c r="M61" s="22"/>
      <c r="N61" s="22"/>
      <c r="O61" s="22"/>
      <c r="P61" s="22"/>
      <c r="Q61" s="22"/>
      <c r="R61" s="22"/>
      <c r="S61" s="22">
        <v>1200</v>
      </c>
      <c r="T61" s="22">
        <v>1200</v>
      </c>
      <c r="U61" s="36" t="s">
        <v>183</v>
      </c>
      <c r="V61" s="22" t="s">
        <v>1144</v>
      </c>
      <c r="W61" s="36" t="s">
        <v>183</v>
      </c>
      <c r="X61" s="22" t="s">
        <v>1144</v>
      </c>
      <c r="Y61" s="22" t="s">
        <v>1440</v>
      </c>
      <c r="Z61" s="22">
        <v>200</v>
      </c>
      <c r="AA61" s="22"/>
      <c r="AB61" s="60"/>
      <c r="AC61" s="60"/>
      <c r="AD61" s="60"/>
      <c r="AE61" s="60"/>
      <c r="AF61" s="22">
        <v>200</v>
      </c>
      <c r="AG61" s="22"/>
      <c r="AH61" s="22"/>
      <c r="AI61" s="22"/>
      <c r="AJ61" s="22"/>
      <c r="AK61" s="22"/>
      <c r="AL61" s="22"/>
      <c r="AM61" s="33" t="s">
        <v>1181</v>
      </c>
      <c r="AN61" s="33" t="s">
        <v>1182</v>
      </c>
      <c r="AO61" s="60" t="s">
        <v>1386</v>
      </c>
    </row>
    <row r="62" s="12" customFormat="1" ht="30" customHeight="1" spans="1:41">
      <c r="A62" s="183" t="s">
        <v>54</v>
      </c>
      <c r="B62" s="188" t="s">
        <v>92</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customHeight="1" spans="1:41">
      <c r="A63" s="183" t="s">
        <v>54</v>
      </c>
      <c r="B63" s="188" t="s">
        <v>93</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customHeight="1" spans="1:41">
      <c r="A64" s="183" t="s">
        <v>54</v>
      </c>
      <c r="B64" s="188" t="s">
        <v>94</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c r="AO64" s="196"/>
    </row>
    <row r="65" s="12" customFormat="1" ht="30" customHeight="1" spans="1:41">
      <c r="A65" s="183" t="s">
        <v>54</v>
      </c>
      <c r="B65" s="188" t="s">
        <v>95</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customHeight="1" spans="1:41">
      <c r="A66" s="183" t="s">
        <v>54</v>
      </c>
      <c r="B66" s="188" t="s">
        <v>96</v>
      </c>
      <c r="C66" s="188"/>
      <c r="D66" s="188"/>
      <c r="E66" s="185"/>
      <c r="F66" s="185"/>
      <c r="G66" s="185"/>
      <c r="H66" s="185"/>
      <c r="I66" s="191">
        <f>SUM(I67:I68)</f>
        <v>2</v>
      </c>
      <c r="J66" s="191">
        <f t="shared" ref="J66:AL66" si="16">SUM(J67:J68)</f>
        <v>0</v>
      </c>
      <c r="K66" s="191">
        <f t="shared" si="16"/>
        <v>2</v>
      </c>
      <c r="L66" s="191">
        <f t="shared" si="16"/>
        <v>0</v>
      </c>
      <c r="M66" s="191">
        <f t="shared" si="16"/>
        <v>0</v>
      </c>
      <c r="N66" s="191">
        <f t="shared" si="16"/>
        <v>0</v>
      </c>
      <c r="O66" s="191">
        <f t="shared" si="16"/>
        <v>0</v>
      </c>
      <c r="P66" s="191">
        <f t="shared" si="16"/>
        <v>0</v>
      </c>
      <c r="Q66" s="191">
        <f t="shared" si="16"/>
        <v>0</v>
      </c>
      <c r="R66" s="191">
        <f t="shared" si="16"/>
        <v>0</v>
      </c>
      <c r="S66" s="191">
        <f t="shared" si="16"/>
        <v>163</v>
      </c>
      <c r="T66" s="191">
        <f t="shared" si="16"/>
        <v>486</v>
      </c>
      <c r="U66" s="191">
        <f t="shared" si="16"/>
        <v>0</v>
      </c>
      <c r="V66" s="191">
        <f t="shared" si="16"/>
        <v>0</v>
      </c>
      <c r="W66" s="191">
        <f t="shared" si="16"/>
        <v>0</v>
      </c>
      <c r="X66" s="191">
        <f t="shared" si="16"/>
        <v>0</v>
      </c>
      <c r="Y66" s="191">
        <f t="shared" si="16"/>
        <v>0</v>
      </c>
      <c r="Z66" s="191">
        <f t="shared" si="16"/>
        <v>580</v>
      </c>
      <c r="AA66" s="191">
        <f t="shared" si="16"/>
        <v>580</v>
      </c>
      <c r="AB66" s="191">
        <f t="shared" si="16"/>
        <v>580</v>
      </c>
      <c r="AC66" s="191">
        <f t="shared" si="16"/>
        <v>0</v>
      </c>
      <c r="AD66" s="191">
        <f t="shared" si="16"/>
        <v>0</v>
      </c>
      <c r="AE66" s="191">
        <f t="shared" si="16"/>
        <v>0</v>
      </c>
      <c r="AF66" s="191">
        <f t="shared" si="16"/>
        <v>0</v>
      </c>
      <c r="AG66" s="191">
        <f t="shared" si="16"/>
        <v>0</v>
      </c>
      <c r="AH66" s="191">
        <f t="shared" si="16"/>
        <v>0</v>
      </c>
      <c r="AI66" s="191">
        <f t="shared" si="16"/>
        <v>0</v>
      </c>
      <c r="AJ66" s="191">
        <f t="shared" si="16"/>
        <v>0</v>
      </c>
      <c r="AK66" s="191">
        <f t="shared" si="16"/>
        <v>0</v>
      </c>
      <c r="AL66" s="191">
        <f t="shared" si="16"/>
        <v>0</v>
      </c>
      <c r="AM66" s="196"/>
      <c r="AN66" s="196"/>
      <c r="AO66" s="196"/>
    </row>
    <row r="67" s="12" customFormat="1" ht="216" customHeight="1" spans="1:41">
      <c r="A67" s="221">
        <v>18</v>
      </c>
      <c r="B67" s="208" t="s">
        <v>1469</v>
      </c>
      <c r="C67" s="208">
        <v>2024</v>
      </c>
      <c r="D67" s="208" t="s">
        <v>1470</v>
      </c>
      <c r="E67" s="208" t="s">
        <v>178</v>
      </c>
      <c r="F67" s="208" t="s">
        <v>1020</v>
      </c>
      <c r="G67" s="222" t="s">
        <v>204</v>
      </c>
      <c r="H67" s="42" t="s">
        <v>1471</v>
      </c>
      <c r="I67" s="33">
        <v>1</v>
      </c>
      <c r="J67" s="33"/>
      <c r="K67" s="33">
        <v>1</v>
      </c>
      <c r="L67" s="33"/>
      <c r="M67" s="33"/>
      <c r="N67" s="33"/>
      <c r="O67" s="33"/>
      <c r="P67" s="33"/>
      <c r="Q67" s="33"/>
      <c r="R67" s="33"/>
      <c r="S67" s="33">
        <v>163</v>
      </c>
      <c r="T67" s="33">
        <v>486</v>
      </c>
      <c r="U67" s="42" t="s">
        <v>206</v>
      </c>
      <c r="V67" s="33" t="s">
        <v>902</v>
      </c>
      <c r="W67" s="41" t="s">
        <v>183</v>
      </c>
      <c r="X67" s="22" t="s">
        <v>811</v>
      </c>
      <c r="Y67" s="22" t="s">
        <v>1440</v>
      </c>
      <c r="Z67" s="227">
        <v>80</v>
      </c>
      <c r="AA67" s="225">
        <v>80</v>
      </c>
      <c r="AB67" s="208">
        <v>80</v>
      </c>
      <c r="AC67" s="75"/>
      <c r="AD67" s="75"/>
      <c r="AE67" s="75"/>
      <c r="AF67" s="75"/>
      <c r="AG67" s="75"/>
      <c r="AH67" s="75"/>
      <c r="AI67" s="75"/>
      <c r="AJ67" s="75"/>
      <c r="AK67" s="75"/>
      <c r="AL67" s="75"/>
      <c r="AM67" s="42" t="s">
        <v>1472</v>
      </c>
      <c r="AN67" s="42" t="s">
        <v>1473</v>
      </c>
      <c r="AO67" s="60" t="s">
        <v>1386</v>
      </c>
    </row>
    <row r="68" s="12" customFormat="1" ht="243" customHeight="1" spans="1:41">
      <c r="A68" s="208">
        <v>19</v>
      </c>
      <c r="B68" s="208" t="s">
        <v>1474</v>
      </c>
      <c r="C68" s="208">
        <v>2024</v>
      </c>
      <c r="D68" s="208" t="s">
        <v>1475</v>
      </c>
      <c r="E68" s="208" t="s">
        <v>178</v>
      </c>
      <c r="F68" s="208" t="s">
        <v>1175</v>
      </c>
      <c r="G68" s="208" t="s">
        <v>995</v>
      </c>
      <c r="H68" s="42" t="s">
        <v>1476</v>
      </c>
      <c r="I68" s="22">
        <v>1</v>
      </c>
      <c r="J68" s="22"/>
      <c r="K68" s="22">
        <v>1</v>
      </c>
      <c r="L68" s="191"/>
      <c r="M68" s="191"/>
      <c r="N68" s="191"/>
      <c r="O68" s="191"/>
      <c r="P68" s="191"/>
      <c r="Q68" s="191"/>
      <c r="R68" s="191"/>
      <c r="S68" s="191"/>
      <c r="T68" s="191"/>
      <c r="U68" s="193" t="s">
        <v>995</v>
      </c>
      <c r="V68" s="22" t="s">
        <v>811</v>
      </c>
      <c r="W68" s="209" t="s">
        <v>183</v>
      </c>
      <c r="X68" s="22" t="s">
        <v>811</v>
      </c>
      <c r="Y68" s="22" t="s">
        <v>1440</v>
      </c>
      <c r="Z68" s="225">
        <v>500</v>
      </c>
      <c r="AA68" s="225">
        <v>500</v>
      </c>
      <c r="AB68" s="208">
        <v>500</v>
      </c>
      <c r="AC68" s="208"/>
      <c r="AD68" s="208"/>
      <c r="AE68" s="208"/>
      <c r="AF68" s="208"/>
      <c r="AG68" s="208"/>
      <c r="AH68" s="208"/>
      <c r="AI68" s="208"/>
      <c r="AJ68" s="208"/>
      <c r="AK68" s="208"/>
      <c r="AL68" s="191"/>
      <c r="AM68" s="42" t="s">
        <v>1477</v>
      </c>
      <c r="AN68" s="42" t="s">
        <v>1478</v>
      </c>
      <c r="AO68" s="60" t="s">
        <v>1386</v>
      </c>
    </row>
    <row r="69" s="12" customFormat="1" ht="30" customHeight="1" spans="1:41">
      <c r="A69" s="180" t="s">
        <v>50</v>
      </c>
      <c r="B69" s="188" t="s">
        <v>97</v>
      </c>
      <c r="C69" s="188"/>
      <c r="D69" s="188"/>
      <c r="E69" s="185"/>
      <c r="F69" s="185"/>
      <c r="G69" s="185"/>
      <c r="H69" s="185"/>
      <c r="I69" s="192">
        <f t="shared" ref="I69:AL69" si="17">I70+I74+I77+I80+I84</f>
        <v>1</v>
      </c>
      <c r="J69" s="192">
        <f t="shared" si="17"/>
        <v>0</v>
      </c>
      <c r="K69" s="192">
        <f t="shared" si="17"/>
        <v>0</v>
      </c>
      <c r="L69" s="192">
        <f t="shared" si="17"/>
        <v>1</v>
      </c>
      <c r="M69" s="192">
        <f t="shared" si="17"/>
        <v>0</v>
      </c>
      <c r="N69" s="192">
        <f t="shared" si="17"/>
        <v>0</v>
      </c>
      <c r="O69" s="192">
        <f t="shared" si="17"/>
        <v>0</v>
      </c>
      <c r="P69" s="192">
        <f t="shared" si="17"/>
        <v>0</v>
      </c>
      <c r="Q69" s="192">
        <f t="shared" si="17"/>
        <v>0</v>
      </c>
      <c r="R69" s="192">
        <f t="shared" si="17"/>
        <v>0</v>
      </c>
      <c r="S69" s="192">
        <f t="shared" si="17"/>
        <v>0</v>
      </c>
      <c r="T69" s="192">
        <f t="shared" si="17"/>
        <v>0</v>
      </c>
      <c r="U69" s="192">
        <f t="shared" si="17"/>
        <v>0</v>
      </c>
      <c r="V69" s="192">
        <f t="shared" si="17"/>
        <v>0</v>
      </c>
      <c r="W69" s="192">
        <f t="shared" si="17"/>
        <v>0</v>
      </c>
      <c r="X69" s="192">
        <f t="shared" si="17"/>
        <v>0</v>
      </c>
      <c r="Y69" s="192">
        <f t="shared" si="17"/>
        <v>0</v>
      </c>
      <c r="Z69" s="192">
        <f t="shared" si="17"/>
        <v>30</v>
      </c>
      <c r="AA69" s="192">
        <f t="shared" si="17"/>
        <v>15</v>
      </c>
      <c r="AB69" s="192">
        <f t="shared" si="17"/>
        <v>15</v>
      </c>
      <c r="AC69" s="192">
        <f t="shared" si="17"/>
        <v>0</v>
      </c>
      <c r="AD69" s="192">
        <f t="shared" si="17"/>
        <v>0</v>
      </c>
      <c r="AE69" s="192">
        <f t="shared" si="17"/>
        <v>0</v>
      </c>
      <c r="AF69" s="192">
        <f t="shared" si="17"/>
        <v>15</v>
      </c>
      <c r="AG69" s="192">
        <f t="shared" si="17"/>
        <v>0</v>
      </c>
      <c r="AH69" s="192">
        <f t="shared" si="17"/>
        <v>0</v>
      </c>
      <c r="AI69" s="192">
        <f t="shared" si="17"/>
        <v>0</v>
      </c>
      <c r="AJ69" s="192">
        <f t="shared" si="17"/>
        <v>0</v>
      </c>
      <c r="AK69" s="192">
        <f t="shared" si="17"/>
        <v>0</v>
      </c>
      <c r="AL69" s="192">
        <f t="shared" si="17"/>
        <v>0</v>
      </c>
      <c r="AM69" s="196"/>
      <c r="AN69" s="196"/>
      <c r="AO69" s="196"/>
    </row>
    <row r="70" s="12" customFormat="1" ht="30" customHeight="1" spans="1:41">
      <c r="A70" s="180" t="s">
        <v>52</v>
      </c>
      <c r="B70" s="188" t="s">
        <v>98</v>
      </c>
      <c r="C70" s="188"/>
      <c r="D70" s="188"/>
      <c r="E70" s="185"/>
      <c r="F70" s="185"/>
      <c r="G70" s="185"/>
      <c r="H70" s="185"/>
      <c r="I70" s="191">
        <f t="shared" ref="I70:AL70" si="18">I71+I73</f>
        <v>1</v>
      </c>
      <c r="J70" s="191">
        <f t="shared" si="18"/>
        <v>0</v>
      </c>
      <c r="K70" s="191">
        <f t="shared" si="18"/>
        <v>0</v>
      </c>
      <c r="L70" s="191">
        <f t="shared" si="18"/>
        <v>1</v>
      </c>
      <c r="M70" s="191">
        <f t="shared" si="18"/>
        <v>0</v>
      </c>
      <c r="N70" s="191">
        <f t="shared" si="18"/>
        <v>0</v>
      </c>
      <c r="O70" s="191">
        <f t="shared" si="18"/>
        <v>0</v>
      </c>
      <c r="P70" s="191">
        <f t="shared" si="18"/>
        <v>0</v>
      </c>
      <c r="Q70" s="191">
        <f t="shared" si="18"/>
        <v>0</v>
      </c>
      <c r="R70" s="191">
        <f t="shared" si="18"/>
        <v>0</v>
      </c>
      <c r="S70" s="191">
        <f t="shared" si="18"/>
        <v>0</v>
      </c>
      <c r="T70" s="191">
        <f t="shared" si="18"/>
        <v>0</v>
      </c>
      <c r="U70" s="191">
        <f t="shared" si="18"/>
        <v>0</v>
      </c>
      <c r="V70" s="191">
        <f t="shared" si="18"/>
        <v>0</v>
      </c>
      <c r="W70" s="191">
        <f t="shared" si="18"/>
        <v>0</v>
      </c>
      <c r="X70" s="191">
        <f t="shared" si="18"/>
        <v>0</v>
      </c>
      <c r="Y70" s="191">
        <f t="shared" si="18"/>
        <v>0</v>
      </c>
      <c r="Z70" s="191">
        <f t="shared" si="18"/>
        <v>30</v>
      </c>
      <c r="AA70" s="191">
        <f t="shared" si="18"/>
        <v>15</v>
      </c>
      <c r="AB70" s="191">
        <f t="shared" si="18"/>
        <v>15</v>
      </c>
      <c r="AC70" s="191">
        <f t="shared" si="18"/>
        <v>0</v>
      </c>
      <c r="AD70" s="191">
        <f t="shared" si="18"/>
        <v>0</v>
      </c>
      <c r="AE70" s="191">
        <f t="shared" si="18"/>
        <v>0</v>
      </c>
      <c r="AF70" s="191">
        <f t="shared" si="18"/>
        <v>15</v>
      </c>
      <c r="AG70" s="191">
        <f t="shared" si="18"/>
        <v>0</v>
      </c>
      <c r="AH70" s="191">
        <f t="shared" si="18"/>
        <v>0</v>
      </c>
      <c r="AI70" s="191">
        <f t="shared" si="18"/>
        <v>0</v>
      </c>
      <c r="AJ70" s="191">
        <f t="shared" si="18"/>
        <v>0</v>
      </c>
      <c r="AK70" s="191">
        <f t="shared" si="18"/>
        <v>0</v>
      </c>
      <c r="AL70" s="191">
        <f t="shared" si="18"/>
        <v>0</v>
      </c>
      <c r="AM70" s="196"/>
      <c r="AN70" s="196"/>
      <c r="AO70" s="196"/>
    </row>
    <row r="71" s="12" customFormat="1" ht="30" customHeight="1" spans="1:41">
      <c r="A71" s="183" t="s">
        <v>54</v>
      </c>
      <c r="B71" s="188" t="s">
        <v>99</v>
      </c>
      <c r="C71" s="188"/>
      <c r="D71" s="188"/>
      <c r="E71" s="185"/>
      <c r="F71" s="185"/>
      <c r="G71" s="185"/>
      <c r="H71" s="185"/>
      <c r="I71" s="191">
        <f t="shared" ref="I71:AL71" si="19">SUM(I72)</f>
        <v>1</v>
      </c>
      <c r="J71" s="191">
        <f t="shared" si="19"/>
        <v>0</v>
      </c>
      <c r="K71" s="191">
        <f t="shared" si="19"/>
        <v>0</v>
      </c>
      <c r="L71" s="191">
        <f t="shared" si="19"/>
        <v>1</v>
      </c>
      <c r="M71" s="191">
        <f t="shared" si="19"/>
        <v>0</v>
      </c>
      <c r="N71" s="191">
        <f t="shared" si="19"/>
        <v>0</v>
      </c>
      <c r="O71" s="191">
        <f t="shared" si="19"/>
        <v>0</v>
      </c>
      <c r="P71" s="191">
        <f t="shared" si="19"/>
        <v>0</v>
      </c>
      <c r="Q71" s="191">
        <f t="shared" si="19"/>
        <v>0</v>
      </c>
      <c r="R71" s="191">
        <f t="shared" si="19"/>
        <v>0</v>
      </c>
      <c r="S71" s="191">
        <f t="shared" si="19"/>
        <v>0</v>
      </c>
      <c r="T71" s="191">
        <f t="shared" si="19"/>
        <v>0</v>
      </c>
      <c r="U71" s="191">
        <f t="shared" si="19"/>
        <v>0</v>
      </c>
      <c r="V71" s="191">
        <f t="shared" si="19"/>
        <v>0</v>
      </c>
      <c r="W71" s="191">
        <f t="shared" si="19"/>
        <v>0</v>
      </c>
      <c r="X71" s="191">
        <f t="shared" si="19"/>
        <v>0</v>
      </c>
      <c r="Y71" s="191">
        <f t="shared" si="19"/>
        <v>0</v>
      </c>
      <c r="Z71" s="191">
        <f t="shared" si="19"/>
        <v>30</v>
      </c>
      <c r="AA71" s="191">
        <f t="shared" si="19"/>
        <v>15</v>
      </c>
      <c r="AB71" s="191">
        <f t="shared" si="19"/>
        <v>15</v>
      </c>
      <c r="AC71" s="191">
        <f t="shared" si="19"/>
        <v>0</v>
      </c>
      <c r="AD71" s="191">
        <f t="shared" si="19"/>
        <v>0</v>
      </c>
      <c r="AE71" s="191">
        <f t="shared" si="19"/>
        <v>0</v>
      </c>
      <c r="AF71" s="191">
        <f t="shared" si="19"/>
        <v>15</v>
      </c>
      <c r="AG71" s="191">
        <f t="shared" si="19"/>
        <v>0</v>
      </c>
      <c r="AH71" s="191">
        <f t="shared" si="19"/>
        <v>0</v>
      </c>
      <c r="AI71" s="191">
        <f t="shared" si="19"/>
        <v>0</v>
      </c>
      <c r="AJ71" s="191">
        <f t="shared" si="19"/>
        <v>0</v>
      </c>
      <c r="AK71" s="191">
        <f t="shared" si="19"/>
        <v>0</v>
      </c>
      <c r="AL71" s="191">
        <f t="shared" si="19"/>
        <v>0</v>
      </c>
      <c r="AM71" s="196"/>
      <c r="AN71" s="196"/>
      <c r="AO71" s="196"/>
    </row>
    <row r="72" s="7" customFormat="1" ht="189" customHeight="1" spans="1:41">
      <c r="A72" s="22">
        <v>20</v>
      </c>
      <c r="B72" s="25" t="s">
        <v>1219</v>
      </c>
      <c r="C72" s="25">
        <v>2024</v>
      </c>
      <c r="D72" s="68" t="s">
        <v>1333</v>
      </c>
      <c r="E72" s="25" t="s">
        <v>178</v>
      </c>
      <c r="F72" s="25" t="s">
        <v>1175</v>
      </c>
      <c r="G72" s="25" t="s">
        <v>995</v>
      </c>
      <c r="H72" s="68" t="s">
        <v>1114</v>
      </c>
      <c r="I72" s="22">
        <v>1</v>
      </c>
      <c r="J72" s="22"/>
      <c r="K72" s="22"/>
      <c r="L72" s="22">
        <v>1</v>
      </c>
      <c r="M72" s="22"/>
      <c r="N72" s="22"/>
      <c r="O72" s="22"/>
      <c r="P72" s="22"/>
      <c r="Q72" s="22"/>
      <c r="R72" s="22"/>
      <c r="S72" s="22"/>
      <c r="T72" s="22"/>
      <c r="U72" s="51" t="s">
        <v>1003</v>
      </c>
      <c r="V72" s="22" t="s">
        <v>1438</v>
      </c>
      <c r="W72" s="51" t="s">
        <v>1003</v>
      </c>
      <c r="X72" s="22" t="s">
        <v>1438</v>
      </c>
      <c r="Y72" s="22" t="s">
        <v>1220</v>
      </c>
      <c r="Z72" s="25">
        <v>30</v>
      </c>
      <c r="AA72" s="22">
        <v>15</v>
      </c>
      <c r="AB72" s="208">
        <v>15</v>
      </c>
      <c r="AC72" s="191"/>
      <c r="AD72" s="191"/>
      <c r="AE72" s="191"/>
      <c r="AF72" s="208">
        <v>15</v>
      </c>
      <c r="AG72" s="22"/>
      <c r="AH72" s="22"/>
      <c r="AI72" s="22"/>
      <c r="AJ72" s="22"/>
      <c r="AK72" s="22"/>
      <c r="AL72" s="22"/>
      <c r="AM72" s="33" t="s">
        <v>1221</v>
      </c>
      <c r="AN72" s="33" t="s">
        <v>1334</v>
      </c>
      <c r="AO72" s="60" t="s">
        <v>1386</v>
      </c>
    </row>
    <row r="73" s="12" customFormat="1" ht="30" customHeight="1" spans="1:41">
      <c r="A73" s="183" t="s">
        <v>54</v>
      </c>
      <c r="B73" s="188" t="s">
        <v>100</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52</v>
      </c>
      <c r="B74" s="188" t="s">
        <v>101</v>
      </c>
      <c r="C74" s="188"/>
      <c r="D74" s="188"/>
      <c r="E74" s="185"/>
      <c r="F74" s="185"/>
      <c r="G74" s="185"/>
      <c r="H74" s="185"/>
      <c r="I74" s="191">
        <f t="shared" ref="I74:AL74" si="20">I75+I76</f>
        <v>0</v>
      </c>
      <c r="J74" s="191">
        <f t="shared" si="20"/>
        <v>0</v>
      </c>
      <c r="K74" s="191">
        <f t="shared" si="20"/>
        <v>0</v>
      </c>
      <c r="L74" s="191">
        <f t="shared" si="20"/>
        <v>0</v>
      </c>
      <c r="M74" s="191">
        <f t="shared" si="20"/>
        <v>0</v>
      </c>
      <c r="N74" s="191">
        <f t="shared" si="20"/>
        <v>0</v>
      </c>
      <c r="O74" s="191">
        <f t="shared" si="20"/>
        <v>0</v>
      </c>
      <c r="P74" s="191">
        <f t="shared" si="20"/>
        <v>0</v>
      </c>
      <c r="Q74" s="191">
        <f t="shared" si="20"/>
        <v>0</v>
      </c>
      <c r="R74" s="191">
        <f t="shared" si="20"/>
        <v>0</v>
      </c>
      <c r="S74" s="191">
        <f t="shared" si="20"/>
        <v>0</v>
      </c>
      <c r="T74" s="191">
        <f t="shared" si="20"/>
        <v>0</v>
      </c>
      <c r="U74" s="191">
        <f t="shared" si="20"/>
        <v>0</v>
      </c>
      <c r="V74" s="191">
        <f t="shared" si="20"/>
        <v>0</v>
      </c>
      <c r="W74" s="191">
        <f t="shared" si="20"/>
        <v>0</v>
      </c>
      <c r="X74" s="191">
        <f t="shared" si="20"/>
        <v>0</v>
      </c>
      <c r="Y74" s="191">
        <f t="shared" si="20"/>
        <v>0</v>
      </c>
      <c r="Z74" s="191">
        <f t="shared" si="20"/>
        <v>0</v>
      </c>
      <c r="AA74" s="191">
        <f t="shared" si="20"/>
        <v>0</v>
      </c>
      <c r="AB74" s="191">
        <f t="shared" si="20"/>
        <v>0</v>
      </c>
      <c r="AC74" s="191">
        <f t="shared" si="20"/>
        <v>0</v>
      </c>
      <c r="AD74" s="191">
        <f t="shared" si="20"/>
        <v>0</v>
      </c>
      <c r="AE74" s="191">
        <f t="shared" si="20"/>
        <v>0</v>
      </c>
      <c r="AF74" s="191">
        <f t="shared" si="20"/>
        <v>0</v>
      </c>
      <c r="AG74" s="191">
        <f t="shared" si="20"/>
        <v>0</v>
      </c>
      <c r="AH74" s="191">
        <f t="shared" si="20"/>
        <v>0</v>
      </c>
      <c r="AI74" s="191">
        <f t="shared" si="20"/>
        <v>0</v>
      </c>
      <c r="AJ74" s="191">
        <f t="shared" si="20"/>
        <v>0</v>
      </c>
      <c r="AK74" s="191">
        <f t="shared" si="20"/>
        <v>0</v>
      </c>
      <c r="AL74" s="191">
        <f t="shared" si="20"/>
        <v>0</v>
      </c>
      <c r="AM74" s="196"/>
      <c r="AN74" s="196"/>
      <c r="AO74" s="196"/>
    </row>
    <row r="75" s="12" customFormat="1" ht="30" customHeight="1" spans="1:41">
      <c r="A75" s="183" t="s">
        <v>54</v>
      </c>
      <c r="B75" s="188" t="s">
        <v>102</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54</v>
      </c>
      <c r="B76" s="188" t="s">
        <v>103</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52</v>
      </c>
      <c r="B77" s="188" t="s">
        <v>104</v>
      </c>
      <c r="C77" s="188"/>
      <c r="D77" s="188"/>
      <c r="E77" s="185"/>
      <c r="F77" s="185"/>
      <c r="G77" s="185"/>
      <c r="H77" s="185"/>
      <c r="I77" s="191">
        <f t="shared" ref="I77:AL77" si="21">I78+I79</f>
        <v>0</v>
      </c>
      <c r="J77" s="191">
        <f t="shared" si="21"/>
        <v>0</v>
      </c>
      <c r="K77" s="191">
        <f t="shared" si="21"/>
        <v>0</v>
      </c>
      <c r="L77" s="191">
        <f t="shared" si="21"/>
        <v>0</v>
      </c>
      <c r="M77" s="191">
        <f t="shared" si="21"/>
        <v>0</v>
      </c>
      <c r="N77" s="191">
        <f t="shared" si="21"/>
        <v>0</v>
      </c>
      <c r="O77" s="191">
        <f t="shared" si="21"/>
        <v>0</v>
      </c>
      <c r="P77" s="191">
        <f t="shared" si="21"/>
        <v>0</v>
      </c>
      <c r="Q77" s="191">
        <f t="shared" si="21"/>
        <v>0</v>
      </c>
      <c r="R77" s="191">
        <f t="shared" si="21"/>
        <v>0</v>
      </c>
      <c r="S77" s="191">
        <f t="shared" si="21"/>
        <v>0</v>
      </c>
      <c r="T77" s="191">
        <f t="shared" si="21"/>
        <v>0</v>
      </c>
      <c r="U77" s="191">
        <f t="shared" si="21"/>
        <v>0</v>
      </c>
      <c r="V77" s="191">
        <f t="shared" si="21"/>
        <v>0</v>
      </c>
      <c r="W77" s="191">
        <f t="shared" si="21"/>
        <v>0</v>
      </c>
      <c r="X77" s="191">
        <f t="shared" si="21"/>
        <v>0</v>
      </c>
      <c r="Y77" s="191">
        <f t="shared" si="21"/>
        <v>0</v>
      </c>
      <c r="Z77" s="191">
        <f t="shared" si="21"/>
        <v>0</v>
      </c>
      <c r="AA77" s="191">
        <f t="shared" si="21"/>
        <v>0</v>
      </c>
      <c r="AB77" s="191">
        <f t="shared" si="21"/>
        <v>0</v>
      </c>
      <c r="AC77" s="191">
        <f t="shared" si="21"/>
        <v>0</v>
      </c>
      <c r="AD77" s="191">
        <f t="shared" si="21"/>
        <v>0</v>
      </c>
      <c r="AE77" s="191">
        <f t="shared" si="21"/>
        <v>0</v>
      </c>
      <c r="AF77" s="191">
        <f t="shared" si="21"/>
        <v>0</v>
      </c>
      <c r="AG77" s="191">
        <f t="shared" si="21"/>
        <v>0</v>
      </c>
      <c r="AH77" s="191">
        <f t="shared" si="21"/>
        <v>0</v>
      </c>
      <c r="AI77" s="191">
        <f t="shared" si="21"/>
        <v>0</v>
      </c>
      <c r="AJ77" s="191">
        <f t="shared" si="21"/>
        <v>0</v>
      </c>
      <c r="AK77" s="191">
        <f t="shared" si="21"/>
        <v>0</v>
      </c>
      <c r="AL77" s="191">
        <f t="shared" si="21"/>
        <v>0</v>
      </c>
      <c r="AM77" s="196"/>
      <c r="AN77" s="196"/>
      <c r="AO77" s="196"/>
    </row>
    <row r="78" s="12" customFormat="1" ht="30" customHeight="1" spans="1:41">
      <c r="A78" s="183" t="s">
        <v>54</v>
      </c>
      <c r="B78" s="188" t="s">
        <v>105</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54</v>
      </c>
      <c r="B79" s="188" t="s">
        <v>106</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52</v>
      </c>
      <c r="B80" s="188" t="s">
        <v>107</v>
      </c>
      <c r="C80" s="188"/>
      <c r="D80" s="188"/>
      <c r="E80" s="185"/>
      <c r="F80" s="185"/>
      <c r="G80" s="185"/>
      <c r="H80" s="185"/>
      <c r="I80" s="191">
        <f t="shared" ref="I80:AL80" si="22">I81+I83+I82</f>
        <v>0</v>
      </c>
      <c r="J80" s="191">
        <f t="shared" si="22"/>
        <v>0</v>
      </c>
      <c r="K80" s="191">
        <f t="shared" si="22"/>
        <v>0</v>
      </c>
      <c r="L80" s="191">
        <f t="shared" si="22"/>
        <v>0</v>
      </c>
      <c r="M80" s="191">
        <f t="shared" si="22"/>
        <v>0</v>
      </c>
      <c r="N80" s="191">
        <f t="shared" si="22"/>
        <v>0</v>
      </c>
      <c r="O80" s="191">
        <f t="shared" si="22"/>
        <v>0</v>
      </c>
      <c r="P80" s="191">
        <f t="shared" si="22"/>
        <v>0</v>
      </c>
      <c r="Q80" s="191">
        <f t="shared" si="22"/>
        <v>0</v>
      </c>
      <c r="R80" s="191">
        <f t="shared" si="22"/>
        <v>0</v>
      </c>
      <c r="S80" s="191">
        <f t="shared" si="22"/>
        <v>0</v>
      </c>
      <c r="T80" s="191">
        <f t="shared" si="22"/>
        <v>0</v>
      </c>
      <c r="U80" s="191">
        <f t="shared" si="22"/>
        <v>0</v>
      </c>
      <c r="V80" s="191">
        <f t="shared" si="22"/>
        <v>0</v>
      </c>
      <c r="W80" s="191">
        <f t="shared" si="22"/>
        <v>0</v>
      </c>
      <c r="X80" s="191">
        <f t="shared" si="22"/>
        <v>0</v>
      </c>
      <c r="Y80" s="191">
        <f t="shared" si="22"/>
        <v>0</v>
      </c>
      <c r="Z80" s="191">
        <f t="shared" si="22"/>
        <v>0</v>
      </c>
      <c r="AA80" s="191">
        <f t="shared" si="22"/>
        <v>0</v>
      </c>
      <c r="AB80" s="191">
        <f t="shared" si="22"/>
        <v>0</v>
      </c>
      <c r="AC80" s="191">
        <f t="shared" si="22"/>
        <v>0</v>
      </c>
      <c r="AD80" s="191">
        <f t="shared" si="22"/>
        <v>0</v>
      </c>
      <c r="AE80" s="191">
        <f t="shared" si="22"/>
        <v>0</v>
      </c>
      <c r="AF80" s="191">
        <f t="shared" si="22"/>
        <v>0</v>
      </c>
      <c r="AG80" s="191">
        <f t="shared" si="22"/>
        <v>0</v>
      </c>
      <c r="AH80" s="191">
        <f t="shared" si="22"/>
        <v>0</v>
      </c>
      <c r="AI80" s="191">
        <f t="shared" si="22"/>
        <v>0</v>
      </c>
      <c r="AJ80" s="191">
        <f t="shared" si="22"/>
        <v>0</v>
      </c>
      <c r="AK80" s="191">
        <f t="shared" si="22"/>
        <v>0</v>
      </c>
      <c r="AL80" s="191">
        <f t="shared" si="22"/>
        <v>0</v>
      </c>
      <c r="AM80" s="196"/>
      <c r="AN80" s="196"/>
      <c r="AO80" s="196"/>
    </row>
    <row r="81" s="12" customFormat="1" ht="30" customHeight="1" spans="1:41">
      <c r="A81" s="183" t="s">
        <v>54</v>
      </c>
      <c r="B81" s="188" t="s">
        <v>108</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30" customHeight="1" spans="1:41">
      <c r="A82" s="183" t="s">
        <v>54</v>
      </c>
      <c r="B82" s="188" t="s">
        <v>109</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customHeight="1" spans="1:41">
      <c r="A83" s="183" t="s">
        <v>54</v>
      </c>
      <c r="B83" s="188" t="s">
        <v>110</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customHeight="1" spans="1:41">
      <c r="A84" s="183" t="s">
        <v>52</v>
      </c>
      <c r="B84" s="188" t="s">
        <v>111</v>
      </c>
      <c r="C84" s="188"/>
      <c r="D84" s="188"/>
      <c r="E84" s="185"/>
      <c r="F84" s="185"/>
      <c r="G84" s="185"/>
      <c r="H84" s="185"/>
      <c r="I84" s="191">
        <f t="shared" ref="I84:AL84" si="23">I85</f>
        <v>0</v>
      </c>
      <c r="J84" s="191">
        <f t="shared" si="23"/>
        <v>0</v>
      </c>
      <c r="K84" s="191">
        <f t="shared" si="23"/>
        <v>0</v>
      </c>
      <c r="L84" s="191">
        <f t="shared" si="23"/>
        <v>0</v>
      </c>
      <c r="M84" s="191">
        <f t="shared" si="23"/>
        <v>0</v>
      </c>
      <c r="N84" s="191">
        <f t="shared" si="23"/>
        <v>0</v>
      </c>
      <c r="O84" s="191">
        <f t="shared" si="23"/>
        <v>0</v>
      </c>
      <c r="P84" s="191">
        <f t="shared" si="23"/>
        <v>0</v>
      </c>
      <c r="Q84" s="191">
        <f t="shared" si="23"/>
        <v>0</v>
      </c>
      <c r="R84" s="191">
        <f t="shared" si="23"/>
        <v>0</v>
      </c>
      <c r="S84" s="191">
        <f t="shared" si="23"/>
        <v>0</v>
      </c>
      <c r="T84" s="191">
        <f t="shared" si="23"/>
        <v>0</v>
      </c>
      <c r="U84" s="191">
        <f t="shared" si="23"/>
        <v>0</v>
      </c>
      <c r="V84" s="191">
        <f t="shared" si="23"/>
        <v>0</v>
      </c>
      <c r="W84" s="191">
        <f t="shared" si="23"/>
        <v>0</v>
      </c>
      <c r="X84" s="191">
        <f t="shared" si="23"/>
        <v>0</v>
      </c>
      <c r="Y84" s="191">
        <f t="shared" si="23"/>
        <v>0</v>
      </c>
      <c r="Z84" s="191">
        <f t="shared" si="23"/>
        <v>0</v>
      </c>
      <c r="AA84" s="191">
        <f t="shared" si="23"/>
        <v>0</v>
      </c>
      <c r="AB84" s="191">
        <f t="shared" si="23"/>
        <v>0</v>
      </c>
      <c r="AC84" s="191">
        <f t="shared" si="23"/>
        <v>0</v>
      </c>
      <c r="AD84" s="191">
        <f t="shared" si="23"/>
        <v>0</v>
      </c>
      <c r="AE84" s="191">
        <f t="shared" si="23"/>
        <v>0</v>
      </c>
      <c r="AF84" s="191">
        <f t="shared" si="23"/>
        <v>0</v>
      </c>
      <c r="AG84" s="191">
        <f t="shared" si="23"/>
        <v>0</v>
      </c>
      <c r="AH84" s="191">
        <f t="shared" si="23"/>
        <v>0</v>
      </c>
      <c r="AI84" s="191">
        <f t="shared" si="23"/>
        <v>0</v>
      </c>
      <c r="AJ84" s="191">
        <f t="shared" si="23"/>
        <v>0</v>
      </c>
      <c r="AK84" s="191">
        <f t="shared" si="23"/>
        <v>0</v>
      </c>
      <c r="AL84" s="191">
        <f t="shared" si="23"/>
        <v>0</v>
      </c>
      <c r="AM84" s="196"/>
      <c r="AN84" s="196"/>
      <c r="AO84" s="196"/>
    </row>
    <row r="85" s="12" customFormat="1" ht="30" customHeight="1" spans="1:41">
      <c r="A85" s="183" t="s">
        <v>54</v>
      </c>
      <c r="B85" s="188" t="s">
        <v>111</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30" customHeight="1" spans="1:41">
      <c r="A86" s="180" t="s">
        <v>50</v>
      </c>
      <c r="B86" s="188" t="s">
        <v>112</v>
      </c>
      <c r="C86" s="188"/>
      <c r="D86" s="188"/>
      <c r="E86" s="185"/>
      <c r="F86" s="185"/>
      <c r="G86" s="185"/>
      <c r="H86" s="185"/>
      <c r="I86" s="192">
        <f t="shared" ref="I86:AL86" si="24">I87+I104+I113</f>
        <v>11</v>
      </c>
      <c r="J86" s="192">
        <f t="shared" si="24"/>
        <v>275.9544</v>
      </c>
      <c r="K86" s="192">
        <f t="shared" si="24"/>
        <v>1</v>
      </c>
      <c r="L86" s="192">
        <f t="shared" si="24"/>
        <v>0</v>
      </c>
      <c r="M86" s="192">
        <f t="shared" si="24"/>
        <v>10</v>
      </c>
      <c r="N86" s="192">
        <f t="shared" si="24"/>
        <v>0</v>
      </c>
      <c r="O86" s="192">
        <f t="shared" si="24"/>
        <v>0</v>
      </c>
      <c r="P86" s="192">
        <f t="shared" si="24"/>
        <v>0</v>
      </c>
      <c r="Q86" s="192">
        <f t="shared" si="24"/>
        <v>0</v>
      </c>
      <c r="R86" s="192">
        <f t="shared" si="24"/>
        <v>0</v>
      </c>
      <c r="S86" s="192">
        <f t="shared" si="24"/>
        <v>7056</v>
      </c>
      <c r="T86" s="192">
        <f t="shared" si="24"/>
        <v>25897</v>
      </c>
      <c r="U86" s="192">
        <f t="shared" si="24"/>
        <v>0</v>
      </c>
      <c r="V86" s="192">
        <f t="shared" si="24"/>
        <v>0</v>
      </c>
      <c r="W86" s="192">
        <f t="shared" si="24"/>
        <v>0</v>
      </c>
      <c r="X86" s="192">
        <f t="shared" si="24"/>
        <v>0</v>
      </c>
      <c r="Y86" s="192">
        <f t="shared" si="24"/>
        <v>0</v>
      </c>
      <c r="Z86" s="192">
        <f t="shared" si="24"/>
        <v>13000</v>
      </c>
      <c r="AA86" s="192">
        <f t="shared" si="24"/>
        <v>8661.91</v>
      </c>
      <c r="AB86" s="192">
        <f t="shared" si="24"/>
        <v>8661.91</v>
      </c>
      <c r="AC86" s="192">
        <f t="shared" si="24"/>
        <v>0</v>
      </c>
      <c r="AD86" s="192">
        <f t="shared" si="24"/>
        <v>0</v>
      </c>
      <c r="AE86" s="192">
        <f t="shared" si="24"/>
        <v>0</v>
      </c>
      <c r="AF86" s="192">
        <f t="shared" si="24"/>
        <v>759</v>
      </c>
      <c r="AG86" s="192">
        <f t="shared" si="24"/>
        <v>0</v>
      </c>
      <c r="AH86" s="192">
        <f t="shared" si="24"/>
        <v>2000</v>
      </c>
      <c r="AI86" s="192">
        <f t="shared" si="24"/>
        <v>501</v>
      </c>
      <c r="AJ86" s="192">
        <f t="shared" si="24"/>
        <v>1078.09</v>
      </c>
      <c r="AK86" s="192">
        <f t="shared" si="24"/>
        <v>0</v>
      </c>
      <c r="AL86" s="192">
        <f t="shared" si="24"/>
        <v>0</v>
      </c>
      <c r="AM86" s="196"/>
      <c r="AN86" s="196"/>
      <c r="AO86" s="196"/>
    </row>
    <row r="87" s="12" customFormat="1" ht="30" customHeight="1" spans="1:41">
      <c r="A87" s="180" t="s">
        <v>52</v>
      </c>
      <c r="B87" s="188" t="s">
        <v>113</v>
      </c>
      <c r="C87" s="188"/>
      <c r="D87" s="188"/>
      <c r="E87" s="185"/>
      <c r="F87" s="185"/>
      <c r="G87" s="185"/>
      <c r="H87" s="185"/>
      <c r="I87" s="191">
        <f t="shared" ref="I87:AL87" si="25">I88+I89+I92+I94+I99+I100+I101+I102+I103</f>
        <v>7</v>
      </c>
      <c r="J87" s="191">
        <f t="shared" si="25"/>
        <v>269</v>
      </c>
      <c r="K87" s="191">
        <f t="shared" si="25"/>
        <v>1</v>
      </c>
      <c r="L87" s="191">
        <f t="shared" si="25"/>
        <v>0</v>
      </c>
      <c r="M87" s="191">
        <f t="shared" si="25"/>
        <v>6</v>
      </c>
      <c r="N87" s="191">
        <f t="shared" si="25"/>
        <v>0</v>
      </c>
      <c r="O87" s="191">
        <f t="shared" si="25"/>
        <v>0</v>
      </c>
      <c r="P87" s="191">
        <f t="shared" si="25"/>
        <v>0</v>
      </c>
      <c r="Q87" s="191">
        <f t="shared" si="25"/>
        <v>0</v>
      </c>
      <c r="R87" s="191">
        <f t="shared" si="25"/>
        <v>0</v>
      </c>
      <c r="S87" s="191">
        <f t="shared" si="25"/>
        <v>4188</v>
      </c>
      <c r="T87" s="191">
        <f t="shared" si="25"/>
        <v>17118</v>
      </c>
      <c r="U87" s="191">
        <f t="shared" si="25"/>
        <v>0</v>
      </c>
      <c r="V87" s="191">
        <f t="shared" si="25"/>
        <v>0</v>
      </c>
      <c r="W87" s="191">
        <f t="shared" si="25"/>
        <v>0</v>
      </c>
      <c r="X87" s="191">
        <f t="shared" si="25"/>
        <v>0</v>
      </c>
      <c r="Y87" s="191">
        <f t="shared" si="25"/>
        <v>0</v>
      </c>
      <c r="Z87" s="191">
        <f t="shared" si="25"/>
        <v>9220</v>
      </c>
      <c r="AA87" s="191">
        <f t="shared" si="25"/>
        <v>4881.91</v>
      </c>
      <c r="AB87" s="191">
        <f t="shared" si="25"/>
        <v>4881.91</v>
      </c>
      <c r="AC87" s="191">
        <f t="shared" si="25"/>
        <v>0</v>
      </c>
      <c r="AD87" s="191">
        <f t="shared" si="25"/>
        <v>0</v>
      </c>
      <c r="AE87" s="191">
        <f t="shared" si="25"/>
        <v>0</v>
      </c>
      <c r="AF87" s="191">
        <f t="shared" si="25"/>
        <v>759</v>
      </c>
      <c r="AG87" s="191">
        <f t="shared" si="25"/>
        <v>0</v>
      </c>
      <c r="AH87" s="191">
        <f t="shared" si="25"/>
        <v>2000</v>
      </c>
      <c r="AI87" s="191">
        <f t="shared" si="25"/>
        <v>501</v>
      </c>
      <c r="AJ87" s="191">
        <f t="shared" si="25"/>
        <v>1078.09</v>
      </c>
      <c r="AK87" s="191">
        <f t="shared" si="25"/>
        <v>0</v>
      </c>
      <c r="AL87" s="191">
        <f t="shared" si="25"/>
        <v>0</v>
      </c>
      <c r="AM87" s="196"/>
      <c r="AN87" s="196"/>
      <c r="AO87" s="196"/>
    </row>
    <row r="88" s="12" customFormat="1" ht="43" customHeight="1" spans="1:41">
      <c r="A88" s="183" t="s">
        <v>54</v>
      </c>
      <c r="B88" s="188" t="s">
        <v>114</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c r="AO88" s="196"/>
    </row>
    <row r="89" s="12" customFormat="1" ht="43" customHeight="1" spans="1:41">
      <c r="A89" s="183" t="s">
        <v>54</v>
      </c>
      <c r="B89" s="188" t="s">
        <v>115</v>
      </c>
      <c r="C89" s="188"/>
      <c r="D89" s="188"/>
      <c r="E89" s="185"/>
      <c r="F89" s="185"/>
      <c r="G89" s="185"/>
      <c r="H89" s="185"/>
      <c r="I89" s="191">
        <f t="shared" ref="I89:AL89" si="26">SUM(I90:I91)</f>
        <v>2</v>
      </c>
      <c r="J89" s="191">
        <f t="shared" si="26"/>
        <v>0</v>
      </c>
      <c r="K89" s="191">
        <f t="shared" si="26"/>
        <v>0</v>
      </c>
      <c r="L89" s="191">
        <f t="shared" si="26"/>
        <v>0</v>
      </c>
      <c r="M89" s="191">
        <f t="shared" si="26"/>
        <v>2</v>
      </c>
      <c r="N89" s="191">
        <f t="shared" si="26"/>
        <v>0</v>
      </c>
      <c r="O89" s="191">
        <f t="shared" si="26"/>
        <v>0</v>
      </c>
      <c r="P89" s="191">
        <f t="shared" si="26"/>
        <v>0</v>
      </c>
      <c r="Q89" s="191">
        <f t="shared" si="26"/>
        <v>0</v>
      </c>
      <c r="R89" s="191">
        <f t="shared" si="26"/>
        <v>0</v>
      </c>
      <c r="S89" s="191">
        <f t="shared" si="26"/>
        <v>108</v>
      </c>
      <c r="T89" s="191">
        <f t="shared" si="26"/>
        <v>494</v>
      </c>
      <c r="U89" s="191">
        <f t="shared" si="26"/>
        <v>0</v>
      </c>
      <c r="V89" s="191">
        <f t="shared" si="26"/>
        <v>0</v>
      </c>
      <c r="W89" s="191">
        <f t="shared" si="26"/>
        <v>0</v>
      </c>
      <c r="X89" s="191">
        <f t="shared" si="26"/>
        <v>0</v>
      </c>
      <c r="Y89" s="191">
        <f t="shared" si="26"/>
        <v>0</v>
      </c>
      <c r="Z89" s="191">
        <f t="shared" si="26"/>
        <v>2000</v>
      </c>
      <c r="AA89" s="191">
        <f t="shared" si="26"/>
        <v>2000</v>
      </c>
      <c r="AB89" s="191">
        <f t="shared" si="26"/>
        <v>2000</v>
      </c>
      <c r="AC89" s="191">
        <f t="shared" si="26"/>
        <v>0</v>
      </c>
      <c r="AD89" s="191">
        <f t="shared" si="26"/>
        <v>0</v>
      </c>
      <c r="AE89" s="191">
        <f t="shared" si="26"/>
        <v>0</v>
      </c>
      <c r="AF89" s="191">
        <f t="shared" si="26"/>
        <v>0</v>
      </c>
      <c r="AG89" s="191">
        <f t="shared" si="26"/>
        <v>0</v>
      </c>
      <c r="AH89" s="191">
        <f t="shared" si="26"/>
        <v>0</v>
      </c>
      <c r="AI89" s="191">
        <f t="shared" si="26"/>
        <v>0</v>
      </c>
      <c r="AJ89" s="191">
        <f t="shared" si="26"/>
        <v>0</v>
      </c>
      <c r="AK89" s="191">
        <f t="shared" si="26"/>
        <v>0</v>
      </c>
      <c r="AL89" s="191">
        <f t="shared" si="26"/>
        <v>0</v>
      </c>
      <c r="AM89" s="196"/>
      <c r="AN89" s="196"/>
      <c r="AO89" s="196"/>
    </row>
    <row r="90" s="12" customFormat="1" ht="146" customHeight="1" spans="1:41">
      <c r="A90" s="22">
        <v>21</v>
      </c>
      <c r="B90" s="22" t="s">
        <v>1428</v>
      </c>
      <c r="C90" s="22">
        <v>2024</v>
      </c>
      <c r="D90" s="24" t="s">
        <v>1429</v>
      </c>
      <c r="E90" s="199" t="s">
        <v>178</v>
      </c>
      <c r="F90" s="24" t="s">
        <v>984</v>
      </c>
      <c r="G90" s="37" t="s">
        <v>309</v>
      </c>
      <c r="H90" s="37" t="s">
        <v>1430</v>
      </c>
      <c r="I90" s="204">
        <v>1</v>
      </c>
      <c r="J90" s="204"/>
      <c r="K90" s="204"/>
      <c r="L90" s="204"/>
      <c r="M90" s="204">
        <v>1</v>
      </c>
      <c r="N90" s="204"/>
      <c r="O90" s="204"/>
      <c r="P90" s="204"/>
      <c r="Q90" s="204"/>
      <c r="R90" s="204"/>
      <c r="S90" s="204">
        <v>75</v>
      </c>
      <c r="T90" s="204">
        <v>337</v>
      </c>
      <c r="U90" s="22" t="s">
        <v>215</v>
      </c>
      <c r="V90" s="22" t="s">
        <v>853</v>
      </c>
      <c r="W90" s="36" t="s">
        <v>215</v>
      </c>
      <c r="X90" s="22" t="s">
        <v>853</v>
      </c>
      <c r="Y90" s="22" t="s">
        <v>1479</v>
      </c>
      <c r="Z90" s="36">
        <v>1500</v>
      </c>
      <c r="AA90" s="36">
        <v>1500</v>
      </c>
      <c r="AB90" s="36">
        <v>1500</v>
      </c>
      <c r="AC90" s="204"/>
      <c r="AD90" s="204"/>
      <c r="AE90" s="204"/>
      <c r="AF90" s="204"/>
      <c r="AG90" s="204"/>
      <c r="AH90" s="204"/>
      <c r="AI90" s="204"/>
      <c r="AJ90" s="204"/>
      <c r="AK90" s="204"/>
      <c r="AL90" s="204"/>
      <c r="AM90" s="33" t="s">
        <v>1431</v>
      </c>
      <c r="AN90" s="33" t="s">
        <v>1340</v>
      </c>
      <c r="AO90" s="206"/>
    </row>
    <row r="91" s="12" customFormat="1" ht="146" customHeight="1" spans="1:41">
      <c r="A91" s="22">
        <v>22</v>
      </c>
      <c r="B91" s="22" t="s">
        <v>1432</v>
      </c>
      <c r="C91" s="22">
        <v>2024</v>
      </c>
      <c r="D91" s="24" t="s">
        <v>1433</v>
      </c>
      <c r="E91" s="199" t="s">
        <v>178</v>
      </c>
      <c r="F91" s="24" t="s">
        <v>984</v>
      </c>
      <c r="G91" s="37" t="s">
        <v>315</v>
      </c>
      <c r="H91" s="37" t="s">
        <v>1434</v>
      </c>
      <c r="I91" s="204">
        <v>1</v>
      </c>
      <c r="J91" s="204"/>
      <c r="K91" s="204"/>
      <c r="L91" s="204"/>
      <c r="M91" s="204">
        <v>1</v>
      </c>
      <c r="N91" s="204"/>
      <c r="O91" s="204"/>
      <c r="P91" s="204"/>
      <c r="Q91" s="204"/>
      <c r="R91" s="204"/>
      <c r="S91" s="204">
        <v>33</v>
      </c>
      <c r="T91" s="204">
        <v>157</v>
      </c>
      <c r="U91" s="22" t="s">
        <v>215</v>
      </c>
      <c r="V91" s="22" t="s">
        <v>853</v>
      </c>
      <c r="W91" s="36" t="s">
        <v>215</v>
      </c>
      <c r="X91" s="22" t="s">
        <v>853</v>
      </c>
      <c r="Y91" s="22" t="s">
        <v>1479</v>
      </c>
      <c r="Z91" s="36">
        <v>500</v>
      </c>
      <c r="AA91" s="36">
        <v>500</v>
      </c>
      <c r="AB91" s="36">
        <v>500</v>
      </c>
      <c r="AC91" s="204"/>
      <c r="AD91" s="204"/>
      <c r="AE91" s="204"/>
      <c r="AF91" s="204"/>
      <c r="AG91" s="204"/>
      <c r="AH91" s="204"/>
      <c r="AI91" s="204"/>
      <c r="AJ91" s="204"/>
      <c r="AK91" s="204"/>
      <c r="AL91" s="204"/>
      <c r="AM91" s="33" t="s">
        <v>1435</v>
      </c>
      <c r="AN91" s="33" t="s">
        <v>1340</v>
      </c>
      <c r="AO91" s="206"/>
    </row>
    <row r="92" s="12" customFormat="1" ht="43" customHeight="1" spans="1:41">
      <c r="A92" s="197" t="s">
        <v>54</v>
      </c>
      <c r="B92" s="198" t="s">
        <v>116</v>
      </c>
      <c r="C92" s="198"/>
      <c r="D92" s="198"/>
      <c r="E92" s="199"/>
      <c r="F92" s="199"/>
      <c r="G92" s="199"/>
      <c r="H92" s="199"/>
      <c r="I92" s="204">
        <f t="shared" ref="I92:AL92" si="27">SUM(I93)</f>
        <v>1</v>
      </c>
      <c r="J92" s="204">
        <f t="shared" si="27"/>
        <v>30</v>
      </c>
      <c r="K92" s="204">
        <f t="shared" si="27"/>
        <v>1</v>
      </c>
      <c r="L92" s="204">
        <f t="shared" si="27"/>
        <v>0</v>
      </c>
      <c r="M92" s="204">
        <f t="shared" si="27"/>
        <v>0</v>
      </c>
      <c r="N92" s="204">
        <f t="shared" si="27"/>
        <v>0</v>
      </c>
      <c r="O92" s="204">
        <f t="shared" si="27"/>
        <v>0</v>
      </c>
      <c r="P92" s="204">
        <f t="shared" si="27"/>
        <v>0</v>
      </c>
      <c r="Q92" s="204">
        <f t="shared" si="27"/>
        <v>0</v>
      </c>
      <c r="R92" s="204">
        <f t="shared" si="27"/>
        <v>0</v>
      </c>
      <c r="S92" s="204">
        <f t="shared" si="27"/>
        <v>431</v>
      </c>
      <c r="T92" s="204">
        <f t="shared" si="27"/>
        <v>1548</v>
      </c>
      <c r="U92" s="204">
        <f t="shared" si="27"/>
        <v>0</v>
      </c>
      <c r="V92" s="204">
        <f t="shared" si="27"/>
        <v>0</v>
      </c>
      <c r="W92" s="204">
        <f t="shared" si="27"/>
        <v>0</v>
      </c>
      <c r="X92" s="204">
        <f t="shared" si="27"/>
        <v>0</v>
      </c>
      <c r="Y92" s="204">
        <f t="shared" si="27"/>
        <v>0</v>
      </c>
      <c r="Z92" s="204">
        <f t="shared" si="27"/>
        <v>1800</v>
      </c>
      <c r="AA92" s="204">
        <f t="shared" si="27"/>
        <v>411.91</v>
      </c>
      <c r="AB92" s="204">
        <f t="shared" si="27"/>
        <v>411.91</v>
      </c>
      <c r="AC92" s="204">
        <f t="shared" si="27"/>
        <v>0</v>
      </c>
      <c r="AD92" s="204">
        <f t="shared" si="27"/>
        <v>0</v>
      </c>
      <c r="AE92" s="204">
        <f t="shared" si="27"/>
        <v>0</v>
      </c>
      <c r="AF92" s="204">
        <f t="shared" si="27"/>
        <v>300</v>
      </c>
      <c r="AG92" s="204">
        <f t="shared" si="27"/>
        <v>0</v>
      </c>
      <c r="AH92" s="204">
        <f t="shared" si="27"/>
        <v>0</v>
      </c>
      <c r="AI92" s="204">
        <f t="shared" si="27"/>
        <v>501</v>
      </c>
      <c r="AJ92" s="204">
        <f t="shared" si="27"/>
        <v>587.09</v>
      </c>
      <c r="AK92" s="204">
        <f t="shared" si="27"/>
        <v>0</v>
      </c>
      <c r="AL92" s="204">
        <f t="shared" si="27"/>
        <v>0</v>
      </c>
      <c r="AM92" s="206"/>
      <c r="AN92" s="206"/>
      <c r="AO92" s="206"/>
    </row>
    <row r="93" s="179" customFormat="1" ht="189" customHeight="1" spans="1:41">
      <c r="A93" s="22">
        <v>23</v>
      </c>
      <c r="B93" s="22" t="s">
        <v>1335</v>
      </c>
      <c r="C93" s="22">
        <v>2024</v>
      </c>
      <c r="D93" s="37" t="s">
        <v>1336</v>
      </c>
      <c r="E93" s="24" t="s">
        <v>178</v>
      </c>
      <c r="F93" s="24" t="s">
        <v>1337</v>
      </c>
      <c r="G93" s="24" t="s">
        <v>1304</v>
      </c>
      <c r="H93" s="37" t="s">
        <v>1338</v>
      </c>
      <c r="I93" s="22">
        <v>1</v>
      </c>
      <c r="J93" s="22">
        <v>30</v>
      </c>
      <c r="K93" s="22">
        <v>1</v>
      </c>
      <c r="L93" s="22"/>
      <c r="M93" s="22"/>
      <c r="N93" s="22"/>
      <c r="O93" s="22"/>
      <c r="P93" s="22"/>
      <c r="Q93" s="22"/>
      <c r="R93" s="22"/>
      <c r="S93" s="22">
        <v>431</v>
      </c>
      <c r="T93" s="22">
        <v>1548</v>
      </c>
      <c r="U93" s="36" t="s">
        <v>215</v>
      </c>
      <c r="V93" s="22" t="s">
        <v>853</v>
      </c>
      <c r="W93" s="36" t="s">
        <v>215</v>
      </c>
      <c r="X93" s="22" t="s">
        <v>853</v>
      </c>
      <c r="Y93" s="22" t="s">
        <v>1479</v>
      </c>
      <c r="Z93" s="22">
        <v>1800</v>
      </c>
      <c r="AA93" s="213">
        <v>411.91</v>
      </c>
      <c r="AB93" s="213">
        <v>411.91</v>
      </c>
      <c r="AC93" s="213"/>
      <c r="AD93" s="213"/>
      <c r="AE93" s="213"/>
      <c r="AF93" s="208">
        <v>300</v>
      </c>
      <c r="AG93" s="208"/>
      <c r="AH93" s="208"/>
      <c r="AI93" s="208">
        <v>501</v>
      </c>
      <c r="AJ93" s="60">
        <v>587.09</v>
      </c>
      <c r="AK93" s="22"/>
      <c r="AL93" s="22"/>
      <c r="AM93" s="33" t="s">
        <v>1339</v>
      </c>
      <c r="AN93" s="33" t="s">
        <v>1340</v>
      </c>
      <c r="AO93" s="60" t="s">
        <v>1386</v>
      </c>
    </row>
    <row r="94" s="12" customFormat="1" ht="30" customHeight="1" spans="1:41">
      <c r="A94" s="200" t="s">
        <v>54</v>
      </c>
      <c r="B94" s="201" t="s">
        <v>117</v>
      </c>
      <c r="C94" s="201"/>
      <c r="D94" s="201"/>
      <c r="E94" s="202"/>
      <c r="F94" s="202"/>
      <c r="G94" s="202"/>
      <c r="H94" s="202"/>
      <c r="I94" s="205">
        <f t="shared" ref="I94:AL94" si="28">SUM(I95:I98)</f>
        <v>4</v>
      </c>
      <c r="J94" s="205">
        <f t="shared" si="28"/>
        <v>239</v>
      </c>
      <c r="K94" s="205">
        <f t="shared" si="28"/>
        <v>0</v>
      </c>
      <c r="L94" s="205">
        <f t="shared" si="28"/>
        <v>0</v>
      </c>
      <c r="M94" s="205">
        <f t="shared" si="28"/>
        <v>4</v>
      </c>
      <c r="N94" s="205">
        <f t="shared" si="28"/>
        <v>0</v>
      </c>
      <c r="O94" s="205">
        <f t="shared" si="28"/>
        <v>0</v>
      </c>
      <c r="P94" s="205">
        <f t="shared" si="28"/>
        <v>0</v>
      </c>
      <c r="Q94" s="205">
        <f t="shared" si="28"/>
        <v>0</v>
      </c>
      <c r="R94" s="205">
        <f t="shared" si="28"/>
        <v>0</v>
      </c>
      <c r="S94" s="205">
        <f t="shared" si="28"/>
        <v>3649</v>
      </c>
      <c r="T94" s="205">
        <f t="shared" si="28"/>
        <v>15076</v>
      </c>
      <c r="U94" s="205">
        <f t="shared" si="28"/>
        <v>0</v>
      </c>
      <c r="V94" s="205">
        <f t="shared" si="28"/>
        <v>0</v>
      </c>
      <c r="W94" s="205">
        <f t="shared" si="28"/>
        <v>0</v>
      </c>
      <c r="X94" s="205">
        <f t="shared" si="28"/>
        <v>0</v>
      </c>
      <c r="Y94" s="205">
        <f t="shared" si="28"/>
        <v>0</v>
      </c>
      <c r="Z94" s="205">
        <f t="shared" si="28"/>
        <v>5420</v>
      </c>
      <c r="AA94" s="205">
        <f t="shared" si="28"/>
        <v>2470</v>
      </c>
      <c r="AB94" s="205">
        <f t="shared" si="28"/>
        <v>2470</v>
      </c>
      <c r="AC94" s="205">
        <f t="shared" si="28"/>
        <v>0</v>
      </c>
      <c r="AD94" s="205">
        <f t="shared" si="28"/>
        <v>0</v>
      </c>
      <c r="AE94" s="205">
        <f t="shared" si="28"/>
        <v>0</v>
      </c>
      <c r="AF94" s="205">
        <f t="shared" si="28"/>
        <v>459</v>
      </c>
      <c r="AG94" s="205">
        <f t="shared" si="28"/>
        <v>0</v>
      </c>
      <c r="AH94" s="205">
        <f t="shared" si="28"/>
        <v>2000</v>
      </c>
      <c r="AI94" s="205">
        <f t="shared" si="28"/>
        <v>0</v>
      </c>
      <c r="AJ94" s="205">
        <f t="shared" si="28"/>
        <v>491</v>
      </c>
      <c r="AK94" s="205">
        <f t="shared" si="28"/>
        <v>0</v>
      </c>
      <c r="AL94" s="205">
        <f t="shared" si="28"/>
        <v>0</v>
      </c>
      <c r="AM94" s="207"/>
      <c r="AN94" s="207"/>
      <c r="AO94" s="207"/>
    </row>
    <row r="95" s="7" customFormat="1" ht="348" customHeight="1" spans="1:41">
      <c r="A95" s="22">
        <v>24</v>
      </c>
      <c r="B95" s="22" t="s">
        <v>1164</v>
      </c>
      <c r="C95" s="22">
        <v>2024</v>
      </c>
      <c r="D95" s="34" t="s">
        <v>220</v>
      </c>
      <c r="E95" s="22" t="s">
        <v>178</v>
      </c>
      <c r="F95" s="24" t="s">
        <v>990</v>
      </c>
      <c r="G95" s="22" t="s">
        <v>221</v>
      </c>
      <c r="H95" s="34" t="s">
        <v>1415</v>
      </c>
      <c r="I95" s="22">
        <v>1</v>
      </c>
      <c r="J95" s="22">
        <v>38</v>
      </c>
      <c r="K95" s="22"/>
      <c r="L95" s="22"/>
      <c r="M95" s="22">
        <v>1</v>
      </c>
      <c r="N95" s="22"/>
      <c r="O95" s="22"/>
      <c r="P95" s="22"/>
      <c r="Q95" s="22"/>
      <c r="R95" s="22"/>
      <c r="S95" s="22">
        <v>2245</v>
      </c>
      <c r="T95" s="22">
        <v>10000</v>
      </c>
      <c r="U95" s="36" t="s">
        <v>1369</v>
      </c>
      <c r="V95" s="22" t="s">
        <v>715</v>
      </c>
      <c r="W95" s="22" t="s">
        <v>207</v>
      </c>
      <c r="X95" s="22" t="s">
        <v>715</v>
      </c>
      <c r="Y95" s="22" t="s">
        <v>1468</v>
      </c>
      <c r="Z95" s="22">
        <v>3000</v>
      </c>
      <c r="AA95" s="22">
        <v>1000</v>
      </c>
      <c r="AB95" s="60">
        <v>1000</v>
      </c>
      <c r="AC95" s="60"/>
      <c r="AD95" s="60"/>
      <c r="AE95" s="60"/>
      <c r="AF95" s="22"/>
      <c r="AG95" s="22"/>
      <c r="AH95" s="22">
        <v>2000</v>
      </c>
      <c r="AI95" s="22"/>
      <c r="AJ95" s="22"/>
      <c r="AK95" s="22"/>
      <c r="AL95" s="22"/>
      <c r="AM95" s="33" t="s">
        <v>1165</v>
      </c>
      <c r="AN95" s="33" t="s">
        <v>1166</v>
      </c>
      <c r="AO95" s="60" t="s">
        <v>1392</v>
      </c>
    </row>
    <row r="96" s="9" customFormat="1" ht="409" customHeight="1" spans="1:41">
      <c r="A96" s="22">
        <v>25</v>
      </c>
      <c r="B96" s="22" t="s">
        <v>1170</v>
      </c>
      <c r="C96" s="22">
        <v>2024</v>
      </c>
      <c r="D96" s="37" t="s">
        <v>327</v>
      </c>
      <c r="E96" s="36" t="s">
        <v>178</v>
      </c>
      <c r="F96" s="36" t="s">
        <v>984</v>
      </c>
      <c r="G96" s="36" t="s">
        <v>209</v>
      </c>
      <c r="H96" s="37" t="s">
        <v>1081</v>
      </c>
      <c r="I96" s="36">
        <v>1</v>
      </c>
      <c r="J96" s="36">
        <v>10</v>
      </c>
      <c r="K96" s="36"/>
      <c r="L96" s="36"/>
      <c r="M96" s="36">
        <v>1</v>
      </c>
      <c r="N96" s="36"/>
      <c r="O96" s="36"/>
      <c r="P96" s="36"/>
      <c r="Q96" s="36"/>
      <c r="R96" s="36"/>
      <c r="S96" s="36">
        <v>560</v>
      </c>
      <c r="T96" s="36">
        <v>1650</v>
      </c>
      <c r="U96" s="36" t="s">
        <v>305</v>
      </c>
      <c r="V96" s="36" t="s">
        <v>1171</v>
      </c>
      <c r="W96" s="36" t="s">
        <v>207</v>
      </c>
      <c r="X96" s="36" t="s">
        <v>715</v>
      </c>
      <c r="Y96" s="36" t="s">
        <v>1468</v>
      </c>
      <c r="Z96" s="36">
        <v>800</v>
      </c>
      <c r="AA96" s="36">
        <v>800</v>
      </c>
      <c r="AB96" s="36">
        <v>800</v>
      </c>
      <c r="AC96" s="36"/>
      <c r="AD96" s="36"/>
      <c r="AE96" s="36"/>
      <c r="AF96" s="36"/>
      <c r="AG96" s="36"/>
      <c r="AH96" s="36"/>
      <c r="AI96" s="36"/>
      <c r="AJ96" s="36"/>
      <c r="AK96" s="36"/>
      <c r="AL96" s="36"/>
      <c r="AM96" s="37" t="s">
        <v>1172</v>
      </c>
      <c r="AN96" s="37" t="s">
        <v>1173</v>
      </c>
      <c r="AO96" s="77" t="s">
        <v>1392</v>
      </c>
    </row>
    <row r="97" s="12" customFormat="1" ht="409" customHeight="1" spans="1:41">
      <c r="A97" s="22">
        <v>26</v>
      </c>
      <c r="B97" s="22" t="s">
        <v>1201</v>
      </c>
      <c r="C97" s="22">
        <v>2024</v>
      </c>
      <c r="D97" s="33" t="s">
        <v>1341</v>
      </c>
      <c r="E97" s="22" t="s">
        <v>178</v>
      </c>
      <c r="F97" s="24" t="s">
        <v>1013</v>
      </c>
      <c r="G97" s="22" t="s">
        <v>1342</v>
      </c>
      <c r="H97" s="33" t="s">
        <v>1416</v>
      </c>
      <c r="I97" s="22">
        <v>1</v>
      </c>
      <c r="J97" s="39">
        <v>180</v>
      </c>
      <c r="K97" s="39"/>
      <c r="L97" s="39"/>
      <c r="M97" s="39">
        <v>1</v>
      </c>
      <c r="N97" s="39"/>
      <c r="O97" s="39"/>
      <c r="P97" s="39"/>
      <c r="Q97" s="39"/>
      <c r="R97" s="39"/>
      <c r="S97" s="39">
        <v>794</v>
      </c>
      <c r="T97" s="39">
        <v>3208</v>
      </c>
      <c r="U97" s="22" t="s">
        <v>207</v>
      </c>
      <c r="V97" s="22" t="s">
        <v>715</v>
      </c>
      <c r="W97" s="22" t="s">
        <v>207</v>
      </c>
      <c r="X97" s="22" t="s">
        <v>715</v>
      </c>
      <c r="Y97" s="22" t="s">
        <v>1468</v>
      </c>
      <c r="Z97" s="39">
        <v>1250</v>
      </c>
      <c r="AA97" s="39">
        <v>300</v>
      </c>
      <c r="AB97" s="75">
        <v>300</v>
      </c>
      <c r="AC97" s="75"/>
      <c r="AD97" s="75"/>
      <c r="AE97" s="75"/>
      <c r="AF97" s="75">
        <v>459</v>
      </c>
      <c r="AG97" s="75"/>
      <c r="AH97" s="75"/>
      <c r="AI97" s="75"/>
      <c r="AJ97" s="75">
        <v>491</v>
      </c>
      <c r="AK97" s="39"/>
      <c r="AL97" s="39"/>
      <c r="AM97" s="71" t="s">
        <v>1202</v>
      </c>
      <c r="AN97" s="71" t="s">
        <v>1203</v>
      </c>
      <c r="AO97" s="78" t="s">
        <v>1386</v>
      </c>
    </row>
    <row r="98" s="8" customFormat="1" ht="201" customHeight="1" spans="1:41">
      <c r="A98" s="22">
        <v>27</v>
      </c>
      <c r="B98" s="22" t="s">
        <v>1213</v>
      </c>
      <c r="C98" s="24">
        <v>2024</v>
      </c>
      <c r="D98" s="40" t="s">
        <v>592</v>
      </c>
      <c r="E98" s="24" t="s">
        <v>178</v>
      </c>
      <c r="F98" s="24" t="s">
        <v>1022</v>
      </c>
      <c r="G98" s="24" t="s">
        <v>593</v>
      </c>
      <c r="H98" s="40" t="s">
        <v>594</v>
      </c>
      <c r="I98" s="52">
        <v>1</v>
      </c>
      <c r="J98" s="24">
        <v>11</v>
      </c>
      <c r="K98" s="52"/>
      <c r="L98" s="52"/>
      <c r="M98" s="24">
        <v>1</v>
      </c>
      <c r="N98" s="52"/>
      <c r="O98" s="52"/>
      <c r="P98" s="52"/>
      <c r="Q98" s="52"/>
      <c r="R98" s="52"/>
      <c r="S98" s="24">
        <v>50</v>
      </c>
      <c r="T98" s="52">
        <v>218</v>
      </c>
      <c r="U98" s="24" t="s">
        <v>985</v>
      </c>
      <c r="V98" s="24" t="s">
        <v>944</v>
      </c>
      <c r="W98" s="24" t="s">
        <v>207</v>
      </c>
      <c r="X98" s="24" t="s">
        <v>715</v>
      </c>
      <c r="Y98" s="22" t="s">
        <v>1468</v>
      </c>
      <c r="Z98" s="24">
        <v>370</v>
      </c>
      <c r="AA98" s="24">
        <v>370</v>
      </c>
      <c r="AB98" s="24">
        <v>370</v>
      </c>
      <c r="AC98" s="24"/>
      <c r="AD98" s="24"/>
      <c r="AE98" s="24"/>
      <c r="AF98" s="24"/>
      <c r="AG98" s="24"/>
      <c r="AH98" s="24"/>
      <c r="AI98" s="24"/>
      <c r="AJ98" s="24"/>
      <c r="AK98" s="22"/>
      <c r="AL98" s="22"/>
      <c r="AM98" s="33" t="s">
        <v>1214</v>
      </c>
      <c r="AN98" s="33" t="s">
        <v>1215</v>
      </c>
      <c r="AO98" s="60" t="s">
        <v>1392</v>
      </c>
    </row>
    <row r="99" s="12" customFormat="1" ht="70" customHeight="1" spans="1:41">
      <c r="A99" s="183" t="s">
        <v>54</v>
      </c>
      <c r="B99" s="188" t="s">
        <v>118</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77" customHeight="1" spans="1:41">
      <c r="A100" s="183" t="s">
        <v>54</v>
      </c>
      <c r="B100" s="188" t="s">
        <v>119</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77" customHeight="1" spans="1:41">
      <c r="A101" s="183" t="s">
        <v>54</v>
      </c>
      <c r="B101" s="188" t="s">
        <v>120</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50" customHeight="1" spans="1:41">
      <c r="A102" s="183" t="s">
        <v>54</v>
      </c>
      <c r="B102" s="188" t="s">
        <v>121</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customHeight="1" spans="1:41">
      <c r="A103" s="183" t="s">
        <v>54</v>
      </c>
      <c r="B103" s="188" t="s">
        <v>96</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30" customHeight="1" spans="1:41">
      <c r="A104" s="203" t="s">
        <v>52</v>
      </c>
      <c r="B104" s="188" t="s">
        <v>122</v>
      </c>
      <c r="C104" s="188"/>
      <c r="D104" s="188"/>
      <c r="E104" s="185"/>
      <c r="F104" s="185"/>
      <c r="G104" s="185"/>
      <c r="H104" s="185"/>
      <c r="I104" s="191">
        <f t="shared" ref="I104:AL104" si="29">I105+I106+I110+I112</f>
        <v>4</v>
      </c>
      <c r="J104" s="191">
        <f t="shared" si="29"/>
        <v>6.9544</v>
      </c>
      <c r="K104" s="191">
        <f t="shared" si="29"/>
        <v>0</v>
      </c>
      <c r="L104" s="191">
        <f t="shared" si="29"/>
        <v>0</v>
      </c>
      <c r="M104" s="191">
        <f t="shared" si="29"/>
        <v>4</v>
      </c>
      <c r="N104" s="191">
        <f t="shared" si="29"/>
        <v>0</v>
      </c>
      <c r="O104" s="191">
        <f t="shared" si="29"/>
        <v>0</v>
      </c>
      <c r="P104" s="191">
        <f t="shared" si="29"/>
        <v>0</v>
      </c>
      <c r="Q104" s="191">
        <f t="shared" si="29"/>
        <v>0</v>
      </c>
      <c r="R104" s="191">
        <f t="shared" si="29"/>
        <v>0</v>
      </c>
      <c r="S104" s="191">
        <f t="shared" si="29"/>
        <v>2868</v>
      </c>
      <c r="T104" s="191">
        <f t="shared" si="29"/>
        <v>8779</v>
      </c>
      <c r="U104" s="191">
        <f t="shared" si="29"/>
        <v>0</v>
      </c>
      <c r="V104" s="191">
        <f t="shared" si="29"/>
        <v>0</v>
      </c>
      <c r="W104" s="191">
        <f t="shared" si="29"/>
        <v>0</v>
      </c>
      <c r="X104" s="191">
        <f t="shared" si="29"/>
        <v>0</v>
      </c>
      <c r="Y104" s="191">
        <f t="shared" si="29"/>
        <v>0</v>
      </c>
      <c r="Z104" s="191">
        <f t="shared" si="29"/>
        <v>3780</v>
      </c>
      <c r="AA104" s="191">
        <f t="shared" si="29"/>
        <v>3780</v>
      </c>
      <c r="AB104" s="191">
        <f t="shared" si="29"/>
        <v>3780</v>
      </c>
      <c r="AC104" s="191">
        <f t="shared" si="29"/>
        <v>0</v>
      </c>
      <c r="AD104" s="191">
        <f t="shared" si="29"/>
        <v>0</v>
      </c>
      <c r="AE104" s="191">
        <f t="shared" si="29"/>
        <v>0</v>
      </c>
      <c r="AF104" s="191">
        <f t="shared" si="29"/>
        <v>0</v>
      </c>
      <c r="AG104" s="191">
        <f t="shared" si="29"/>
        <v>0</v>
      </c>
      <c r="AH104" s="191">
        <f t="shared" si="29"/>
        <v>0</v>
      </c>
      <c r="AI104" s="191">
        <f t="shared" si="29"/>
        <v>0</v>
      </c>
      <c r="AJ104" s="191">
        <f t="shared" si="29"/>
        <v>0</v>
      </c>
      <c r="AK104" s="191">
        <f t="shared" si="29"/>
        <v>0</v>
      </c>
      <c r="AL104" s="191">
        <f t="shared" si="29"/>
        <v>0</v>
      </c>
      <c r="AM104" s="196"/>
      <c r="AN104" s="196"/>
      <c r="AO104" s="196"/>
    </row>
    <row r="105" s="12" customFormat="1" ht="30" customHeight="1" spans="1:41">
      <c r="A105" s="183" t="s">
        <v>54</v>
      </c>
      <c r="B105" s="188" t="s">
        <v>123</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30" customHeight="1" spans="1:41">
      <c r="A106" s="183" t="s">
        <v>54</v>
      </c>
      <c r="B106" s="188" t="s">
        <v>124</v>
      </c>
      <c r="C106" s="188"/>
      <c r="D106" s="188"/>
      <c r="E106" s="185"/>
      <c r="F106" s="185"/>
      <c r="G106" s="185"/>
      <c r="H106" s="185"/>
      <c r="I106" s="191">
        <f t="shared" ref="I106:AL106" si="30">SUM(I107:I109)</f>
        <v>3</v>
      </c>
      <c r="J106" s="191">
        <f t="shared" si="30"/>
        <v>5.9544</v>
      </c>
      <c r="K106" s="191">
        <f t="shared" si="30"/>
        <v>0</v>
      </c>
      <c r="L106" s="191">
        <f t="shared" si="30"/>
        <v>0</v>
      </c>
      <c r="M106" s="191">
        <f t="shared" si="30"/>
        <v>3</v>
      </c>
      <c r="N106" s="191">
        <f t="shared" si="30"/>
        <v>0</v>
      </c>
      <c r="O106" s="191">
        <f t="shared" si="30"/>
        <v>0</v>
      </c>
      <c r="P106" s="191">
        <f t="shared" si="30"/>
        <v>0</v>
      </c>
      <c r="Q106" s="191">
        <f t="shared" si="30"/>
        <v>0</v>
      </c>
      <c r="R106" s="191">
        <f t="shared" si="30"/>
        <v>0</v>
      </c>
      <c r="S106" s="191">
        <f t="shared" si="30"/>
        <v>2406</v>
      </c>
      <c r="T106" s="191">
        <f t="shared" si="30"/>
        <v>6911</v>
      </c>
      <c r="U106" s="191">
        <f t="shared" si="30"/>
        <v>0</v>
      </c>
      <c r="V106" s="191">
        <f t="shared" si="30"/>
        <v>0</v>
      </c>
      <c r="W106" s="191">
        <f t="shared" si="30"/>
        <v>0</v>
      </c>
      <c r="X106" s="191">
        <f t="shared" si="30"/>
        <v>0</v>
      </c>
      <c r="Y106" s="191">
        <f t="shared" si="30"/>
        <v>0</v>
      </c>
      <c r="Z106" s="191">
        <f t="shared" si="30"/>
        <v>3700</v>
      </c>
      <c r="AA106" s="191">
        <f t="shared" si="30"/>
        <v>3700</v>
      </c>
      <c r="AB106" s="191">
        <f t="shared" si="30"/>
        <v>3700</v>
      </c>
      <c r="AC106" s="191">
        <f t="shared" si="30"/>
        <v>0</v>
      </c>
      <c r="AD106" s="191">
        <f t="shared" si="30"/>
        <v>0</v>
      </c>
      <c r="AE106" s="191">
        <f t="shared" si="30"/>
        <v>0</v>
      </c>
      <c r="AF106" s="191">
        <f t="shared" si="30"/>
        <v>0</v>
      </c>
      <c r="AG106" s="191">
        <f t="shared" si="30"/>
        <v>0</v>
      </c>
      <c r="AH106" s="191">
        <f t="shared" si="30"/>
        <v>0</v>
      </c>
      <c r="AI106" s="191">
        <f t="shared" si="30"/>
        <v>0</v>
      </c>
      <c r="AJ106" s="191">
        <f t="shared" si="30"/>
        <v>0</v>
      </c>
      <c r="AK106" s="191">
        <f t="shared" si="30"/>
        <v>0</v>
      </c>
      <c r="AL106" s="191">
        <f t="shared" si="30"/>
        <v>0</v>
      </c>
      <c r="AM106" s="196"/>
      <c r="AN106" s="196"/>
      <c r="AO106" s="196"/>
    </row>
    <row r="107" s="7" customFormat="1" ht="409" customHeight="1" spans="1:41">
      <c r="A107" s="22">
        <v>28</v>
      </c>
      <c r="B107" s="22" t="s">
        <v>1152</v>
      </c>
      <c r="C107" s="22">
        <v>2024</v>
      </c>
      <c r="D107" s="35" t="s">
        <v>193</v>
      </c>
      <c r="E107" s="24" t="s">
        <v>178</v>
      </c>
      <c r="F107" s="24" t="s">
        <v>984</v>
      </c>
      <c r="G107" s="24" t="s">
        <v>194</v>
      </c>
      <c r="H107" s="35" t="s">
        <v>1417</v>
      </c>
      <c r="I107" s="22">
        <v>1</v>
      </c>
      <c r="J107" s="39">
        <v>3.0643</v>
      </c>
      <c r="K107" s="22"/>
      <c r="L107" s="22"/>
      <c r="M107" s="22">
        <v>1</v>
      </c>
      <c r="N107" s="22"/>
      <c r="O107" s="22"/>
      <c r="P107" s="22"/>
      <c r="Q107" s="22"/>
      <c r="R107" s="22"/>
      <c r="S107" s="22">
        <v>1741</v>
      </c>
      <c r="T107" s="22">
        <v>4337</v>
      </c>
      <c r="U107" s="49" t="s">
        <v>183</v>
      </c>
      <c r="V107" s="22" t="s">
        <v>1144</v>
      </c>
      <c r="W107" s="49" t="s">
        <v>183</v>
      </c>
      <c r="X107" s="22" t="s">
        <v>1144</v>
      </c>
      <c r="Y107" s="22" t="s">
        <v>1440</v>
      </c>
      <c r="Z107" s="62">
        <v>1900</v>
      </c>
      <c r="AA107" s="22">
        <v>1900</v>
      </c>
      <c r="AB107" s="60">
        <v>1900</v>
      </c>
      <c r="AC107" s="60"/>
      <c r="AD107" s="60"/>
      <c r="AE107" s="60"/>
      <c r="AF107" s="22"/>
      <c r="AG107" s="22"/>
      <c r="AH107" s="22"/>
      <c r="AI107" s="22"/>
      <c r="AJ107" s="22"/>
      <c r="AK107" s="22"/>
      <c r="AL107" s="22"/>
      <c r="AM107" s="33" t="s">
        <v>1418</v>
      </c>
      <c r="AN107" s="33" t="s">
        <v>1154</v>
      </c>
      <c r="AO107" s="60" t="s">
        <v>1392</v>
      </c>
    </row>
    <row r="108" s="12" customFormat="1" ht="271" customHeight="1" spans="1:41">
      <c r="A108" s="22">
        <v>29</v>
      </c>
      <c r="B108" s="22" t="s">
        <v>1167</v>
      </c>
      <c r="C108" s="22">
        <v>2024</v>
      </c>
      <c r="D108" s="33" t="s">
        <v>1077</v>
      </c>
      <c r="E108" s="22" t="s">
        <v>178</v>
      </c>
      <c r="F108" s="24" t="s">
        <v>1013</v>
      </c>
      <c r="G108" s="22" t="s">
        <v>590</v>
      </c>
      <c r="H108" s="33" t="s">
        <v>1419</v>
      </c>
      <c r="I108" s="22">
        <v>1</v>
      </c>
      <c r="J108" s="22">
        <v>1.4557</v>
      </c>
      <c r="K108" s="39"/>
      <c r="L108" s="39"/>
      <c r="M108" s="39">
        <v>1</v>
      </c>
      <c r="N108" s="39"/>
      <c r="O108" s="39"/>
      <c r="P108" s="39"/>
      <c r="Q108" s="39"/>
      <c r="R108" s="39"/>
      <c r="S108" s="39">
        <v>298</v>
      </c>
      <c r="T108" s="39">
        <v>1188</v>
      </c>
      <c r="U108" s="22" t="s">
        <v>985</v>
      </c>
      <c r="V108" s="24" t="s">
        <v>944</v>
      </c>
      <c r="W108" s="22" t="s">
        <v>183</v>
      </c>
      <c r="X108" s="22" t="s">
        <v>811</v>
      </c>
      <c r="Y108" s="22" t="s">
        <v>1440</v>
      </c>
      <c r="Z108" s="39">
        <v>950</v>
      </c>
      <c r="AA108" s="39">
        <v>950</v>
      </c>
      <c r="AB108" s="39">
        <v>950</v>
      </c>
      <c r="AC108" s="39"/>
      <c r="AD108" s="39"/>
      <c r="AE108" s="39"/>
      <c r="AF108" s="39"/>
      <c r="AG108" s="39"/>
      <c r="AH108" s="39"/>
      <c r="AI108" s="39"/>
      <c r="AJ108" s="39"/>
      <c r="AK108" s="39"/>
      <c r="AL108" s="39"/>
      <c r="AM108" s="71" t="s">
        <v>1168</v>
      </c>
      <c r="AN108" s="71" t="s">
        <v>1169</v>
      </c>
      <c r="AO108" s="78" t="s">
        <v>1392</v>
      </c>
    </row>
    <row r="109" s="12" customFormat="1" ht="279" customHeight="1" spans="1:41">
      <c r="A109" s="22">
        <v>30</v>
      </c>
      <c r="B109" s="22" t="s">
        <v>1198</v>
      </c>
      <c r="C109" s="22">
        <v>2024</v>
      </c>
      <c r="D109" s="33" t="s">
        <v>282</v>
      </c>
      <c r="E109" s="22" t="s">
        <v>178</v>
      </c>
      <c r="F109" s="24" t="s">
        <v>1013</v>
      </c>
      <c r="G109" s="22" t="s">
        <v>252</v>
      </c>
      <c r="H109" s="33" t="s">
        <v>1420</v>
      </c>
      <c r="I109" s="22">
        <v>1</v>
      </c>
      <c r="J109" s="39">
        <v>1.4344</v>
      </c>
      <c r="K109" s="39"/>
      <c r="L109" s="39"/>
      <c r="M109" s="39">
        <v>1</v>
      </c>
      <c r="N109" s="39"/>
      <c r="O109" s="39"/>
      <c r="P109" s="39"/>
      <c r="Q109" s="39"/>
      <c r="R109" s="39"/>
      <c r="S109" s="39">
        <v>367</v>
      </c>
      <c r="T109" s="39">
        <v>1386</v>
      </c>
      <c r="U109" s="22" t="s">
        <v>227</v>
      </c>
      <c r="V109" s="22" t="s">
        <v>656</v>
      </c>
      <c r="W109" s="22" t="s">
        <v>183</v>
      </c>
      <c r="X109" s="22" t="s">
        <v>811</v>
      </c>
      <c r="Y109" s="22" t="s">
        <v>1440</v>
      </c>
      <c r="Z109" s="39">
        <v>850</v>
      </c>
      <c r="AA109" s="39">
        <v>850</v>
      </c>
      <c r="AB109" s="39">
        <v>850</v>
      </c>
      <c r="AC109" s="39"/>
      <c r="AD109" s="39"/>
      <c r="AE109" s="39"/>
      <c r="AF109" s="39"/>
      <c r="AG109" s="39"/>
      <c r="AH109" s="39"/>
      <c r="AI109" s="39"/>
      <c r="AJ109" s="39"/>
      <c r="AK109" s="39"/>
      <c r="AL109" s="39"/>
      <c r="AM109" s="71" t="s">
        <v>1439</v>
      </c>
      <c r="AN109" s="71" t="s">
        <v>1200</v>
      </c>
      <c r="AO109" s="78" t="s">
        <v>1392</v>
      </c>
    </row>
    <row r="110" s="12" customFormat="1" ht="30" customHeight="1" spans="1:41">
      <c r="A110" s="183" t="s">
        <v>54</v>
      </c>
      <c r="B110" s="188" t="s">
        <v>125</v>
      </c>
      <c r="C110" s="188"/>
      <c r="D110" s="188"/>
      <c r="E110" s="185"/>
      <c r="F110" s="185"/>
      <c r="G110" s="185"/>
      <c r="H110" s="185"/>
      <c r="I110" s="191">
        <f t="shared" ref="I110:AL110" si="31">SUM(I111)</f>
        <v>1</v>
      </c>
      <c r="J110" s="191">
        <f t="shared" si="31"/>
        <v>1</v>
      </c>
      <c r="K110" s="191">
        <f t="shared" si="31"/>
        <v>0</v>
      </c>
      <c r="L110" s="191">
        <f t="shared" si="31"/>
        <v>0</v>
      </c>
      <c r="M110" s="191">
        <f t="shared" si="31"/>
        <v>1</v>
      </c>
      <c r="N110" s="191">
        <f t="shared" si="31"/>
        <v>0</v>
      </c>
      <c r="O110" s="191">
        <f t="shared" si="31"/>
        <v>0</v>
      </c>
      <c r="P110" s="191">
        <f t="shared" si="31"/>
        <v>0</v>
      </c>
      <c r="Q110" s="191">
        <f t="shared" si="31"/>
        <v>0</v>
      </c>
      <c r="R110" s="191">
        <f t="shared" si="31"/>
        <v>0</v>
      </c>
      <c r="S110" s="191">
        <f t="shared" si="31"/>
        <v>462</v>
      </c>
      <c r="T110" s="191">
        <f t="shared" si="31"/>
        <v>1868</v>
      </c>
      <c r="U110" s="191">
        <f t="shared" si="31"/>
        <v>0</v>
      </c>
      <c r="V110" s="191">
        <f t="shared" si="31"/>
        <v>0</v>
      </c>
      <c r="W110" s="191">
        <f t="shared" si="31"/>
        <v>0</v>
      </c>
      <c r="X110" s="191">
        <f t="shared" si="31"/>
        <v>0</v>
      </c>
      <c r="Y110" s="191">
        <f t="shared" si="31"/>
        <v>0</v>
      </c>
      <c r="Z110" s="191">
        <f t="shared" si="31"/>
        <v>80</v>
      </c>
      <c r="AA110" s="191">
        <f t="shared" si="31"/>
        <v>80</v>
      </c>
      <c r="AB110" s="191">
        <f t="shared" si="31"/>
        <v>80</v>
      </c>
      <c r="AC110" s="191">
        <f t="shared" si="31"/>
        <v>0</v>
      </c>
      <c r="AD110" s="191">
        <f t="shared" si="31"/>
        <v>0</v>
      </c>
      <c r="AE110" s="191">
        <f t="shared" si="31"/>
        <v>0</v>
      </c>
      <c r="AF110" s="191">
        <f t="shared" si="31"/>
        <v>0</v>
      </c>
      <c r="AG110" s="191">
        <f t="shared" si="31"/>
        <v>0</v>
      </c>
      <c r="AH110" s="191">
        <f t="shared" si="31"/>
        <v>0</v>
      </c>
      <c r="AI110" s="191">
        <f t="shared" si="31"/>
        <v>0</v>
      </c>
      <c r="AJ110" s="191">
        <f t="shared" si="31"/>
        <v>0</v>
      </c>
      <c r="AK110" s="191">
        <f t="shared" si="31"/>
        <v>0</v>
      </c>
      <c r="AL110" s="191">
        <f t="shared" si="31"/>
        <v>0</v>
      </c>
      <c r="AM110" s="196"/>
      <c r="AN110" s="196"/>
      <c r="AO110" s="196"/>
    </row>
    <row r="111" s="12" customFormat="1" ht="305" customHeight="1" spans="1:41">
      <c r="A111" s="22">
        <v>31</v>
      </c>
      <c r="B111" s="22" t="s">
        <v>1223</v>
      </c>
      <c r="C111" s="22">
        <v>2024</v>
      </c>
      <c r="D111" s="33" t="s">
        <v>285</v>
      </c>
      <c r="E111" s="22" t="s">
        <v>178</v>
      </c>
      <c r="F111" s="24" t="s">
        <v>1013</v>
      </c>
      <c r="G111" s="22" t="s">
        <v>252</v>
      </c>
      <c r="H111" s="33" t="s">
        <v>1116</v>
      </c>
      <c r="I111" s="22">
        <v>1</v>
      </c>
      <c r="J111" s="39">
        <v>1</v>
      </c>
      <c r="K111" s="39"/>
      <c r="L111" s="39"/>
      <c r="M111" s="39">
        <v>1</v>
      </c>
      <c r="N111" s="39"/>
      <c r="O111" s="39"/>
      <c r="P111" s="39"/>
      <c r="Q111" s="39"/>
      <c r="R111" s="39"/>
      <c r="S111" s="39">
        <v>462</v>
      </c>
      <c r="T111" s="39">
        <v>1868</v>
      </c>
      <c r="U111" s="22" t="s">
        <v>227</v>
      </c>
      <c r="V111" s="22" t="s">
        <v>656</v>
      </c>
      <c r="W111" s="22" t="s">
        <v>183</v>
      </c>
      <c r="X111" s="22" t="s">
        <v>811</v>
      </c>
      <c r="Y111" s="22" t="s">
        <v>1440</v>
      </c>
      <c r="Z111" s="39">
        <v>80</v>
      </c>
      <c r="AA111" s="39">
        <v>80</v>
      </c>
      <c r="AB111" s="39">
        <v>80</v>
      </c>
      <c r="AC111" s="39"/>
      <c r="AD111" s="39"/>
      <c r="AE111" s="39"/>
      <c r="AF111" s="39"/>
      <c r="AG111" s="39"/>
      <c r="AH111" s="39"/>
      <c r="AI111" s="39"/>
      <c r="AJ111" s="39"/>
      <c r="AK111" s="39"/>
      <c r="AL111" s="39"/>
      <c r="AM111" s="71" t="s">
        <v>1224</v>
      </c>
      <c r="AN111" s="71" t="s">
        <v>1225</v>
      </c>
      <c r="AO111" s="78" t="s">
        <v>1392</v>
      </c>
    </row>
    <row r="112" s="12" customFormat="1" ht="30" customHeight="1" spans="1:41">
      <c r="A112" s="183" t="s">
        <v>54</v>
      </c>
      <c r="B112" s="188" t="s">
        <v>126</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c r="AO112" s="196"/>
    </row>
    <row r="113" s="12" customFormat="1" ht="30" customHeight="1" spans="1:41">
      <c r="A113" s="203" t="s">
        <v>52</v>
      </c>
      <c r="B113" s="188" t="s">
        <v>127</v>
      </c>
      <c r="C113" s="188"/>
      <c r="D113" s="188"/>
      <c r="E113" s="185"/>
      <c r="F113" s="185"/>
      <c r="G113" s="185"/>
      <c r="H113" s="185"/>
      <c r="I113" s="191">
        <f t="shared" ref="I113:AL113" si="32">I114+I115+I116+I117+I118+I119</f>
        <v>0</v>
      </c>
      <c r="J113" s="191">
        <f t="shared" si="32"/>
        <v>0</v>
      </c>
      <c r="K113" s="191">
        <f t="shared" si="32"/>
        <v>0</v>
      </c>
      <c r="L113" s="191">
        <f t="shared" si="32"/>
        <v>0</v>
      </c>
      <c r="M113" s="191">
        <f t="shared" si="32"/>
        <v>0</v>
      </c>
      <c r="N113" s="191">
        <f t="shared" si="32"/>
        <v>0</v>
      </c>
      <c r="O113" s="191">
        <f t="shared" si="32"/>
        <v>0</v>
      </c>
      <c r="P113" s="191">
        <f t="shared" si="32"/>
        <v>0</v>
      </c>
      <c r="Q113" s="191">
        <f t="shared" si="32"/>
        <v>0</v>
      </c>
      <c r="R113" s="191">
        <f t="shared" si="32"/>
        <v>0</v>
      </c>
      <c r="S113" s="191">
        <f t="shared" si="32"/>
        <v>0</v>
      </c>
      <c r="T113" s="191">
        <f t="shared" si="32"/>
        <v>0</v>
      </c>
      <c r="U113" s="191">
        <f t="shared" si="32"/>
        <v>0</v>
      </c>
      <c r="V113" s="191">
        <f t="shared" si="32"/>
        <v>0</v>
      </c>
      <c r="W113" s="191">
        <f t="shared" si="32"/>
        <v>0</v>
      </c>
      <c r="X113" s="191">
        <f t="shared" si="32"/>
        <v>0</v>
      </c>
      <c r="Y113" s="191">
        <f t="shared" si="32"/>
        <v>0</v>
      </c>
      <c r="Z113" s="191">
        <f t="shared" si="32"/>
        <v>0</v>
      </c>
      <c r="AA113" s="191">
        <f t="shared" si="32"/>
        <v>0</v>
      </c>
      <c r="AB113" s="191">
        <f t="shared" si="32"/>
        <v>0</v>
      </c>
      <c r="AC113" s="191">
        <f t="shared" si="32"/>
        <v>0</v>
      </c>
      <c r="AD113" s="191">
        <f t="shared" si="32"/>
        <v>0</v>
      </c>
      <c r="AE113" s="191">
        <f t="shared" si="32"/>
        <v>0</v>
      </c>
      <c r="AF113" s="191">
        <f t="shared" si="32"/>
        <v>0</v>
      </c>
      <c r="AG113" s="191">
        <f t="shared" si="32"/>
        <v>0</v>
      </c>
      <c r="AH113" s="191">
        <f t="shared" si="32"/>
        <v>0</v>
      </c>
      <c r="AI113" s="191">
        <f t="shared" si="32"/>
        <v>0</v>
      </c>
      <c r="AJ113" s="191">
        <f t="shared" si="32"/>
        <v>0</v>
      </c>
      <c r="AK113" s="191">
        <f t="shared" si="32"/>
        <v>0</v>
      </c>
      <c r="AL113" s="191">
        <f t="shared" si="32"/>
        <v>0</v>
      </c>
      <c r="AM113" s="196"/>
      <c r="AN113" s="196"/>
      <c r="AO113" s="196"/>
    </row>
    <row r="114" s="12" customFormat="1" ht="30" customHeight="1" spans="1:41">
      <c r="A114" s="183" t="s">
        <v>54</v>
      </c>
      <c r="B114" s="188" t="s">
        <v>128</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58" customHeight="1" spans="1:41">
      <c r="A115" s="183" t="s">
        <v>54</v>
      </c>
      <c r="B115" s="188" t="s">
        <v>129</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68" customHeight="1" spans="1:41">
      <c r="A116" s="183" t="s">
        <v>54</v>
      </c>
      <c r="B116" s="188" t="s">
        <v>130</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customHeight="1" spans="1:41">
      <c r="A117" s="183" t="s">
        <v>54</v>
      </c>
      <c r="B117" s="188" t="s">
        <v>131</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132</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3" t="s">
        <v>54</v>
      </c>
      <c r="B119" s="188" t="s">
        <v>133</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customHeight="1" spans="1:41">
      <c r="A120" s="180" t="s">
        <v>50</v>
      </c>
      <c r="B120" s="188" t="s">
        <v>134</v>
      </c>
      <c r="C120" s="188"/>
      <c r="D120" s="188"/>
      <c r="E120" s="185"/>
      <c r="F120" s="185"/>
      <c r="G120" s="185"/>
      <c r="H120" s="185"/>
      <c r="I120" s="192">
        <f t="shared" ref="I120:AL120" si="33">I121</f>
        <v>0</v>
      </c>
      <c r="J120" s="192">
        <f t="shared" si="33"/>
        <v>0</v>
      </c>
      <c r="K120" s="192">
        <f t="shared" si="33"/>
        <v>0</v>
      </c>
      <c r="L120" s="192">
        <f t="shared" si="33"/>
        <v>0</v>
      </c>
      <c r="M120" s="192">
        <f t="shared" si="33"/>
        <v>0</v>
      </c>
      <c r="N120" s="192">
        <f t="shared" si="33"/>
        <v>0</v>
      </c>
      <c r="O120" s="192">
        <f t="shared" si="33"/>
        <v>0</v>
      </c>
      <c r="P120" s="192">
        <f t="shared" si="33"/>
        <v>0</v>
      </c>
      <c r="Q120" s="192">
        <f t="shared" si="33"/>
        <v>0</v>
      </c>
      <c r="R120" s="192">
        <f t="shared" si="33"/>
        <v>0</v>
      </c>
      <c r="S120" s="192">
        <f t="shared" si="33"/>
        <v>0</v>
      </c>
      <c r="T120" s="192">
        <f t="shared" si="33"/>
        <v>0</v>
      </c>
      <c r="U120" s="192">
        <f t="shared" si="33"/>
        <v>0</v>
      </c>
      <c r="V120" s="192">
        <f t="shared" si="33"/>
        <v>0</v>
      </c>
      <c r="W120" s="192">
        <f t="shared" si="33"/>
        <v>0</v>
      </c>
      <c r="X120" s="192">
        <f t="shared" si="33"/>
        <v>0</v>
      </c>
      <c r="Y120" s="192">
        <f t="shared" si="33"/>
        <v>0</v>
      </c>
      <c r="Z120" s="192">
        <f t="shared" si="33"/>
        <v>0</v>
      </c>
      <c r="AA120" s="192">
        <f t="shared" si="33"/>
        <v>0</v>
      </c>
      <c r="AB120" s="192">
        <f t="shared" si="33"/>
        <v>0</v>
      </c>
      <c r="AC120" s="192">
        <f t="shared" si="33"/>
        <v>0</v>
      </c>
      <c r="AD120" s="192">
        <f t="shared" si="33"/>
        <v>0</v>
      </c>
      <c r="AE120" s="192">
        <f t="shared" si="33"/>
        <v>0</v>
      </c>
      <c r="AF120" s="192">
        <f t="shared" si="33"/>
        <v>0</v>
      </c>
      <c r="AG120" s="192">
        <f t="shared" si="33"/>
        <v>0</v>
      </c>
      <c r="AH120" s="192">
        <f t="shared" si="33"/>
        <v>0</v>
      </c>
      <c r="AI120" s="192">
        <f t="shared" si="33"/>
        <v>0</v>
      </c>
      <c r="AJ120" s="192">
        <f t="shared" si="33"/>
        <v>0</v>
      </c>
      <c r="AK120" s="192">
        <f t="shared" si="33"/>
        <v>0</v>
      </c>
      <c r="AL120" s="192">
        <f t="shared" si="33"/>
        <v>0</v>
      </c>
      <c r="AM120" s="196"/>
      <c r="AN120" s="196"/>
      <c r="AO120" s="196"/>
    </row>
    <row r="121" s="12" customFormat="1" ht="30" customHeight="1" spans="1:41">
      <c r="A121" s="180" t="s">
        <v>52</v>
      </c>
      <c r="B121" s="188" t="s">
        <v>134</v>
      </c>
      <c r="C121" s="188"/>
      <c r="D121" s="188"/>
      <c r="E121" s="185"/>
      <c r="F121" s="185"/>
      <c r="G121" s="185"/>
      <c r="H121" s="185"/>
      <c r="I121" s="191">
        <f t="shared" ref="I121:AL121" si="34">I122+I123+I124</f>
        <v>0</v>
      </c>
      <c r="J121" s="191">
        <f t="shared" si="34"/>
        <v>0</v>
      </c>
      <c r="K121" s="191">
        <f t="shared" si="34"/>
        <v>0</v>
      </c>
      <c r="L121" s="191">
        <f t="shared" si="34"/>
        <v>0</v>
      </c>
      <c r="M121" s="191">
        <f t="shared" si="34"/>
        <v>0</v>
      </c>
      <c r="N121" s="191">
        <f t="shared" si="34"/>
        <v>0</v>
      </c>
      <c r="O121" s="191">
        <f t="shared" si="34"/>
        <v>0</v>
      </c>
      <c r="P121" s="191">
        <f t="shared" si="34"/>
        <v>0</v>
      </c>
      <c r="Q121" s="191">
        <f t="shared" si="34"/>
        <v>0</v>
      </c>
      <c r="R121" s="191">
        <f t="shared" si="34"/>
        <v>0</v>
      </c>
      <c r="S121" s="191">
        <f t="shared" si="34"/>
        <v>0</v>
      </c>
      <c r="T121" s="191">
        <f t="shared" si="34"/>
        <v>0</v>
      </c>
      <c r="U121" s="191">
        <f t="shared" si="34"/>
        <v>0</v>
      </c>
      <c r="V121" s="191">
        <f t="shared" si="34"/>
        <v>0</v>
      </c>
      <c r="W121" s="191">
        <f t="shared" si="34"/>
        <v>0</v>
      </c>
      <c r="X121" s="191">
        <f t="shared" si="34"/>
        <v>0</v>
      </c>
      <c r="Y121" s="191">
        <f t="shared" si="34"/>
        <v>0</v>
      </c>
      <c r="Z121" s="191">
        <f t="shared" si="34"/>
        <v>0</v>
      </c>
      <c r="AA121" s="191">
        <f t="shared" si="34"/>
        <v>0</v>
      </c>
      <c r="AB121" s="191">
        <f t="shared" si="34"/>
        <v>0</v>
      </c>
      <c r="AC121" s="191">
        <f t="shared" si="34"/>
        <v>0</v>
      </c>
      <c r="AD121" s="191">
        <f t="shared" si="34"/>
        <v>0</v>
      </c>
      <c r="AE121" s="191">
        <f t="shared" si="34"/>
        <v>0</v>
      </c>
      <c r="AF121" s="191">
        <f t="shared" si="34"/>
        <v>0</v>
      </c>
      <c r="AG121" s="191">
        <f t="shared" si="34"/>
        <v>0</v>
      </c>
      <c r="AH121" s="191">
        <f t="shared" si="34"/>
        <v>0</v>
      </c>
      <c r="AI121" s="191">
        <f t="shared" si="34"/>
        <v>0</v>
      </c>
      <c r="AJ121" s="191">
        <f t="shared" si="34"/>
        <v>0</v>
      </c>
      <c r="AK121" s="191">
        <f t="shared" si="34"/>
        <v>0</v>
      </c>
      <c r="AL121" s="191">
        <f t="shared" si="34"/>
        <v>0</v>
      </c>
      <c r="AM121" s="196"/>
      <c r="AN121" s="196"/>
      <c r="AO121" s="196"/>
    </row>
    <row r="122" s="12" customFormat="1" ht="30" customHeight="1" spans="1:41">
      <c r="A122" s="183" t="s">
        <v>54</v>
      </c>
      <c r="B122" s="188" t="s">
        <v>135</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136</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183" t="s">
        <v>54</v>
      </c>
      <c r="B124" s="188" t="s">
        <v>137</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c r="AO124" s="196"/>
    </row>
    <row r="125" s="12" customFormat="1" ht="30" customHeight="1" spans="1:41">
      <c r="A125" s="180" t="s">
        <v>50</v>
      </c>
      <c r="B125" s="188" t="s">
        <v>138</v>
      </c>
      <c r="C125" s="188"/>
      <c r="D125" s="188"/>
      <c r="E125" s="185"/>
      <c r="F125" s="185"/>
      <c r="G125" s="185"/>
      <c r="H125" s="185"/>
      <c r="I125" s="192">
        <f t="shared" ref="I125:AL125" si="35">I126+I128+I133+I140</f>
        <v>1</v>
      </c>
      <c r="J125" s="192">
        <f t="shared" si="35"/>
        <v>800</v>
      </c>
      <c r="K125" s="192">
        <f t="shared" si="35"/>
        <v>0</v>
      </c>
      <c r="L125" s="192">
        <f t="shared" si="35"/>
        <v>0</v>
      </c>
      <c r="M125" s="192">
        <f t="shared" si="35"/>
        <v>0</v>
      </c>
      <c r="N125" s="192">
        <f t="shared" si="35"/>
        <v>0</v>
      </c>
      <c r="O125" s="192">
        <f t="shared" si="35"/>
        <v>1</v>
      </c>
      <c r="P125" s="192">
        <f t="shared" si="35"/>
        <v>0</v>
      </c>
      <c r="Q125" s="192">
        <f t="shared" si="35"/>
        <v>0</v>
      </c>
      <c r="R125" s="192">
        <f t="shared" si="35"/>
        <v>0</v>
      </c>
      <c r="S125" s="192">
        <f t="shared" si="35"/>
        <v>800</v>
      </c>
      <c r="T125" s="192">
        <f t="shared" si="35"/>
        <v>800</v>
      </c>
      <c r="U125" s="192">
        <f t="shared" si="35"/>
        <v>0</v>
      </c>
      <c r="V125" s="192">
        <f t="shared" si="35"/>
        <v>0</v>
      </c>
      <c r="W125" s="192">
        <f t="shared" si="35"/>
        <v>0</v>
      </c>
      <c r="X125" s="192">
        <f t="shared" si="35"/>
        <v>0</v>
      </c>
      <c r="Y125" s="192">
        <f t="shared" si="35"/>
        <v>0</v>
      </c>
      <c r="Z125" s="192">
        <f t="shared" si="35"/>
        <v>240</v>
      </c>
      <c r="AA125" s="192">
        <f t="shared" si="35"/>
        <v>208.2</v>
      </c>
      <c r="AB125" s="192">
        <f t="shared" si="35"/>
        <v>208.2</v>
      </c>
      <c r="AC125" s="192">
        <f t="shared" si="35"/>
        <v>0</v>
      </c>
      <c r="AD125" s="192">
        <f t="shared" si="35"/>
        <v>0</v>
      </c>
      <c r="AE125" s="192">
        <f t="shared" si="35"/>
        <v>0</v>
      </c>
      <c r="AF125" s="192">
        <f t="shared" si="35"/>
        <v>0</v>
      </c>
      <c r="AG125" s="192">
        <f t="shared" si="35"/>
        <v>0</v>
      </c>
      <c r="AH125" s="192">
        <f t="shared" si="35"/>
        <v>0</v>
      </c>
      <c r="AI125" s="192">
        <f t="shared" si="35"/>
        <v>0</v>
      </c>
      <c r="AJ125" s="192">
        <f t="shared" si="35"/>
        <v>31.8</v>
      </c>
      <c r="AK125" s="192">
        <f t="shared" si="35"/>
        <v>0</v>
      </c>
      <c r="AL125" s="192">
        <f t="shared" si="35"/>
        <v>0</v>
      </c>
      <c r="AM125" s="196"/>
      <c r="AN125" s="196"/>
      <c r="AO125" s="196"/>
    </row>
    <row r="126" s="12" customFormat="1" ht="30" customHeight="1" spans="1:41">
      <c r="A126" s="203" t="s">
        <v>52</v>
      </c>
      <c r="B126" s="188" t="s">
        <v>139</v>
      </c>
      <c r="C126" s="188"/>
      <c r="D126" s="188"/>
      <c r="E126" s="185"/>
      <c r="F126" s="185"/>
      <c r="G126" s="185"/>
      <c r="H126" s="185"/>
      <c r="I126" s="191">
        <f t="shared" ref="I126:AL126" si="36">I127</f>
        <v>0</v>
      </c>
      <c r="J126" s="191">
        <f t="shared" si="36"/>
        <v>0</v>
      </c>
      <c r="K126" s="191">
        <f t="shared" si="36"/>
        <v>0</v>
      </c>
      <c r="L126" s="191">
        <f t="shared" si="36"/>
        <v>0</v>
      </c>
      <c r="M126" s="191">
        <f t="shared" si="36"/>
        <v>0</v>
      </c>
      <c r="N126" s="191">
        <f t="shared" si="36"/>
        <v>0</v>
      </c>
      <c r="O126" s="191">
        <f t="shared" si="36"/>
        <v>0</v>
      </c>
      <c r="P126" s="191">
        <f t="shared" si="36"/>
        <v>0</v>
      </c>
      <c r="Q126" s="191">
        <f t="shared" si="36"/>
        <v>0</v>
      </c>
      <c r="R126" s="191">
        <f t="shared" si="36"/>
        <v>0</v>
      </c>
      <c r="S126" s="191">
        <f t="shared" si="36"/>
        <v>0</v>
      </c>
      <c r="T126" s="191">
        <f t="shared" si="36"/>
        <v>0</v>
      </c>
      <c r="U126" s="191">
        <f t="shared" si="36"/>
        <v>0</v>
      </c>
      <c r="V126" s="191">
        <f t="shared" si="36"/>
        <v>0</v>
      </c>
      <c r="W126" s="191">
        <f t="shared" si="36"/>
        <v>0</v>
      </c>
      <c r="X126" s="191">
        <f t="shared" si="36"/>
        <v>0</v>
      </c>
      <c r="Y126" s="191">
        <f t="shared" si="36"/>
        <v>0</v>
      </c>
      <c r="Z126" s="191">
        <f t="shared" si="36"/>
        <v>0</v>
      </c>
      <c r="AA126" s="191">
        <f t="shared" si="36"/>
        <v>0</v>
      </c>
      <c r="AB126" s="191">
        <f t="shared" si="36"/>
        <v>0</v>
      </c>
      <c r="AC126" s="191">
        <f t="shared" si="36"/>
        <v>0</v>
      </c>
      <c r="AD126" s="191">
        <f t="shared" si="36"/>
        <v>0</v>
      </c>
      <c r="AE126" s="191">
        <f t="shared" si="36"/>
        <v>0</v>
      </c>
      <c r="AF126" s="191">
        <f t="shared" si="36"/>
        <v>0</v>
      </c>
      <c r="AG126" s="191">
        <f t="shared" si="36"/>
        <v>0</v>
      </c>
      <c r="AH126" s="191">
        <f t="shared" si="36"/>
        <v>0</v>
      </c>
      <c r="AI126" s="191">
        <f t="shared" si="36"/>
        <v>0</v>
      </c>
      <c r="AJ126" s="191">
        <f t="shared" si="36"/>
        <v>0</v>
      </c>
      <c r="AK126" s="191">
        <f t="shared" si="36"/>
        <v>0</v>
      </c>
      <c r="AL126" s="191">
        <f t="shared" si="36"/>
        <v>0</v>
      </c>
      <c r="AM126" s="196"/>
      <c r="AN126" s="196"/>
      <c r="AO126" s="196"/>
    </row>
    <row r="127" s="12" customFormat="1" ht="30" customHeight="1" spans="1:41">
      <c r="A127" s="183" t="s">
        <v>54</v>
      </c>
      <c r="B127" s="188" t="s">
        <v>140</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203" t="s">
        <v>52</v>
      </c>
      <c r="B128" s="188" t="s">
        <v>141</v>
      </c>
      <c r="C128" s="188"/>
      <c r="D128" s="188"/>
      <c r="E128" s="185"/>
      <c r="F128" s="185"/>
      <c r="G128" s="185"/>
      <c r="H128" s="185"/>
      <c r="I128" s="191">
        <f t="shared" ref="I128:AL128" si="37">I129+I131+I132</f>
        <v>1</v>
      </c>
      <c r="J128" s="191">
        <f t="shared" si="37"/>
        <v>800</v>
      </c>
      <c r="K128" s="191">
        <f t="shared" si="37"/>
        <v>0</v>
      </c>
      <c r="L128" s="191">
        <f t="shared" si="37"/>
        <v>0</v>
      </c>
      <c r="M128" s="191">
        <f t="shared" si="37"/>
        <v>0</v>
      </c>
      <c r="N128" s="191">
        <f t="shared" si="37"/>
        <v>0</v>
      </c>
      <c r="O128" s="191">
        <f t="shared" si="37"/>
        <v>1</v>
      </c>
      <c r="P128" s="191">
        <f t="shared" si="37"/>
        <v>0</v>
      </c>
      <c r="Q128" s="191">
        <f t="shared" si="37"/>
        <v>0</v>
      </c>
      <c r="R128" s="191">
        <f t="shared" si="37"/>
        <v>0</v>
      </c>
      <c r="S128" s="191">
        <f t="shared" si="37"/>
        <v>800</v>
      </c>
      <c r="T128" s="191">
        <f t="shared" si="37"/>
        <v>800</v>
      </c>
      <c r="U128" s="191">
        <f t="shared" si="37"/>
        <v>0</v>
      </c>
      <c r="V128" s="191">
        <f t="shared" si="37"/>
        <v>0</v>
      </c>
      <c r="W128" s="191">
        <f t="shared" si="37"/>
        <v>0</v>
      </c>
      <c r="X128" s="191">
        <f t="shared" si="37"/>
        <v>0</v>
      </c>
      <c r="Y128" s="191">
        <f t="shared" si="37"/>
        <v>0</v>
      </c>
      <c r="Z128" s="191">
        <f t="shared" si="37"/>
        <v>240</v>
      </c>
      <c r="AA128" s="191">
        <f t="shared" si="37"/>
        <v>208.2</v>
      </c>
      <c r="AB128" s="191">
        <f t="shared" si="37"/>
        <v>208.2</v>
      </c>
      <c r="AC128" s="191">
        <f t="shared" si="37"/>
        <v>0</v>
      </c>
      <c r="AD128" s="191">
        <f t="shared" si="37"/>
        <v>0</v>
      </c>
      <c r="AE128" s="191">
        <f t="shared" si="37"/>
        <v>0</v>
      </c>
      <c r="AF128" s="191">
        <f t="shared" si="37"/>
        <v>0</v>
      </c>
      <c r="AG128" s="191">
        <f t="shared" si="37"/>
        <v>0</v>
      </c>
      <c r="AH128" s="191">
        <f t="shared" si="37"/>
        <v>0</v>
      </c>
      <c r="AI128" s="191">
        <f t="shared" si="37"/>
        <v>0</v>
      </c>
      <c r="AJ128" s="191">
        <f t="shared" si="37"/>
        <v>31.8</v>
      </c>
      <c r="AK128" s="191">
        <f t="shared" si="37"/>
        <v>0</v>
      </c>
      <c r="AL128" s="191">
        <f t="shared" si="37"/>
        <v>0</v>
      </c>
      <c r="AM128" s="196"/>
      <c r="AN128" s="196"/>
      <c r="AO128" s="196"/>
    </row>
    <row r="129" s="12" customFormat="1" ht="30" customHeight="1" spans="1:41">
      <c r="A129" s="183" t="s">
        <v>54</v>
      </c>
      <c r="B129" s="188" t="s">
        <v>142</v>
      </c>
      <c r="C129" s="188"/>
      <c r="D129" s="188"/>
      <c r="E129" s="185"/>
      <c r="F129" s="185"/>
      <c r="G129" s="185"/>
      <c r="H129" s="185"/>
      <c r="I129" s="191">
        <f t="shared" ref="I129:AL129" si="38">SUM(I130)</f>
        <v>1</v>
      </c>
      <c r="J129" s="191">
        <f t="shared" si="38"/>
        <v>800</v>
      </c>
      <c r="K129" s="191">
        <f t="shared" si="38"/>
        <v>0</v>
      </c>
      <c r="L129" s="191">
        <f t="shared" si="38"/>
        <v>0</v>
      </c>
      <c r="M129" s="191">
        <f t="shared" si="38"/>
        <v>0</v>
      </c>
      <c r="N129" s="191">
        <f t="shared" si="38"/>
        <v>0</v>
      </c>
      <c r="O129" s="191">
        <f t="shared" si="38"/>
        <v>1</v>
      </c>
      <c r="P129" s="191">
        <f t="shared" si="38"/>
        <v>0</v>
      </c>
      <c r="Q129" s="191">
        <f t="shared" si="38"/>
        <v>0</v>
      </c>
      <c r="R129" s="191">
        <f t="shared" si="38"/>
        <v>0</v>
      </c>
      <c r="S129" s="191">
        <f t="shared" si="38"/>
        <v>800</v>
      </c>
      <c r="T129" s="191">
        <f t="shared" si="38"/>
        <v>800</v>
      </c>
      <c r="U129" s="191">
        <f t="shared" si="38"/>
        <v>0</v>
      </c>
      <c r="V129" s="191">
        <f t="shared" si="38"/>
        <v>0</v>
      </c>
      <c r="W129" s="191">
        <f t="shared" si="38"/>
        <v>0</v>
      </c>
      <c r="X129" s="191">
        <f t="shared" si="38"/>
        <v>0</v>
      </c>
      <c r="Y129" s="191">
        <f t="shared" si="38"/>
        <v>0</v>
      </c>
      <c r="Z129" s="191">
        <f t="shared" si="38"/>
        <v>240</v>
      </c>
      <c r="AA129" s="191">
        <f t="shared" si="38"/>
        <v>208.2</v>
      </c>
      <c r="AB129" s="191">
        <f t="shared" si="38"/>
        <v>208.2</v>
      </c>
      <c r="AC129" s="191">
        <f t="shared" si="38"/>
        <v>0</v>
      </c>
      <c r="AD129" s="191">
        <f t="shared" si="38"/>
        <v>0</v>
      </c>
      <c r="AE129" s="191">
        <f t="shared" si="38"/>
        <v>0</v>
      </c>
      <c r="AF129" s="191">
        <f t="shared" si="38"/>
        <v>0</v>
      </c>
      <c r="AG129" s="191">
        <f t="shared" si="38"/>
        <v>0</v>
      </c>
      <c r="AH129" s="191">
        <f t="shared" si="38"/>
        <v>0</v>
      </c>
      <c r="AI129" s="191">
        <f t="shared" si="38"/>
        <v>0</v>
      </c>
      <c r="AJ129" s="191">
        <f t="shared" si="38"/>
        <v>31.8</v>
      </c>
      <c r="AK129" s="191">
        <f t="shared" si="38"/>
        <v>0</v>
      </c>
      <c r="AL129" s="191">
        <f t="shared" si="38"/>
        <v>0</v>
      </c>
      <c r="AM129" s="196"/>
      <c r="AN129" s="196"/>
      <c r="AO129" s="196"/>
    </row>
    <row r="130" s="7" customFormat="1" ht="198" customHeight="1" spans="1:41">
      <c r="A130" s="22">
        <v>32</v>
      </c>
      <c r="B130" s="22" t="s">
        <v>1174</v>
      </c>
      <c r="C130" s="22">
        <v>2024</v>
      </c>
      <c r="D130" s="33" t="s">
        <v>993</v>
      </c>
      <c r="E130" s="22" t="s">
        <v>178</v>
      </c>
      <c r="F130" s="22" t="s">
        <v>1175</v>
      </c>
      <c r="G130" s="22" t="s">
        <v>995</v>
      </c>
      <c r="H130" s="33" t="s">
        <v>1103</v>
      </c>
      <c r="I130" s="22">
        <v>1</v>
      </c>
      <c r="J130" s="22">
        <v>800</v>
      </c>
      <c r="K130" s="22"/>
      <c r="L130" s="22"/>
      <c r="M130" s="22"/>
      <c r="N130" s="22"/>
      <c r="O130" s="22">
        <v>1</v>
      </c>
      <c r="P130" s="22"/>
      <c r="Q130" s="22"/>
      <c r="R130" s="22"/>
      <c r="S130" s="22">
        <v>800</v>
      </c>
      <c r="T130" s="22">
        <v>800</v>
      </c>
      <c r="U130" s="36" t="s">
        <v>997</v>
      </c>
      <c r="V130" s="22" t="s">
        <v>1176</v>
      </c>
      <c r="W130" s="22" t="s">
        <v>997</v>
      </c>
      <c r="X130" s="22" t="s">
        <v>1176</v>
      </c>
      <c r="Y130" s="22" t="s">
        <v>1177</v>
      </c>
      <c r="Z130" s="22">
        <v>240</v>
      </c>
      <c r="AA130" s="213">
        <v>208.2</v>
      </c>
      <c r="AB130" s="213">
        <v>208.2</v>
      </c>
      <c r="AC130" s="213"/>
      <c r="AD130" s="213"/>
      <c r="AE130" s="213"/>
      <c r="AF130" s="208"/>
      <c r="AG130" s="208"/>
      <c r="AH130" s="208"/>
      <c r="AI130" s="208"/>
      <c r="AJ130" s="208">
        <v>31.8</v>
      </c>
      <c r="AK130" s="22"/>
      <c r="AL130" s="22"/>
      <c r="AM130" s="33" t="s">
        <v>1178</v>
      </c>
      <c r="AN130" s="33" t="s">
        <v>1179</v>
      </c>
      <c r="AO130" s="60" t="s">
        <v>1386</v>
      </c>
    </row>
    <row r="131" s="12" customFormat="1" ht="30" customHeight="1" spans="1:41">
      <c r="A131" s="183" t="s">
        <v>54</v>
      </c>
      <c r="B131" s="188" t="s">
        <v>143</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144</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203" t="s">
        <v>52</v>
      </c>
      <c r="B133" s="188" t="s">
        <v>145</v>
      </c>
      <c r="C133" s="188"/>
      <c r="D133" s="188"/>
      <c r="E133" s="185"/>
      <c r="F133" s="185"/>
      <c r="G133" s="185"/>
      <c r="H133" s="185"/>
      <c r="I133" s="191">
        <f t="shared" ref="I133:AL133" si="39">I134+I135+I136+I137+I138+I139</f>
        <v>0</v>
      </c>
      <c r="J133" s="191">
        <f t="shared" si="39"/>
        <v>0</v>
      </c>
      <c r="K133" s="191">
        <f t="shared" si="39"/>
        <v>0</v>
      </c>
      <c r="L133" s="191">
        <f t="shared" si="39"/>
        <v>0</v>
      </c>
      <c r="M133" s="191">
        <f t="shared" si="39"/>
        <v>0</v>
      </c>
      <c r="N133" s="191">
        <f t="shared" si="39"/>
        <v>0</v>
      </c>
      <c r="O133" s="191">
        <f t="shared" si="39"/>
        <v>0</v>
      </c>
      <c r="P133" s="191">
        <f t="shared" si="39"/>
        <v>0</v>
      </c>
      <c r="Q133" s="191">
        <f t="shared" si="39"/>
        <v>0</v>
      </c>
      <c r="R133" s="191">
        <f t="shared" si="39"/>
        <v>0</v>
      </c>
      <c r="S133" s="191">
        <f t="shared" si="39"/>
        <v>0</v>
      </c>
      <c r="T133" s="191">
        <f t="shared" si="39"/>
        <v>0</v>
      </c>
      <c r="U133" s="191">
        <f t="shared" si="39"/>
        <v>0</v>
      </c>
      <c r="V133" s="191">
        <f t="shared" si="39"/>
        <v>0</v>
      </c>
      <c r="W133" s="191">
        <f t="shared" si="39"/>
        <v>0</v>
      </c>
      <c r="X133" s="191">
        <f t="shared" si="39"/>
        <v>0</v>
      </c>
      <c r="Y133" s="191">
        <f t="shared" si="39"/>
        <v>0</v>
      </c>
      <c r="Z133" s="191">
        <f t="shared" si="39"/>
        <v>0</v>
      </c>
      <c r="AA133" s="191">
        <f t="shared" si="39"/>
        <v>0</v>
      </c>
      <c r="AB133" s="191">
        <f t="shared" si="39"/>
        <v>0</v>
      </c>
      <c r="AC133" s="191">
        <f t="shared" si="39"/>
        <v>0</v>
      </c>
      <c r="AD133" s="191">
        <f t="shared" si="39"/>
        <v>0</v>
      </c>
      <c r="AE133" s="191">
        <f t="shared" si="39"/>
        <v>0</v>
      </c>
      <c r="AF133" s="191">
        <f t="shared" si="39"/>
        <v>0</v>
      </c>
      <c r="AG133" s="191">
        <f t="shared" si="39"/>
        <v>0</v>
      </c>
      <c r="AH133" s="191">
        <f t="shared" si="39"/>
        <v>0</v>
      </c>
      <c r="AI133" s="191">
        <f t="shared" si="39"/>
        <v>0</v>
      </c>
      <c r="AJ133" s="191">
        <f t="shared" si="39"/>
        <v>0</v>
      </c>
      <c r="AK133" s="191">
        <f t="shared" si="39"/>
        <v>0</v>
      </c>
      <c r="AL133" s="191">
        <f t="shared" si="39"/>
        <v>0</v>
      </c>
      <c r="AM133" s="196"/>
      <c r="AN133" s="196"/>
      <c r="AO133" s="196"/>
    </row>
    <row r="134" s="12" customFormat="1" ht="30" customHeight="1" spans="1:41">
      <c r="A134" s="183" t="s">
        <v>54</v>
      </c>
      <c r="B134" s="188" t="s">
        <v>146</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147</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148</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149</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150</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151</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203" t="s">
        <v>52</v>
      </c>
      <c r="B140" s="188" t="s">
        <v>152</v>
      </c>
      <c r="C140" s="188"/>
      <c r="D140" s="188"/>
      <c r="E140" s="185"/>
      <c r="F140" s="185"/>
      <c r="G140" s="185"/>
      <c r="H140" s="185"/>
      <c r="I140" s="191">
        <f t="shared" ref="I140:AL140" si="40">I141+I142+I143+I144+I145</f>
        <v>0</v>
      </c>
      <c r="J140" s="191">
        <f t="shared" si="40"/>
        <v>0</v>
      </c>
      <c r="K140" s="191">
        <f t="shared" si="40"/>
        <v>0</v>
      </c>
      <c r="L140" s="191">
        <f t="shared" si="40"/>
        <v>0</v>
      </c>
      <c r="M140" s="191">
        <f t="shared" si="40"/>
        <v>0</v>
      </c>
      <c r="N140" s="191">
        <f t="shared" si="40"/>
        <v>0</v>
      </c>
      <c r="O140" s="191">
        <f t="shared" si="40"/>
        <v>0</v>
      </c>
      <c r="P140" s="191">
        <f t="shared" si="40"/>
        <v>0</v>
      </c>
      <c r="Q140" s="191">
        <f t="shared" si="40"/>
        <v>0</v>
      </c>
      <c r="R140" s="191">
        <f t="shared" si="40"/>
        <v>0</v>
      </c>
      <c r="S140" s="191">
        <f t="shared" si="40"/>
        <v>0</v>
      </c>
      <c r="T140" s="191">
        <f t="shared" si="40"/>
        <v>0</v>
      </c>
      <c r="U140" s="191">
        <f t="shared" si="40"/>
        <v>0</v>
      </c>
      <c r="V140" s="191">
        <f t="shared" si="40"/>
        <v>0</v>
      </c>
      <c r="W140" s="191">
        <f t="shared" si="40"/>
        <v>0</v>
      </c>
      <c r="X140" s="191">
        <f t="shared" si="40"/>
        <v>0</v>
      </c>
      <c r="Y140" s="191">
        <f t="shared" si="40"/>
        <v>0</v>
      </c>
      <c r="Z140" s="191">
        <f t="shared" si="40"/>
        <v>0</v>
      </c>
      <c r="AA140" s="191">
        <f t="shared" si="40"/>
        <v>0</v>
      </c>
      <c r="AB140" s="191">
        <f t="shared" si="40"/>
        <v>0</v>
      </c>
      <c r="AC140" s="191">
        <f t="shared" si="40"/>
        <v>0</v>
      </c>
      <c r="AD140" s="191">
        <f t="shared" si="40"/>
        <v>0</v>
      </c>
      <c r="AE140" s="191">
        <f t="shared" si="40"/>
        <v>0</v>
      </c>
      <c r="AF140" s="191">
        <f t="shared" si="40"/>
        <v>0</v>
      </c>
      <c r="AG140" s="191">
        <f t="shared" si="40"/>
        <v>0</v>
      </c>
      <c r="AH140" s="191">
        <f t="shared" si="40"/>
        <v>0</v>
      </c>
      <c r="AI140" s="191">
        <f t="shared" si="40"/>
        <v>0</v>
      </c>
      <c r="AJ140" s="191">
        <f t="shared" si="40"/>
        <v>0</v>
      </c>
      <c r="AK140" s="191">
        <f t="shared" si="40"/>
        <v>0</v>
      </c>
      <c r="AL140" s="191">
        <f t="shared" si="40"/>
        <v>0</v>
      </c>
      <c r="AM140" s="196"/>
      <c r="AN140" s="196"/>
      <c r="AO140" s="196"/>
    </row>
    <row r="141" s="12" customFormat="1" ht="30" customHeight="1" spans="1:41">
      <c r="A141" s="183" t="s">
        <v>54</v>
      </c>
      <c r="B141" s="188" t="s">
        <v>153</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customHeight="1" spans="1:41">
      <c r="A142" s="183" t="s">
        <v>54</v>
      </c>
      <c r="B142" s="188" t="s">
        <v>154</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customHeight="1" spans="1:41">
      <c r="A143" s="183" t="s">
        <v>54</v>
      </c>
      <c r="B143" s="188" t="s">
        <v>155</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156</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183" t="s">
        <v>54</v>
      </c>
      <c r="B145" s="188" t="s">
        <v>157</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customHeight="1" spans="1:41">
      <c r="A146" s="180" t="s">
        <v>50</v>
      </c>
      <c r="B146" s="188" t="s">
        <v>158</v>
      </c>
      <c r="C146" s="188"/>
      <c r="D146" s="188"/>
      <c r="E146" s="185"/>
      <c r="F146" s="185"/>
      <c r="G146" s="185"/>
      <c r="H146" s="185"/>
      <c r="I146" s="192">
        <f t="shared" ref="I146:AL146" si="41">I147+I150</f>
        <v>0</v>
      </c>
      <c r="J146" s="192">
        <f t="shared" si="41"/>
        <v>0</v>
      </c>
      <c r="K146" s="192">
        <f t="shared" si="41"/>
        <v>0</v>
      </c>
      <c r="L146" s="192">
        <f t="shared" si="41"/>
        <v>0</v>
      </c>
      <c r="M146" s="192">
        <f t="shared" si="41"/>
        <v>0</v>
      </c>
      <c r="N146" s="192">
        <f t="shared" si="41"/>
        <v>0</v>
      </c>
      <c r="O146" s="192">
        <f t="shared" si="41"/>
        <v>0</v>
      </c>
      <c r="P146" s="192">
        <f t="shared" si="41"/>
        <v>0</v>
      </c>
      <c r="Q146" s="192">
        <f t="shared" si="41"/>
        <v>0</v>
      </c>
      <c r="R146" s="192">
        <f t="shared" si="41"/>
        <v>0</v>
      </c>
      <c r="S146" s="192">
        <f t="shared" si="41"/>
        <v>0</v>
      </c>
      <c r="T146" s="192">
        <f t="shared" si="41"/>
        <v>0</v>
      </c>
      <c r="U146" s="192">
        <f t="shared" si="41"/>
        <v>0</v>
      </c>
      <c r="V146" s="192">
        <f t="shared" si="41"/>
        <v>0</v>
      </c>
      <c r="W146" s="192">
        <f t="shared" si="41"/>
        <v>0</v>
      </c>
      <c r="X146" s="192">
        <f t="shared" si="41"/>
        <v>0</v>
      </c>
      <c r="Y146" s="192">
        <f t="shared" si="41"/>
        <v>0</v>
      </c>
      <c r="Z146" s="192">
        <f t="shared" si="41"/>
        <v>0</v>
      </c>
      <c r="AA146" s="192">
        <f t="shared" si="41"/>
        <v>0</v>
      </c>
      <c r="AB146" s="192">
        <f t="shared" si="41"/>
        <v>0</v>
      </c>
      <c r="AC146" s="192">
        <f t="shared" si="41"/>
        <v>0</v>
      </c>
      <c r="AD146" s="192">
        <f t="shared" si="41"/>
        <v>0</v>
      </c>
      <c r="AE146" s="192">
        <f t="shared" si="41"/>
        <v>0</v>
      </c>
      <c r="AF146" s="192">
        <f t="shared" si="41"/>
        <v>0</v>
      </c>
      <c r="AG146" s="192">
        <f t="shared" si="41"/>
        <v>0</v>
      </c>
      <c r="AH146" s="192">
        <f t="shared" si="41"/>
        <v>0</v>
      </c>
      <c r="AI146" s="192">
        <f t="shared" si="41"/>
        <v>0</v>
      </c>
      <c r="AJ146" s="192">
        <f t="shared" si="41"/>
        <v>0</v>
      </c>
      <c r="AK146" s="192">
        <f t="shared" si="41"/>
        <v>0</v>
      </c>
      <c r="AL146" s="192">
        <f t="shared" si="41"/>
        <v>0</v>
      </c>
      <c r="AM146" s="196"/>
      <c r="AN146" s="196"/>
      <c r="AO146" s="196"/>
    </row>
    <row r="147" s="12" customFormat="1" ht="30" customHeight="1" spans="1:41">
      <c r="A147" s="203" t="s">
        <v>52</v>
      </c>
      <c r="B147" s="188" t="s">
        <v>159</v>
      </c>
      <c r="C147" s="188"/>
      <c r="D147" s="188"/>
      <c r="E147" s="185"/>
      <c r="F147" s="185"/>
      <c r="G147" s="185"/>
      <c r="H147" s="185"/>
      <c r="I147" s="191">
        <f t="shared" ref="I147:AL147" si="42">I148+I149</f>
        <v>0</v>
      </c>
      <c r="J147" s="191">
        <f t="shared" si="42"/>
        <v>0</v>
      </c>
      <c r="K147" s="191">
        <f t="shared" si="42"/>
        <v>0</v>
      </c>
      <c r="L147" s="191">
        <f t="shared" si="42"/>
        <v>0</v>
      </c>
      <c r="M147" s="191">
        <f t="shared" si="42"/>
        <v>0</v>
      </c>
      <c r="N147" s="191">
        <f t="shared" si="42"/>
        <v>0</v>
      </c>
      <c r="O147" s="191">
        <f t="shared" si="42"/>
        <v>0</v>
      </c>
      <c r="P147" s="191">
        <f t="shared" si="42"/>
        <v>0</v>
      </c>
      <c r="Q147" s="191">
        <f t="shared" si="42"/>
        <v>0</v>
      </c>
      <c r="R147" s="191">
        <f t="shared" si="42"/>
        <v>0</v>
      </c>
      <c r="S147" s="191">
        <f t="shared" si="42"/>
        <v>0</v>
      </c>
      <c r="T147" s="191">
        <f t="shared" si="42"/>
        <v>0</v>
      </c>
      <c r="U147" s="191">
        <f t="shared" si="42"/>
        <v>0</v>
      </c>
      <c r="V147" s="191">
        <f t="shared" si="42"/>
        <v>0</v>
      </c>
      <c r="W147" s="191">
        <f t="shared" si="42"/>
        <v>0</v>
      </c>
      <c r="X147" s="191">
        <f t="shared" si="42"/>
        <v>0</v>
      </c>
      <c r="Y147" s="191">
        <f t="shared" si="42"/>
        <v>0</v>
      </c>
      <c r="Z147" s="191">
        <f t="shared" si="42"/>
        <v>0</v>
      </c>
      <c r="AA147" s="191">
        <f t="shared" si="42"/>
        <v>0</v>
      </c>
      <c r="AB147" s="191">
        <f t="shared" si="42"/>
        <v>0</v>
      </c>
      <c r="AC147" s="191">
        <f t="shared" si="42"/>
        <v>0</v>
      </c>
      <c r="AD147" s="191">
        <f t="shared" si="42"/>
        <v>0</v>
      </c>
      <c r="AE147" s="191">
        <f t="shared" si="42"/>
        <v>0</v>
      </c>
      <c r="AF147" s="191">
        <f t="shared" si="42"/>
        <v>0</v>
      </c>
      <c r="AG147" s="191">
        <f t="shared" si="42"/>
        <v>0</v>
      </c>
      <c r="AH147" s="191">
        <f t="shared" si="42"/>
        <v>0</v>
      </c>
      <c r="AI147" s="191">
        <f t="shared" si="42"/>
        <v>0</v>
      </c>
      <c r="AJ147" s="191">
        <f t="shared" si="42"/>
        <v>0</v>
      </c>
      <c r="AK147" s="191">
        <f t="shared" si="42"/>
        <v>0</v>
      </c>
      <c r="AL147" s="191">
        <f t="shared" si="42"/>
        <v>0</v>
      </c>
      <c r="AM147" s="196"/>
      <c r="AN147" s="196"/>
      <c r="AO147" s="196"/>
    </row>
    <row r="148" s="12" customFormat="1" ht="30" customHeight="1" spans="1:41">
      <c r="A148" s="183" t="s">
        <v>54</v>
      </c>
      <c r="B148" s="188" t="s">
        <v>160</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3" t="s">
        <v>54</v>
      </c>
      <c r="B149" s="188" t="s">
        <v>161</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customHeight="1" spans="1:41">
      <c r="A150" s="203" t="s">
        <v>52</v>
      </c>
      <c r="B150" s="188" t="s">
        <v>162</v>
      </c>
      <c r="C150" s="188"/>
      <c r="D150" s="188"/>
      <c r="E150" s="185"/>
      <c r="F150" s="185"/>
      <c r="G150" s="185"/>
      <c r="H150" s="185"/>
      <c r="I150" s="191">
        <f t="shared" ref="I150:AL150" si="43">I151+I152+I153+I154</f>
        <v>0</v>
      </c>
      <c r="J150" s="191">
        <f t="shared" si="43"/>
        <v>0</v>
      </c>
      <c r="K150" s="191">
        <f t="shared" si="43"/>
        <v>0</v>
      </c>
      <c r="L150" s="191">
        <f t="shared" si="43"/>
        <v>0</v>
      </c>
      <c r="M150" s="191">
        <f t="shared" si="43"/>
        <v>0</v>
      </c>
      <c r="N150" s="191">
        <f t="shared" si="43"/>
        <v>0</v>
      </c>
      <c r="O150" s="191">
        <f t="shared" si="43"/>
        <v>0</v>
      </c>
      <c r="P150" s="191">
        <f t="shared" si="43"/>
        <v>0</v>
      </c>
      <c r="Q150" s="191">
        <f t="shared" si="43"/>
        <v>0</v>
      </c>
      <c r="R150" s="191">
        <f t="shared" si="43"/>
        <v>0</v>
      </c>
      <c r="S150" s="191">
        <f t="shared" si="43"/>
        <v>0</v>
      </c>
      <c r="T150" s="191">
        <f t="shared" si="43"/>
        <v>0</v>
      </c>
      <c r="U150" s="191">
        <f t="shared" si="43"/>
        <v>0</v>
      </c>
      <c r="V150" s="191">
        <f t="shared" si="43"/>
        <v>0</v>
      </c>
      <c r="W150" s="191">
        <f t="shared" si="43"/>
        <v>0</v>
      </c>
      <c r="X150" s="191">
        <f t="shared" si="43"/>
        <v>0</v>
      </c>
      <c r="Y150" s="191">
        <f t="shared" si="43"/>
        <v>0</v>
      </c>
      <c r="Z150" s="191">
        <f t="shared" si="43"/>
        <v>0</v>
      </c>
      <c r="AA150" s="191">
        <f t="shared" si="43"/>
        <v>0</v>
      </c>
      <c r="AB150" s="191">
        <f t="shared" si="43"/>
        <v>0</v>
      </c>
      <c r="AC150" s="191">
        <f t="shared" si="43"/>
        <v>0</v>
      </c>
      <c r="AD150" s="191">
        <f t="shared" si="43"/>
        <v>0</v>
      </c>
      <c r="AE150" s="191">
        <f t="shared" si="43"/>
        <v>0</v>
      </c>
      <c r="AF150" s="191">
        <f t="shared" si="43"/>
        <v>0</v>
      </c>
      <c r="AG150" s="191">
        <f t="shared" si="43"/>
        <v>0</v>
      </c>
      <c r="AH150" s="191">
        <f t="shared" si="43"/>
        <v>0</v>
      </c>
      <c r="AI150" s="191">
        <f t="shared" si="43"/>
        <v>0</v>
      </c>
      <c r="AJ150" s="191">
        <f t="shared" si="43"/>
        <v>0</v>
      </c>
      <c r="AK150" s="191">
        <f t="shared" si="43"/>
        <v>0</v>
      </c>
      <c r="AL150" s="191">
        <f t="shared" si="43"/>
        <v>0</v>
      </c>
      <c r="AM150" s="196"/>
      <c r="AN150" s="196"/>
      <c r="AO150" s="196"/>
    </row>
    <row r="151" s="12" customFormat="1" ht="30" customHeight="1" spans="1:41">
      <c r="A151" s="183" t="s">
        <v>54</v>
      </c>
      <c r="B151" s="188" t="s">
        <v>163</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customHeight="1" spans="1:41">
      <c r="A152" s="183" t="s">
        <v>54</v>
      </c>
      <c r="B152" s="188" t="s">
        <v>164</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customHeight="1" spans="1:41">
      <c r="A153" s="183" t="s">
        <v>54</v>
      </c>
      <c r="B153" s="188" t="s">
        <v>165</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customHeight="1" spans="1:41">
      <c r="A154" s="183" t="s">
        <v>54</v>
      </c>
      <c r="B154" s="188" t="s">
        <v>166</v>
      </c>
      <c r="C154" s="188"/>
      <c r="D154" s="188"/>
      <c r="E154" s="185"/>
      <c r="F154" s="185"/>
      <c r="G154" s="185"/>
      <c r="H154" s="185"/>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6"/>
      <c r="AN154" s="196"/>
      <c r="AO154" s="196"/>
    </row>
    <row r="155" s="12" customFormat="1" ht="30" customHeight="1" spans="1:41">
      <c r="A155" s="180" t="s">
        <v>50</v>
      </c>
      <c r="B155" s="188" t="s">
        <v>167</v>
      </c>
      <c r="C155" s="188"/>
      <c r="D155" s="188"/>
      <c r="E155" s="185"/>
      <c r="F155" s="185"/>
      <c r="G155" s="185"/>
      <c r="H155" s="185"/>
      <c r="I155" s="192">
        <f t="shared" ref="I155:AL155" si="44">I156</f>
        <v>0</v>
      </c>
      <c r="J155" s="192">
        <f t="shared" si="44"/>
        <v>0</v>
      </c>
      <c r="K155" s="192">
        <f t="shared" si="44"/>
        <v>0</v>
      </c>
      <c r="L155" s="192">
        <f t="shared" si="44"/>
        <v>0</v>
      </c>
      <c r="M155" s="192">
        <f t="shared" si="44"/>
        <v>0</v>
      </c>
      <c r="N155" s="192">
        <f t="shared" si="44"/>
        <v>0</v>
      </c>
      <c r="O155" s="192">
        <f t="shared" si="44"/>
        <v>0</v>
      </c>
      <c r="P155" s="192">
        <f t="shared" si="44"/>
        <v>0</v>
      </c>
      <c r="Q155" s="192">
        <f t="shared" si="44"/>
        <v>0</v>
      </c>
      <c r="R155" s="192">
        <f t="shared" si="44"/>
        <v>0</v>
      </c>
      <c r="S155" s="192">
        <f t="shared" si="44"/>
        <v>0</v>
      </c>
      <c r="T155" s="192">
        <f t="shared" si="44"/>
        <v>0</v>
      </c>
      <c r="U155" s="192">
        <f t="shared" si="44"/>
        <v>0</v>
      </c>
      <c r="V155" s="192">
        <f t="shared" si="44"/>
        <v>0</v>
      </c>
      <c r="W155" s="192">
        <f t="shared" si="44"/>
        <v>0</v>
      </c>
      <c r="X155" s="192">
        <f t="shared" si="44"/>
        <v>0</v>
      </c>
      <c r="Y155" s="192">
        <f t="shared" si="44"/>
        <v>0</v>
      </c>
      <c r="Z155" s="192">
        <f t="shared" si="44"/>
        <v>0</v>
      </c>
      <c r="AA155" s="192">
        <f t="shared" si="44"/>
        <v>0</v>
      </c>
      <c r="AB155" s="192">
        <f t="shared" si="44"/>
        <v>0</v>
      </c>
      <c r="AC155" s="192">
        <f t="shared" si="44"/>
        <v>0</v>
      </c>
      <c r="AD155" s="192">
        <f t="shared" si="44"/>
        <v>0</v>
      </c>
      <c r="AE155" s="192">
        <f t="shared" si="44"/>
        <v>0</v>
      </c>
      <c r="AF155" s="192">
        <f t="shared" si="44"/>
        <v>0</v>
      </c>
      <c r="AG155" s="192">
        <f t="shared" si="44"/>
        <v>0</v>
      </c>
      <c r="AH155" s="192">
        <f t="shared" si="44"/>
        <v>0</v>
      </c>
      <c r="AI155" s="192">
        <f t="shared" si="44"/>
        <v>0</v>
      </c>
      <c r="AJ155" s="192">
        <f t="shared" si="44"/>
        <v>0</v>
      </c>
      <c r="AK155" s="192">
        <f t="shared" si="44"/>
        <v>0</v>
      </c>
      <c r="AL155" s="192">
        <f t="shared" si="44"/>
        <v>0</v>
      </c>
      <c r="AM155" s="196"/>
      <c r="AN155" s="196"/>
      <c r="AO155" s="196"/>
    </row>
    <row r="156" s="12" customFormat="1" ht="30" customHeight="1" spans="1:41">
      <c r="A156" s="180" t="s">
        <v>52</v>
      </c>
      <c r="B156" s="188" t="s">
        <v>167</v>
      </c>
      <c r="C156" s="188"/>
      <c r="D156" s="188"/>
      <c r="E156" s="185"/>
      <c r="F156" s="185"/>
      <c r="G156" s="185"/>
      <c r="H156" s="185"/>
      <c r="I156" s="191">
        <f t="shared" ref="I156:AL156" si="45">I157</f>
        <v>0</v>
      </c>
      <c r="J156" s="191">
        <f t="shared" si="45"/>
        <v>0</v>
      </c>
      <c r="K156" s="191">
        <f t="shared" si="45"/>
        <v>0</v>
      </c>
      <c r="L156" s="191">
        <f t="shared" si="45"/>
        <v>0</v>
      </c>
      <c r="M156" s="191">
        <f t="shared" si="45"/>
        <v>0</v>
      </c>
      <c r="N156" s="191">
        <f t="shared" si="45"/>
        <v>0</v>
      </c>
      <c r="O156" s="191">
        <f t="shared" si="45"/>
        <v>0</v>
      </c>
      <c r="P156" s="191">
        <f t="shared" si="45"/>
        <v>0</v>
      </c>
      <c r="Q156" s="191">
        <f t="shared" si="45"/>
        <v>0</v>
      </c>
      <c r="R156" s="191">
        <f t="shared" si="45"/>
        <v>0</v>
      </c>
      <c r="S156" s="191">
        <f t="shared" si="45"/>
        <v>0</v>
      </c>
      <c r="T156" s="191">
        <f t="shared" si="45"/>
        <v>0</v>
      </c>
      <c r="U156" s="191">
        <f t="shared" si="45"/>
        <v>0</v>
      </c>
      <c r="V156" s="191">
        <f t="shared" si="45"/>
        <v>0</v>
      </c>
      <c r="W156" s="191">
        <f t="shared" si="45"/>
        <v>0</v>
      </c>
      <c r="X156" s="191">
        <f t="shared" si="45"/>
        <v>0</v>
      </c>
      <c r="Y156" s="191">
        <f t="shared" si="45"/>
        <v>0</v>
      </c>
      <c r="Z156" s="191">
        <f t="shared" si="45"/>
        <v>0</v>
      </c>
      <c r="AA156" s="191">
        <f t="shared" si="45"/>
        <v>0</v>
      </c>
      <c r="AB156" s="191">
        <f t="shared" si="45"/>
        <v>0</v>
      </c>
      <c r="AC156" s="191">
        <f t="shared" si="45"/>
        <v>0</v>
      </c>
      <c r="AD156" s="191">
        <f t="shared" si="45"/>
        <v>0</v>
      </c>
      <c r="AE156" s="191">
        <f t="shared" si="45"/>
        <v>0</v>
      </c>
      <c r="AF156" s="191">
        <f t="shared" si="45"/>
        <v>0</v>
      </c>
      <c r="AG156" s="191">
        <f t="shared" si="45"/>
        <v>0</v>
      </c>
      <c r="AH156" s="191">
        <f t="shared" si="45"/>
        <v>0</v>
      </c>
      <c r="AI156" s="191">
        <f t="shared" si="45"/>
        <v>0</v>
      </c>
      <c r="AJ156" s="191">
        <f t="shared" si="45"/>
        <v>0</v>
      </c>
      <c r="AK156" s="191">
        <f t="shared" si="45"/>
        <v>0</v>
      </c>
      <c r="AL156" s="191">
        <f t="shared" si="45"/>
        <v>0</v>
      </c>
      <c r="AM156" s="196"/>
      <c r="AN156" s="196"/>
      <c r="AO156" s="196"/>
    </row>
    <row r="157" s="12" customFormat="1" ht="30" customHeight="1" spans="1:41">
      <c r="A157" s="180" t="s">
        <v>54</v>
      </c>
      <c r="B157" s="188" t="s">
        <v>167</v>
      </c>
      <c r="C157" s="188"/>
      <c r="D157" s="188"/>
      <c r="E157" s="185"/>
      <c r="F157" s="185"/>
      <c r="G157" s="185"/>
      <c r="H157" s="185"/>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6"/>
      <c r="AN157" s="196"/>
      <c r="AO157" s="196"/>
    </row>
    <row r="158" s="12" customFormat="1" ht="30" customHeight="1" spans="1:41">
      <c r="A158" s="180" t="s">
        <v>50</v>
      </c>
      <c r="B158" s="188" t="s">
        <v>96</v>
      </c>
      <c r="C158" s="188"/>
      <c r="D158" s="188"/>
      <c r="E158" s="185"/>
      <c r="F158" s="185"/>
      <c r="G158" s="185"/>
      <c r="H158" s="185"/>
      <c r="I158" s="192">
        <f t="shared" ref="I158:AL158" si="46">I159</f>
        <v>2</v>
      </c>
      <c r="J158" s="192">
        <f t="shared" si="46"/>
        <v>3816</v>
      </c>
      <c r="K158" s="192">
        <f t="shared" si="46"/>
        <v>0</v>
      </c>
      <c r="L158" s="192">
        <f t="shared" si="46"/>
        <v>0</v>
      </c>
      <c r="M158" s="192">
        <f t="shared" si="46"/>
        <v>0</v>
      </c>
      <c r="N158" s="192">
        <f t="shared" si="46"/>
        <v>0</v>
      </c>
      <c r="O158" s="192">
        <f t="shared" si="46"/>
        <v>0</v>
      </c>
      <c r="P158" s="192">
        <f t="shared" si="46"/>
        <v>0</v>
      </c>
      <c r="Q158" s="192">
        <f t="shared" si="46"/>
        <v>0</v>
      </c>
      <c r="R158" s="192">
        <f t="shared" si="46"/>
        <v>2</v>
      </c>
      <c r="S158" s="192">
        <f t="shared" si="46"/>
        <v>10600</v>
      </c>
      <c r="T158" s="192">
        <f t="shared" si="46"/>
        <v>15068</v>
      </c>
      <c r="U158" s="192">
        <f t="shared" si="46"/>
        <v>0</v>
      </c>
      <c r="V158" s="192">
        <f t="shared" si="46"/>
        <v>0</v>
      </c>
      <c r="W158" s="192">
        <f t="shared" si="46"/>
        <v>0</v>
      </c>
      <c r="X158" s="192">
        <f t="shared" si="46"/>
        <v>0</v>
      </c>
      <c r="Y158" s="192">
        <f t="shared" si="46"/>
        <v>0</v>
      </c>
      <c r="Z158" s="192">
        <f t="shared" si="46"/>
        <v>538</v>
      </c>
      <c r="AA158" s="192">
        <f t="shared" si="46"/>
        <v>538</v>
      </c>
      <c r="AB158" s="192">
        <f t="shared" si="46"/>
        <v>500</v>
      </c>
      <c r="AC158" s="192">
        <f t="shared" si="46"/>
        <v>0</v>
      </c>
      <c r="AD158" s="192">
        <f t="shared" si="46"/>
        <v>38</v>
      </c>
      <c r="AE158" s="192">
        <f t="shared" si="46"/>
        <v>0</v>
      </c>
      <c r="AF158" s="192">
        <f t="shared" si="46"/>
        <v>0</v>
      </c>
      <c r="AG158" s="192">
        <f t="shared" si="46"/>
        <v>0</v>
      </c>
      <c r="AH158" s="192">
        <f t="shared" si="46"/>
        <v>0</v>
      </c>
      <c r="AI158" s="192">
        <f t="shared" si="46"/>
        <v>0</v>
      </c>
      <c r="AJ158" s="192">
        <f t="shared" si="46"/>
        <v>0</v>
      </c>
      <c r="AK158" s="192">
        <f t="shared" si="46"/>
        <v>0</v>
      </c>
      <c r="AL158" s="192">
        <f t="shared" si="46"/>
        <v>0</v>
      </c>
      <c r="AM158" s="196"/>
      <c r="AN158" s="196"/>
      <c r="AO158" s="196"/>
    </row>
    <row r="159" s="12" customFormat="1" ht="30" customHeight="1" spans="1:41">
      <c r="A159" s="180" t="s">
        <v>52</v>
      </c>
      <c r="B159" s="188" t="s">
        <v>96</v>
      </c>
      <c r="C159" s="188"/>
      <c r="D159" s="188"/>
      <c r="E159" s="185"/>
      <c r="F159" s="185"/>
      <c r="G159" s="185"/>
      <c r="H159" s="185"/>
      <c r="I159" s="191">
        <f t="shared" ref="I159:AL159" si="47">I160+I161+I163</f>
        <v>2</v>
      </c>
      <c r="J159" s="191">
        <f t="shared" si="47"/>
        <v>3816</v>
      </c>
      <c r="K159" s="191">
        <f t="shared" si="47"/>
        <v>0</v>
      </c>
      <c r="L159" s="191">
        <f t="shared" si="47"/>
        <v>0</v>
      </c>
      <c r="M159" s="191">
        <f t="shared" si="47"/>
        <v>0</v>
      </c>
      <c r="N159" s="191">
        <f t="shared" si="47"/>
        <v>0</v>
      </c>
      <c r="O159" s="191">
        <f t="shared" si="47"/>
        <v>0</v>
      </c>
      <c r="P159" s="191">
        <f t="shared" si="47"/>
        <v>0</v>
      </c>
      <c r="Q159" s="191">
        <f t="shared" si="47"/>
        <v>0</v>
      </c>
      <c r="R159" s="191">
        <f t="shared" si="47"/>
        <v>2</v>
      </c>
      <c r="S159" s="191">
        <f t="shared" si="47"/>
        <v>10600</v>
      </c>
      <c r="T159" s="191">
        <f t="shared" si="47"/>
        <v>15068</v>
      </c>
      <c r="U159" s="191">
        <f t="shared" si="47"/>
        <v>0</v>
      </c>
      <c r="V159" s="191">
        <f t="shared" si="47"/>
        <v>0</v>
      </c>
      <c r="W159" s="191">
        <f t="shared" si="47"/>
        <v>0</v>
      </c>
      <c r="X159" s="191">
        <f t="shared" si="47"/>
        <v>0</v>
      </c>
      <c r="Y159" s="191">
        <f t="shared" si="47"/>
        <v>0</v>
      </c>
      <c r="Z159" s="191">
        <f t="shared" si="47"/>
        <v>538</v>
      </c>
      <c r="AA159" s="191">
        <f t="shared" si="47"/>
        <v>538</v>
      </c>
      <c r="AB159" s="191">
        <f t="shared" si="47"/>
        <v>500</v>
      </c>
      <c r="AC159" s="191">
        <f t="shared" si="47"/>
        <v>0</v>
      </c>
      <c r="AD159" s="191">
        <f t="shared" si="47"/>
        <v>38</v>
      </c>
      <c r="AE159" s="191">
        <f t="shared" si="47"/>
        <v>0</v>
      </c>
      <c r="AF159" s="191">
        <f t="shared" si="47"/>
        <v>0</v>
      </c>
      <c r="AG159" s="191">
        <f t="shared" si="47"/>
        <v>0</v>
      </c>
      <c r="AH159" s="191">
        <f t="shared" si="47"/>
        <v>0</v>
      </c>
      <c r="AI159" s="191">
        <f t="shared" si="47"/>
        <v>0</v>
      </c>
      <c r="AJ159" s="191">
        <f t="shared" si="47"/>
        <v>0</v>
      </c>
      <c r="AK159" s="191">
        <f t="shared" si="47"/>
        <v>0</v>
      </c>
      <c r="AL159" s="191">
        <f t="shared" si="47"/>
        <v>0</v>
      </c>
      <c r="AM159" s="196"/>
      <c r="AN159" s="196"/>
      <c r="AO159" s="196"/>
    </row>
    <row r="160" s="12" customFormat="1" ht="45" customHeight="1" spans="1:41">
      <c r="A160" s="183" t="s">
        <v>54</v>
      </c>
      <c r="B160" s="188" t="s">
        <v>168</v>
      </c>
      <c r="C160" s="188"/>
      <c r="D160" s="188"/>
      <c r="E160" s="185"/>
      <c r="F160" s="185"/>
      <c r="G160" s="185"/>
      <c r="H160" s="185"/>
      <c r="I160" s="191"/>
      <c r="J160" s="191"/>
      <c r="K160" s="191"/>
      <c r="L160" s="191"/>
      <c r="M160" s="191"/>
      <c r="N160" s="191"/>
      <c r="O160" s="191"/>
      <c r="P160" s="191"/>
      <c r="Q160" s="191"/>
      <c r="R160" s="191"/>
      <c r="S160" s="191"/>
      <c r="T160" s="191"/>
      <c r="U160" s="191"/>
      <c r="V160" s="191"/>
      <c r="W160" s="191"/>
      <c r="X160" s="191"/>
      <c r="Y160" s="191"/>
      <c r="Z160" s="191"/>
      <c r="AA160" s="191"/>
      <c r="AB160" s="191"/>
      <c r="AC160" s="191"/>
      <c r="AD160" s="191"/>
      <c r="AE160" s="191"/>
      <c r="AF160" s="191"/>
      <c r="AG160" s="191"/>
      <c r="AH160" s="191"/>
      <c r="AI160" s="191"/>
      <c r="AJ160" s="191"/>
      <c r="AK160" s="191"/>
      <c r="AL160" s="191"/>
      <c r="AM160" s="196"/>
      <c r="AN160" s="196"/>
      <c r="AO160" s="196"/>
    </row>
    <row r="161" s="12" customFormat="1" ht="30" customHeight="1" spans="1:41">
      <c r="A161" s="183" t="s">
        <v>54</v>
      </c>
      <c r="B161" s="188" t="s">
        <v>169</v>
      </c>
      <c r="C161" s="188"/>
      <c r="D161" s="188"/>
      <c r="E161" s="185"/>
      <c r="F161" s="185"/>
      <c r="G161" s="185"/>
      <c r="H161" s="185"/>
      <c r="I161" s="191">
        <f t="shared" ref="I161:AL161" si="48">SUM(I162)</f>
        <v>1</v>
      </c>
      <c r="J161" s="191">
        <f t="shared" si="48"/>
        <v>3800</v>
      </c>
      <c r="K161" s="191">
        <f t="shared" si="48"/>
        <v>0</v>
      </c>
      <c r="L161" s="191">
        <f t="shared" si="48"/>
        <v>0</v>
      </c>
      <c r="M161" s="191">
        <f t="shared" si="48"/>
        <v>0</v>
      </c>
      <c r="N161" s="191">
        <f t="shared" si="48"/>
        <v>0</v>
      </c>
      <c r="O161" s="191">
        <f t="shared" si="48"/>
        <v>0</v>
      </c>
      <c r="P161" s="191">
        <f t="shared" si="48"/>
        <v>0</v>
      </c>
      <c r="Q161" s="191">
        <f t="shared" si="48"/>
        <v>0</v>
      </c>
      <c r="R161" s="191">
        <f t="shared" si="48"/>
        <v>1</v>
      </c>
      <c r="S161" s="191">
        <f t="shared" si="48"/>
        <v>3800</v>
      </c>
      <c r="T161" s="191">
        <f t="shared" si="48"/>
        <v>0</v>
      </c>
      <c r="U161" s="191">
        <f t="shared" si="48"/>
        <v>0</v>
      </c>
      <c r="V161" s="191">
        <f t="shared" si="48"/>
        <v>0</v>
      </c>
      <c r="W161" s="191">
        <f t="shared" si="48"/>
        <v>0</v>
      </c>
      <c r="X161" s="191">
        <f t="shared" si="48"/>
        <v>0</v>
      </c>
      <c r="Y161" s="191">
        <f t="shared" si="48"/>
        <v>0</v>
      </c>
      <c r="Z161" s="191">
        <f t="shared" si="48"/>
        <v>38</v>
      </c>
      <c r="AA161" s="191">
        <f t="shared" si="48"/>
        <v>38</v>
      </c>
      <c r="AB161" s="191">
        <f t="shared" si="48"/>
        <v>0</v>
      </c>
      <c r="AC161" s="191">
        <f t="shared" si="48"/>
        <v>0</v>
      </c>
      <c r="AD161" s="191">
        <f t="shared" si="48"/>
        <v>38</v>
      </c>
      <c r="AE161" s="191">
        <f t="shared" si="48"/>
        <v>0</v>
      </c>
      <c r="AF161" s="191">
        <f t="shared" si="48"/>
        <v>0</v>
      </c>
      <c r="AG161" s="191">
        <f t="shared" si="48"/>
        <v>0</v>
      </c>
      <c r="AH161" s="191">
        <f t="shared" si="48"/>
        <v>0</v>
      </c>
      <c r="AI161" s="191">
        <f t="shared" si="48"/>
        <v>0</v>
      </c>
      <c r="AJ161" s="191">
        <f t="shared" si="48"/>
        <v>0</v>
      </c>
      <c r="AK161" s="191">
        <f t="shared" si="48"/>
        <v>0</v>
      </c>
      <c r="AL161" s="191">
        <f t="shared" si="48"/>
        <v>0</v>
      </c>
      <c r="AM161" s="196"/>
      <c r="AN161" s="196"/>
      <c r="AO161" s="196"/>
    </row>
    <row r="162" s="7" customFormat="1" ht="178" customHeight="1" spans="1:41">
      <c r="A162" s="22">
        <v>33</v>
      </c>
      <c r="B162" s="22" t="s">
        <v>1183</v>
      </c>
      <c r="C162" s="22">
        <v>2024</v>
      </c>
      <c r="D162" s="33" t="s">
        <v>1004</v>
      </c>
      <c r="E162" s="22" t="s">
        <v>178</v>
      </c>
      <c r="F162" s="22" t="s">
        <v>1184</v>
      </c>
      <c r="G162" s="22" t="s">
        <v>995</v>
      </c>
      <c r="H162" s="33" t="s">
        <v>1006</v>
      </c>
      <c r="I162" s="22">
        <v>1</v>
      </c>
      <c r="J162" s="22">
        <v>3800</v>
      </c>
      <c r="K162" s="22"/>
      <c r="L162" s="22"/>
      <c r="M162" s="22"/>
      <c r="N162" s="22"/>
      <c r="O162" s="22"/>
      <c r="P162" s="22"/>
      <c r="Q162" s="22"/>
      <c r="R162" s="22">
        <v>1</v>
      </c>
      <c r="S162" s="22">
        <v>3800</v>
      </c>
      <c r="T162" s="22"/>
      <c r="U162" s="22" t="s">
        <v>1007</v>
      </c>
      <c r="V162" s="22" t="s">
        <v>1185</v>
      </c>
      <c r="W162" s="22" t="s">
        <v>1007</v>
      </c>
      <c r="X162" s="22" t="s">
        <v>1185</v>
      </c>
      <c r="Y162" s="22" t="s">
        <v>1186</v>
      </c>
      <c r="Z162" s="22">
        <v>38</v>
      </c>
      <c r="AA162" s="22">
        <v>38</v>
      </c>
      <c r="AB162" s="60"/>
      <c r="AC162" s="60"/>
      <c r="AD162" s="60">
        <v>38</v>
      </c>
      <c r="AE162" s="60"/>
      <c r="AF162" s="22"/>
      <c r="AG162" s="22"/>
      <c r="AH162" s="22"/>
      <c r="AI162" s="22"/>
      <c r="AJ162" s="22"/>
      <c r="AK162" s="22"/>
      <c r="AL162" s="22"/>
      <c r="AM162" s="33" t="s">
        <v>1187</v>
      </c>
      <c r="AN162" s="33" t="s">
        <v>1188</v>
      </c>
      <c r="AO162" s="60" t="s">
        <v>1386</v>
      </c>
    </row>
    <row r="163" s="12" customFormat="1" ht="30" customHeight="1" spans="1:40">
      <c r="A163" s="183" t="s">
        <v>54</v>
      </c>
      <c r="B163" s="188" t="s">
        <v>170</v>
      </c>
      <c r="C163" s="188"/>
      <c r="D163" s="188"/>
      <c r="E163" s="185"/>
      <c r="F163" s="185"/>
      <c r="G163" s="185"/>
      <c r="H163" s="185"/>
      <c r="I163" s="191">
        <f t="shared" ref="I163:AL163" si="49">SUM(I164)</f>
        <v>1</v>
      </c>
      <c r="J163" s="191">
        <f t="shared" si="49"/>
        <v>16</v>
      </c>
      <c r="K163" s="191">
        <f t="shared" si="49"/>
        <v>0</v>
      </c>
      <c r="L163" s="191">
        <f t="shared" si="49"/>
        <v>0</v>
      </c>
      <c r="M163" s="191">
        <f t="shared" si="49"/>
        <v>0</v>
      </c>
      <c r="N163" s="191">
        <f t="shared" si="49"/>
        <v>0</v>
      </c>
      <c r="O163" s="191">
        <f t="shared" si="49"/>
        <v>0</v>
      </c>
      <c r="P163" s="191">
        <f t="shared" si="49"/>
        <v>0</v>
      </c>
      <c r="Q163" s="191">
        <f t="shared" si="49"/>
        <v>0</v>
      </c>
      <c r="R163" s="191">
        <f t="shared" si="49"/>
        <v>1</v>
      </c>
      <c r="S163" s="191">
        <f t="shared" si="49"/>
        <v>6800</v>
      </c>
      <c r="T163" s="191">
        <f t="shared" si="49"/>
        <v>15068</v>
      </c>
      <c r="U163" s="191">
        <f t="shared" si="49"/>
        <v>0</v>
      </c>
      <c r="V163" s="191">
        <f t="shared" si="49"/>
        <v>0</v>
      </c>
      <c r="W163" s="191">
        <f t="shared" si="49"/>
        <v>0</v>
      </c>
      <c r="X163" s="191">
        <f t="shared" si="49"/>
        <v>0</v>
      </c>
      <c r="Y163" s="191">
        <f t="shared" si="49"/>
        <v>0</v>
      </c>
      <c r="Z163" s="191">
        <f t="shared" si="49"/>
        <v>500</v>
      </c>
      <c r="AA163" s="191">
        <f t="shared" si="49"/>
        <v>500</v>
      </c>
      <c r="AB163" s="191">
        <f t="shared" si="49"/>
        <v>500</v>
      </c>
      <c r="AC163" s="191">
        <f t="shared" si="49"/>
        <v>0</v>
      </c>
      <c r="AD163" s="191">
        <f t="shared" si="49"/>
        <v>0</v>
      </c>
      <c r="AE163" s="191">
        <f t="shared" si="49"/>
        <v>0</v>
      </c>
      <c r="AF163" s="191">
        <f t="shared" si="49"/>
        <v>0</v>
      </c>
      <c r="AG163" s="191">
        <f t="shared" si="49"/>
        <v>0</v>
      </c>
      <c r="AH163" s="191">
        <f t="shared" si="49"/>
        <v>0</v>
      </c>
      <c r="AI163" s="191">
        <f t="shared" si="49"/>
        <v>0</v>
      </c>
      <c r="AJ163" s="191">
        <f t="shared" si="49"/>
        <v>0</v>
      </c>
      <c r="AK163" s="191">
        <f t="shared" si="49"/>
        <v>0</v>
      </c>
      <c r="AL163" s="191">
        <f t="shared" si="49"/>
        <v>0</v>
      </c>
      <c r="AM163" s="206"/>
      <c r="AN163" s="206"/>
    </row>
    <row r="164" ht="169" customHeight="1" spans="1:41">
      <c r="A164" s="22">
        <v>34</v>
      </c>
      <c r="B164" s="22" t="s">
        <v>1421</v>
      </c>
      <c r="C164" s="22">
        <v>2024</v>
      </c>
      <c r="D164" s="33" t="s">
        <v>1422</v>
      </c>
      <c r="E164" s="22" t="s">
        <v>178</v>
      </c>
      <c r="F164" s="22" t="s">
        <v>984</v>
      </c>
      <c r="G164" s="33" t="s">
        <v>1423</v>
      </c>
      <c r="H164" s="33" t="s">
        <v>1424</v>
      </c>
      <c r="I164" s="22">
        <v>1</v>
      </c>
      <c r="J164" s="22">
        <v>16</v>
      </c>
      <c r="K164" s="66"/>
      <c r="L164" s="66"/>
      <c r="M164" s="66"/>
      <c r="N164" s="66"/>
      <c r="O164" s="66"/>
      <c r="P164" s="66"/>
      <c r="Q164" s="66"/>
      <c r="R164" s="22">
        <v>1</v>
      </c>
      <c r="S164" s="22">
        <v>6800</v>
      </c>
      <c r="T164" s="22">
        <v>15068</v>
      </c>
      <c r="U164" s="33" t="s">
        <v>1425</v>
      </c>
      <c r="V164" s="230"/>
      <c r="W164" s="33" t="s">
        <v>1425</v>
      </c>
      <c r="X164" s="230"/>
      <c r="Y164" s="230"/>
      <c r="Z164" s="22">
        <v>500</v>
      </c>
      <c r="AA164" s="33">
        <v>500</v>
      </c>
      <c r="AB164" s="33">
        <v>500</v>
      </c>
      <c r="AC164" s="66"/>
      <c r="AD164" s="66"/>
      <c r="AE164" s="66"/>
      <c r="AF164" s="66"/>
      <c r="AG164" s="66"/>
      <c r="AH164" s="66"/>
      <c r="AI164" s="66"/>
      <c r="AJ164" s="66"/>
      <c r="AK164" s="66"/>
      <c r="AL164" s="66"/>
      <c r="AM164" s="33" t="s">
        <v>1426</v>
      </c>
      <c r="AN164" s="33" t="s">
        <v>1427</v>
      </c>
      <c r="AO164" s="60" t="s">
        <v>1392</v>
      </c>
    </row>
  </sheetData>
  <autoFilter xmlns:etc="http://www.wps.cn/officeDocument/2017/etCustomData" ref="A5:XFD164" etc:filterBottomFollowUsedRange="0">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9:D29"/>
    <mergeCell ref="B30:D30"/>
    <mergeCell ref="B31:D31"/>
    <mergeCell ref="B32:D32"/>
    <mergeCell ref="B33:D33"/>
    <mergeCell ref="B34:D34"/>
    <mergeCell ref="B35:D35"/>
    <mergeCell ref="B40:D40"/>
    <mergeCell ref="B41:D41"/>
    <mergeCell ref="B42:D42"/>
    <mergeCell ref="B43:D43"/>
    <mergeCell ref="B44:D44"/>
    <mergeCell ref="B45:D45"/>
    <mergeCell ref="B46:D46"/>
    <mergeCell ref="B47:D47"/>
    <mergeCell ref="B53:D53"/>
    <mergeCell ref="B54:D54"/>
    <mergeCell ref="B55:D55"/>
    <mergeCell ref="B56:D56"/>
    <mergeCell ref="B57:D57"/>
    <mergeCell ref="B58:D58"/>
    <mergeCell ref="B59:D59"/>
    <mergeCell ref="B60:D60"/>
    <mergeCell ref="B62:D62"/>
    <mergeCell ref="B63:D63"/>
    <mergeCell ref="B64:D64"/>
    <mergeCell ref="B65:D65"/>
    <mergeCell ref="B66:D66"/>
    <mergeCell ref="B69:D69"/>
    <mergeCell ref="B70:D70"/>
    <mergeCell ref="B71:D71"/>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2:D92"/>
    <mergeCell ref="B94:D94"/>
    <mergeCell ref="B99:D99"/>
    <mergeCell ref="B100:D100"/>
    <mergeCell ref="B101:D101"/>
    <mergeCell ref="B102:D102"/>
    <mergeCell ref="B103:D103"/>
    <mergeCell ref="B104:D104"/>
    <mergeCell ref="B105:D105"/>
    <mergeCell ref="B106:D106"/>
    <mergeCell ref="B110:D110"/>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3:D163"/>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1">
    <cfRule type="duplicateValues" dxfId="1" priority="1"/>
  </conditionalFormatting>
  <conditionalFormatting sqref="D130">
    <cfRule type="expression" dxfId="0" priority="2">
      <formula>AND(COUNTIF(#REF!,D130)+COUNTIF(#REF!,D130)+COUNTIF(#REF!,D130)+COUNTIF(#REF!,D130)+COUNTIF(#REF!,D130)+COUNTIF(#REF!,D130)+COUNTIF(#REF!,D130)+COUNTIF(#REF!,D130)+COUNTIF(#REF!,D130)+COUNTIF(#REF!,D130)+COUNTIF(#REF!,D130)+COUNTIF(#REF!,D130)&gt;1,NOT(ISBLANK(D130)))</formula>
    </cfRule>
  </conditionalFormatting>
  <pageMargins left="0.751388888888889" right="0.751388888888889" top="1" bottom="0.236111111111111" header="0.5" footer="0.118055555555556"/>
  <pageSetup paperSize="8" scale="21" fitToHeight="0" orientation="landscape" horizontalDpi="600"/>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64"/>
  <sheetViews>
    <sheetView view="pageBreakPreview" zoomScale="30" zoomScaleNormal="47" workbookViewId="0">
      <pane xSplit="8" ySplit="11" topLeftCell="I58" activePane="bottomRight" state="frozen"/>
      <selection/>
      <selection pane="topRight"/>
      <selection pane="bottomLeft"/>
      <selection pane="bottomRight" activeCell="P66" sqref="P66"/>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26.037037037037" style="9" customWidth="1"/>
    <col min="27" max="27" width="22" style="9" customWidth="1"/>
    <col min="28" max="28" width="22.5925925925926" style="9" customWidth="1"/>
    <col min="29" max="29" width="11.6296296296296" style="9" customWidth="1"/>
    <col min="30" max="30" width="14.6574074074074" style="9" customWidth="1"/>
    <col min="31" max="35" width="15.1296296296296" style="9" customWidth="1"/>
    <col min="36" max="36" width="20.4907407407407" style="9" customWidth="1"/>
    <col min="37" max="37" width="15.1296296296296" style="9" customWidth="1"/>
    <col min="38" max="38" width="12.1296296296296" style="9" customWidth="1"/>
    <col min="39" max="39" width="39.9351851851852" style="12" customWidth="1"/>
    <col min="40" max="41" width="36.6296296296296" style="12" customWidth="1"/>
    <col min="42" max="16366" width="8.88888888888889" style="12"/>
    <col min="16367"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I7+I69+I86+I120+I125+I146+I155+I158</f>
        <v>34</v>
      </c>
      <c r="J6" s="83">
        <f t="shared" si="0"/>
        <v>22977.8444</v>
      </c>
      <c r="K6" s="83">
        <f t="shared" si="0"/>
        <v>14</v>
      </c>
      <c r="L6" s="83">
        <f t="shared" si="0"/>
        <v>1</v>
      </c>
      <c r="M6" s="83">
        <f t="shared" si="0"/>
        <v>16</v>
      </c>
      <c r="N6" s="83">
        <f t="shared" si="0"/>
        <v>0</v>
      </c>
      <c r="O6" s="83">
        <f t="shared" si="0"/>
        <v>1</v>
      </c>
      <c r="P6" s="83">
        <f t="shared" si="0"/>
        <v>0</v>
      </c>
      <c r="Q6" s="83">
        <f t="shared" si="0"/>
        <v>0</v>
      </c>
      <c r="R6" s="83">
        <f t="shared" si="0"/>
        <v>2</v>
      </c>
      <c r="S6" s="83">
        <f t="shared" si="0"/>
        <v>31044</v>
      </c>
      <c r="T6" s="83">
        <f t="shared" si="0"/>
        <v>85229</v>
      </c>
      <c r="U6" s="83">
        <f t="shared" si="0"/>
        <v>0</v>
      </c>
      <c r="V6" s="83">
        <f t="shared" si="0"/>
        <v>0</v>
      </c>
      <c r="W6" s="83">
        <f t="shared" si="0"/>
        <v>0</v>
      </c>
      <c r="X6" s="83">
        <f t="shared" si="0"/>
        <v>0</v>
      </c>
      <c r="Y6" s="83">
        <f t="shared" si="0"/>
        <v>0</v>
      </c>
      <c r="Z6" s="83">
        <f t="shared" si="0"/>
        <v>34689.64</v>
      </c>
      <c r="AA6" s="83">
        <f t="shared" si="0"/>
        <v>24567</v>
      </c>
      <c r="AB6" s="83">
        <f t="shared" si="0"/>
        <v>20670</v>
      </c>
      <c r="AC6" s="83">
        <f t="shared" si="0"/>
        <v>1842</v>
      </c>
      <c r="AD6" s="83">
        <f t="shared" si="0"/>
        <v>2055</v>
      </c>
      <c r="AE6" s="83">
        <f t="shared" si="0"/>
        <v>0</v>
      </c>
      <c r="AF6" s="83">
        <f t="shared" si="0"/>
        <v>4772</v>
      </c>
      <c r="AG6" s="83">
        <f t="shared" si="0"/>
        <v>0</v>
      </c>
      <c r="AH6" s="83">
        <f t="shared" si="0"/>
        <v>2000</v>
      </c>
      <c r="AI6" s="83">
        <f t="shared" si="0"/>
        <v>501</v>
      </c>
      <c r="AJ6" s="83">
        <f t="shared" si="0"/>
        <v>2849.64</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I8+I33+I42+I54+I59</f>
        <v>19</v>
      </c>
      <c r="J7" s="189">
        <f t="shared" si="1"/>
        <v>18085.89</v>
      </c>
      <c r="K7" s="189">
        <f t="shared" si="1"/>
        <v>13</v>
      </c>
      <c r="L7" s="189">
        <f t="shared" si="1"/>
        <v>0</v>
      </c>
      <c r="M7" s="189">
        <f t="shared" si="1"/>
        <v>6</v>
      </c>
      <c r="N7" s="189">
        <f t="shared" si="1"/>
        <v>0</v>
      </c>
      <c r="O7" s="189">
        <f t="shared" si="1"/>
        <v>0</v>
      </c>
      <c r="P7" s="189">
        <f t="shared" si="1"/>
        <v>0</v>
      </c>
      <c r="Q7" s="189">
        <f t="shared" si="1"/>
        <v>0</v>
      </c>
      <c r="R7" s="189">
        <f t="shared" si="1"/>
        <v>0</v>
      </c>
      <c r="S7" s="189">
        <f t="shared" si="1"/>
        <v>12588</v>
      </c>
      <c r="T7" s="189">
        <f t="shared" si="1"/>
        <v>43464</v>
      </c>
      <c r="U7" s="189">
        <f t="shared" si="1"/>
        <v>0</v>
      </c>
      <c r="V7" s="189">
        <f t="shared" si="1"/>
        <v>0</v>
      </c>
      <c r="W7" s="189">
        <f t="shared" si="1"/>
        <v>0</v>
      </c>
      <c r="X7" s="189">
        <f t="shared" si="1"/>
        <v>0</v>
      </c>
      <c r="Y7" s="189">
        <f t="shared" si="1"/>
        <v>0</v>
      </c>
      <c r="Z7" s="189">
        <f t="shared" si="1"/>
        <v>20881.64</v>
      </c>
      <c r="AA7" s="189">
        <f t="shared" si="1"/>
        <v>15143.89</v>
      </c>
      <c r="AB7" s="189">
        <f t="shared" si="1"/>
        <v>11284.89</v>
      </c>
      <c r="AC7" s="189">
        <f t="shared" si="1"/>
        <v>1842</v>
      </c>
      <c r="AD7" s="189">
        <f t="shared" si="1"/>
        <v>2017</v>
      </c>
      <c r="AE7" s="189">
        <f t="shared" si="1"/>
        <v>0</v>
      </c>
      <c r="AF7" s="189">
        <f t="shared" si="1"/>
        <v>3998</v>
      </c>
      <c r="AG7" s="189">
        <f t="shared" si="1"/>
        <v>0</v>
      </c>
      <c r="AH7" s="189">
        <f t="shared" si="1"/>
        <v>0</v>
      </c>
      <c r="AI7" s="189">
        <f t="shared" si="1"/>
        <v>0</v>
      </c>
      <c r="AJ7" s="189">
        <f t="shared" si="1"/>
        <v>1739.75</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I9+I15+I20+I30+I31+I32+I21</f>
        <v>7</v>
      </c>
      <c r="J8" s="190">
        <f t="shared" si="2"/>
        <v>16161.19</v>
      </c>
      <c r="K8" s="190">
        <f t="shared" si="2"/>
        <v>6</v>
      </c>
      <c r="L8" s="190">
        <f t="shared" si="2"/>
        <v>0</v>
      </c>
      <c r="M8" s="190">
        <f t="shared" si="2"/>
        <v>1</v>
      </c>
      <c r="N8" s="190">
        <f t="shared" si="2"/>
        <v>0</v>
      </c>
      <c r="O8" s="190">
        <f t="shared" si="2"/>
        <v>0</v>
      </c>
      <c r="P8" s="190">
        <f t="shared" si="2"/>
        <v>0</v>
      </c>
      <c r="Q8" s="190">
        <f t="shared" si="2"/>
        <v>0</v>
      </c>
      <c r="R8" s="190">
        <f t="shared" si="2"/>
        <v>0</v>
      </c>
      <c r="S8" s="190">
        <f t="shared" si="2"/>
        <v>5256</v>
      </c>
      <c r="T8" s="190">
        <f t="shared" si="2"/>
        <v>18346</v>
      </c>
      <c r="U8" s="190">
        <f t="shared" si="2"/>
        <v>0</v>
      </c>
      <c r="V8" s="190">
        <f t="shared" si="2"/>
        <v>0</v>
      </c>
      <c r="W8" s="190">
        <f t="shared" si="2"/>
        <v>0</v>
      </c>
      <c r="X8" s="190">
        <f t="shared" si="2"/>
        <v>0</v>
      </c>
      <c r="Y8" s="190">
        <f t="shared" si="2"/>
        <v>0</v>
      </c>
      <c r="Z8" s="190">
        <f t="shared" si="2"/>
        <v>7393.64</v>
      </c>
      <c r="AA8" s="190">
        <f t="shared" si="2"/>
        <v>7393.64</v>
      </c>
      <c r="AB8" s="190">
        <f t="shared" si="2"/>
        <v>5029.64</v>
      </c>
      <c r="AC8" s="190">
        <f t="shared" si="2"/>
        <v>1500</v>
      </c>
      <c r="AD8" s="190">
        <f t="shared" si="2"/>
        <v>864</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18" t="s">
        <v>1441</v>
      </c>
      <c r="C13" s="219">
        <v>2024</v>
      </c>
      <c r="D13" s="220" t="s">
        <v>1442</v>
      </c>
      <c r="E13" s="219" t="s">
        <v>178</v>
      </c>
      <c r="F13" s="218" t="s">
        <v>1443</v>
      </c>
      <c r="G13" s="219" t="s">
        <v>1444</v>
      </c>
      <c r="H13" s="218" t="s">
        <v>1445</v>
      </c>
      <c r="I13" s="39">
        <v>1</v>
      </c>
      <c r="J13" s="39">
        <v>300</v>
      </c>
      <c r="K13" s="39">
        <v>1</v>
      </c>
      <c r="L13" s="39"/>
      <c r="M13" s="39"/>
      <c r="N13" s="39"/>
      <c r="O13" s="39"/>
      <c r="P13" s="39"/>
      <c r="Q13" s="39"/>
      <c r="R13" s="39"/>
      <c r="S13" s="39">
        <v>132</v>
      </c>
      <c r="T13" s="39">
        <v>456</v>
      </c>
      <c r="U13" s="208" t="s">
        <v>1019</v>
      </c>
      <c r="V13" s="22" t="s">
        <v>880</v>
      </c>
      <c r="W13" s="208" t="s">
        <v>183</v>
      </c>
      <c r="X13" s="22" t="s">
        <v>811</v>
      </c>
      <c r="Y13" s="39" t="s">
        <v>1440</v>
      </c>
      <c r="Z13" s="224">
        <v>91.64</v>
      </c>
      <c r="AA13" s="224">
        <v>91.64</v>
      </c>
      <c r="AB13" s="75">
        <v>91.64</v>
      </c>
      <c r="AC13" s="75"/>
      <c r="AD13" s="75"/>
      <c r="AE13" s="75"/>
      <c r="AF13" s="75"/>
      <c r="AG13" s="75"/>
      <c r="AH13" s="75"/>
      <c r="AI13" s="75"/>
      <c r="AJ13" s="75"/>
      <c r="AK13" s="75"/>
      <c r="AL13" s="75"/>
      <c r="AM13" s="218" t="s">
        <v>1446</v>
      </c>
      <c r="AN13" s="218" t="s">
        <v>1447</v>
      </c>
      <c r="AO13" s="60" t="s">
        <v>1386</v>
      </c>
    </row>
    <row r="14" s="12" customFormat="1" ht="222" customHeight="1" spans="1:41">
      <c r="A14" s="75">
        <v>3</v>
      </c>
      <c r="B14" s="218" t="s">
        <v>1448</v>
      </c>
      <c r="C14" s="219">
        <v>2024</v>
      </c>
      <c r="D14" s="220" t="s">
        <v>1449</v>
      </c>
      <c r="E14" s="219" t="s">
        <v>178</v>
      </c>
      <c r="F14" s="218" t="s">
        <v>1443</v>
      </c>
      <c r="G14" s="219" t="s">
        <v>1450</v>
      </c>
      <c r="H14" s="218" t="s">
        <v>1451</v>
      </c>
      <c r="I14" s="39">
        <v>1</v>
      </c>
      <c r="J14" s="39">
        <v>1390</v>
      </c>
      <c r="K14" s="39">
        <v>1</v>
      </c>
      <c r="L14" s="39"/>
      <c r="M14" s="39"/>
      <c r="N14" s="39"/>
      <c r="O14" s="39"/>
      <c r="P14" s="39"/>
      <c r="Q14" s="39"/>
      <c r="R14" s="39"/>
      <c r="S14" s="39">
        <v>162</v>
      </c>
      <c r="T14" s="39">
        <v>494</v>
      </c>
      <c r="U14" s="208" t="s">
        <v>1019</v>
      </c>
      <c r="V14" s="22" t="s">
        <v>880</v>
      </c>
      <c r="W14" s="208" t="s">
        <v>183</v>
      </c>
      <c r="X14" s="22" t="s">
        <v>811</v>
      </c>
      <c r="Y14" s="39" t="s">
        <v>1440</v>
      </c>
      <c r="Z14" s="224">
        <v>80</v>
      </c>
      <c r="AA14" s="224">
        <v>80</v>
      </c>
      <c r="AB14" s="75">
        <v>80</v>
      </c>
      <c r="AC14" s="75"/>
      <c r="AD14" s="75"/>
      <c r="AE14" s="75"/>
      <c r="AF14" s="75"/>
      <c r="AG14" s="75"/>
      <c r="AH14" s="75"/>
      <c r="AI14" s="75"/>
      <c r="AJ14" s="75"/>
      <c r="AK14" s="75"/>
      <c r="AL14" s="75"/>
      <c r="AM14" s="218" t="s">
        <v>1452</v>
      </c>
      <c r="AN14" s="21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I22+I23+I24+I29</f>
        <v>4</v>
      </c>
      <c r="J21" s="191">
        <f t="shared" si="6"/>
        <v>12483.6</v>
      </c>
      <c r="K21" s="191">
        <f t="shared" si="6"/>
        <v>3</v>
      </c>
      <c r="L21" s="191">
        <f t="shared" si="6"/>
        <v>0</v>
      </c>
      <c r="M21" s="191">
        <f t="shared" si="6"/>
        <v>1</v>
      </c>
      <c r="N21" s="191">
        <f t="shared" si="6"/>
        <v>0</v>
      </c>
      <c r="O21" s="191">
        <f t="shared" si="6"/>
        <v>0</v>
      </c>
      <c r="P21" s="191">
        <f t="shared" si="6"/>
        <v>0</v>
      </c>
      <c r="Q21" s="191">
        <f t="shared" si="6"/>
        <v>0</v>
      </c>
      <c r="R21" s="191">
        <f t="shared" si="6"/>
        <v>0</v>
      </c>
      <c r="S21" s="191">
        <f t="shared" si="6"/>
        <v>4906</v>
      </c>
      <c r="T21" s="191">
        <f t="shared" si="6"/>
        <v>17213</v>
      </c>
      <c r="U21" s="191">
        <f t="shared" si="6"/>
        <v>0</v>
      </c>
      <c r="V21" s="191">
        <f t="shared" si="6"/>
        <v>0</v>
      </c>
      <c r="W21" s="191">
        <f t="shared" si="6"/>
        <v>0</v>
      </c>
      <c r="X21" s="191">
        <f t="shared" si="6"/>
        <v>0</v>
      </c>
      <c r="Y21" s="191">
        <f t="shared" si="6"/>
        <v>0</v>
      </c>
      <c r="Z21" s="191">
        <f t="shared" si="6"/>
        <v>6486</v>
      </c>
      <c r="AA21" s="191">
        <f t="shared" si="6"/>
        <v>6486</v>
      </c>
      <c r="AB21" s="191">
        <f t="shared" si="6"/>
        <v>4122</v>
      </c>
      <c r="AC21" s="191">
        <f t="shared" si="6"/>
        <v>1500</v>
      </c>
      <c r="AD21" s="191">
        <f t="shared" si="6"/>
        <v>864</v>
      </c>
      <c r="AE21" s="191">
        <f t="shared" si="6"/>
        <v>0</v>
      </c>
      <c r="AF21" s="191">
        <f t="shared" si="6"/>
        <v>0</v>
      </c>
      <c r="AG21" s="191">
        <f t="shared" si="6"/>
        <v>0</v>
      </c>
      <c r="AH21" s="191">
        <f t="shared" si="6"/>
        <v>0</v>
      </c>
      <c r="AI21" s="191">
        <f t="shared" si="6"/>
        <v>0</v>
      </c>
      <c r="AJ21" s="191">
        <f t="shared" si="6"/>
        <v>0</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SUM(I25:I28)</f>
        <v>4</v>
      </c>
      <c r="J24" s="191">
        <f t="shared" si="7"/>
        <v>12483.6</v>
      </c>
      <c r="K24" s="191">
        <f t="shared" si="7"/>
        <v>3</v>
      </c>
      <c r="L24" s="191">
        <f t="shared" si="7"/>
        <v>0</v>
      </c>
      <c r="M24" s="191">
        <f t="shared" si="7"/>
        <v>1</v>
      </c>
      <c r="N24" s="191">
        <f t="shared" si="7"/>
        <v>0</v>
      </c>
      <c r="O24" s="191">
        <f t="shared" si="7"/>
        <v>0</v>
      </c>
      <c r="P24" s="191">
        <f t="shared" si="7"/>
        <v>0</v>
      </c>
      <c r="Q24" s="191">
        <f t="shared" si="7"/>
        <v>0</v>
      </c>
      <c r="R24" s="191">
        <f t="shared" si="7"/>
        <v>0</v>
      </c>
      <c r="S24" s="191">
        <f t="shared" si="7"/>
        <v>4906</v>
      </c>
      <c r="T24" s="191">
        <f t="shared" si="7"/>
        <v>17213</v>
      </c>
      <c r="U24" s="191">
        <f t="shared" si="7"/>
        <v>0</v>
      </c>
      <c r="V24" s="191">
        <f t="shared" si="7"/>
        <v>0</v>
      </c>
      <c r="W24" s="191">
        <f t="shared" si="7"/>
        <v>0</v>
      </c>
      <c r="X24" s="191">
        <f t="shared" si="7"/>
        <v>0</v>
      </c>
      <c r="Y24" s="191">
        <f t="shared" si="7"/>
        <v>0</v>
      </c>
      <c r="Z24" s="191">
        <f t="shared" si="7"/>
        <v>6486</v>
      </c>
      <c r="AA24" s="191">
        <f t="shared" si="7"/>
        <v>6486</v>
      </c>
      <c r="AB24" s="191">
        <f t="shared" si="7"/>
        <v>4122</v>
      </c>
      <c r="AC24" s="191">
        <f t="shared" si="7"/>
        <v>1500</v>
      </c>
      <c r="AD24" s="191">
        <f t="shared" si="7"/>
        <v>864</v>
      </c>
      <c r="AE24" s="191">
        <f t="shared" si="7"/>
        <v>0</v>
      </c>
      <c r="AF24" s="191">
        <f t="shared" si="7"/>
        <v>0</v>
      </c>
      <c r="AG24" s="191">
        <f t="shared" si="7"/>
        <v>0</v>
      </c>
      <c r="AH24" s="191">
        <f t="shared" si="7"/>
        <v>0</v>
      </c>
      <c r="AI24" s="191">
        <f t="shared" si="7"/>
        <v>0</v>
      </c>
      <c r="AJ24" s="191">
        <f t="shared" si="7"/>
        <v>0</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4">
        <v>2000</v>
      </c>
      <c r="AA25" s="22">
        <v>2000</v>
      </c>
      <c r="AB25" s="213">
        <v>736</v>
      </c>
      <c r="AC25" s="213">
        <v>400</v>
      </c>
      <c r="AD25" s="213">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1144</v>
      </c>
      <c r="W26" s="24" t="s">
        <v>183</v>
      </c>
      <c r="X26" s="22" t="s">
        <v>1144</v>
      </c>
      <c r="Y26" s="22" t="s">
        <v>1440</v>
      </c>
      <c r="Z26" s="59">
        <v>1370</v>
      </c>
      <c r="AA26" s="22">
        <v>1370</v>
      </c>
      <c r="AB26" s="213">
        <v>970</v>
      </c>
      <c r="AC26" s="213">
        <v>400</v>
      </c>
      <c r="AD26" s="60"/>
      <c r="AE26" s="60"/>
      <c r="AF26" s="22"/>
      <c r="AG26" s="22"/>
      <c r="AH26" s="22"/>
      <c r="AI26" s="22"/>
      <c r="AJ26" s="22"/>
      <c r="AK26" s="22"/>
      <c r="AL26" s="22"/>
      <c r="AM26" s="33" t="s">
        <v>1145</v>
      </c>
      <c r="AN26" s="33" t="s">
        <v>1146</v>
      </c>
      <c r="AO26" s="60" t="s">
        <v>1386</v>
      </c>
    </row>
    <row r="27" s="7" customFormat="1" ht="409" customHeight="1" spans="1:41">
      <c r="A27" s="22">
        <v>6</v>
      </c>
      <c r="B27" s="22" t="s">
        <v>1148</v>
      </c>
      <c r="C27" s="22">
        <v>2024</v>
      </c>
      <c r="D27" s="23" t="s">
        <v>988</v>
      </c>
      <c r="E27" s="24" t="s">
        <v>178</v>
      </c>
      <c r="F27" s="24" t="s">
        <v>984</v>
      </c>
      <c r="G27" s="24" t="s">
        <v>198</v>
      </c>
      <c r="H27" s="23" t="s">
        <v>1149</v>
      </c>
      <c r="I27" s="22">
        <v>1</v>
      </c>
      <c r="J27" s="22">
        <v>4600</v>
      </c>
      <c r="K27" s="22">
        <v>1</v>
      </c>
      <c r="L27" s="22"/>
      <c r="M27" s="22"/>
      <c r="N27" s="22"/>
      <c r="O27" s="22"/>
      <c r="P27" s="22"/>
      <c r="Q27" s="22"/>
      <c r="R27" s="22"/>
      <c r="S27" s="22">
        <v>998</v>
      </c>
      <c r="T27" s="22">
        <v>3640</v>
      </c>
      <c r="U27" s="36" t="s">
        <v>192</v>
      </c>
      <c r="V27" s="36" t="s">
        <v>810</v>
      </c>
      <c r="W27" s="24" t="s">
        <v>183</v>
      </c>
      <c r="X27" s="22" t="s">
        <v>811</v>
      </c>
      <c r="Y27" s="22" t="s">
        <v>1440</v>
      </c>
      <c r="Z27" s="59">
        <v>3000</v>
      </c>
      <c r="AA27" s="22">
        <v>3000</v>
      </c>
      <c r="AB27" s="60">
        <v>2300</v>
      </c>
      <c r="AC27" s="60">
        <v>700</v>
      </c>
      <c r="AD27" s="60"/>
      <c r="AE27" s="60"/>
      <c r="AF27" s="22"/>
      <c r="AG27" s="22"/>
      <c r="AH27" s="22"/>
      <c r="AI27" s="22"/>
      <c r="AJ27" s="22"/>
      <c r="AK27" s="22"/>
      <c r="AL27" s="22"/>
      <c r="AM27" s="33" t="s">
        <v>1150</v>
      </c>
      <c r="AN27" s="33" t="s">
        <v>1151</v>
      </c>
      <c r="AO27" s="60" t="s">
        <v>1390</v>
      </c>
    </row>
    <row r="28" s="8" customFormat="1" ht="221" customHeight="1" spans="1:41">
      <c r="A28" s="22">
        <v>7</v>
      </c>
      <c r="B28" s="22" t="s">
        <v>1216</v>
      </c>
      <c r="C28" s="22">
        <v>2024</v>
      </c>
      <c r="D28" s="33" t="s">
        <v>648</v>
      </c>
      <c r="E28" s="22" t="s">
        <v>178</v>
      </c>
      <c r="F28" s="24" t="s">
        <v>1011</v>
      </c>
      <c r="G28" s="22" t="s">
        <v>1391</v>
      </c>
      <c r="H28" s="33" t="s">
        <v>1060</v>
      </c>
      <c r="I28" s="22">
        <v>1</v>
      </c>
      <c r="J28" s="22">
        <v>38.6</v>
      </c>
      <c r="K28" s="22"/>
      <c r="L28" s="22"/>
      <c r="M28" s="22">
        <v>1</v>
      </c>
      <c r="N28" s="22"/>
      <c r="O28" s="22"/>
      <c r="P28" s="22"/>
      <c r="Q28" s="22"/>
      <c r="R28" s="22"/>
      <c r="S28" s="22">
        <v>2833</v>
      </c>
      <c r="T28" s="22">
        <v>9916</v>
      </c>
      <c r="U28" s="22" t="s">
        <v>183</v>
      </c>
      <c r="V28" s="22" t="s">
        <v>1144</v>
      </c>
      <c r="W28" s="22" t="s">
        <v>183</v>
      </c>
      <c r="X28" s="22" t="s">
        <v>811</v>
      </c>
      <c r="Y28" s="22" t="s">
        <v>1440</v>
      </c>
      <c r="Z28" s="22">
        <v>116</v>
      </c>
      <c r="AA28" s="22">
        <v>116</v>
      </c>
      <c r="AB28" s="22">
        <v>116</v>
      </c>
      <c r="AC28" s="22"/>
      <c r="AD28" s="22"/>
      <c r="AE28" s="22"/>
      <c r="AF28" s="22"/>
      <c r="AG28" s="22"/>
      <c r="AH28" s="22"/>
      <c r="AI28" s="22"/>
      <c r="AJ28" s="22"/>
      <c r="AK28" s="22"/>
      <c r="AL28" s="22"/>
      <c r="AM28" s="33" t="s">
        <v>1217</v>
      </c>
      <c r="AN28" s="33" t="s">
        <v>1218</v>
      </c>
      <c r="AO28" s="60" t="s">
        <v>1392</v>
      </c>
    </row>
    <row r="29" s="12" customFormat="1" ht="51" customHeight="1" spans="1:41">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54</v>
      </c>
      <c r="B31" s="188" t="s">
        <v>71</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51" customHeight="1" spans="1:41">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52</v>
      </c>
      <c r="B33" s="188" t="s">
        <v>73</v>
      </c>
      <c r="C33" s="188"/>
      <c r="D33" s="188"/>
      <c r="E33" s="185"/>
      <c r="F33" s="185"/>
      <c r="G33" s="185"/>
      <c r="H33" s="185"/>
      <c r="I33" s="191">
        <f t="shared" ref="I33:AL33" si="8">I34+I35+I40+I41</f>
        <v>4</v>
      </c>
      <c r="J33" s="191">
        <f t="shared" si="8"/>
        <v>602</v>
      </c>
      <c r="K33" s="191">
        <f t="shared" si="8"/>
        <v>4</v>
      </c>
      <c r="L33" s="191">
        <f t="shared" si="8"/>
        <v>0</v>
      </c>
      <c r="M33" s="191">
        <f t="shared" si="8"/>
        <v>0</v>
      </c>
      <c r="N33" s="191">
        <f t="shared" si="8"/>
        <v>0</v>
      </c>
      <c r="O33" s="191">
        <f t="shared" si="8"/>
        <v>0</v>
      </c>
      <c r="P33" s="191">
        <f t="shared" si="8"/>
        <v>0</v>
      </c>
      <c r="Q33" s="191">
        <f t="shared" si="8"/>
        <v>0</v>
      </c>
      <c r="R33" s="191">
        <f t="shared" si="8"/>
        <v>0</v>
      </c>
      <c r="S33" s="191">
        <f t="shared" si="8"/>
        <v>1658</v>
      </c>
      <c r="T33" s="191">
        <f t="shared" si="8"/>
        <v>6423</v>
      </c>
      <c r="U33" s="191">
        <f t="shared" si="8"/>
        <v>0</v>
      </c>
      <c r="V33" s="191">
        <f t="shared" si="8"/>
        <v>0</v>
      </c>
      <c r="W33" s="191">
        <f t="shared" si="8"/>
        <v>0</v>
      </c>
      <c r="X33" s="191">
        <f t="shared" si="8"/>
        <v>0</v>
      </c>
      <c r="Y33" s="191">
        <f t="shared" si="8"/>
        <v>0</v>
      </c>
      <c r="Z33" s="191">
        <f t="shared" si="8"/>
        <v>1340</v>
      </c>
      <c r="AA33" s="191">
        <f t="shared" si="8"/>
        <v>1340</v>
      </c>
      <c r="AB33" s="191">
        <f t="shared" si="8"/>
        <v>1340</v>
      </c>
      <c r="AC33" s="191">
        <f t="shared" si="8"/>
        <v>0</v>
      </c>
      <c r="AD33" s="191">
        <f t="shared" si="8"/>
        <v>0</v>
      </c>
      <c r="AE33" s="191">
        <f t="shared" si="8"/>
        <v>0</v>
      </c>
      <c r="AF33" s="191">
        <f t="shared" si="8"/>
        <v>0</v>
      </c>
      <c r="AG33" s="191">
        <f t="shared" si="8"/>
        <v>0</v>
      </c>
      <c r="AH33" s="191">
        <f t="shared" si="8"/>
        <v>0</v>
      </c>
      <c r="AI33" s="191">
        <f t="shared" si="8"/>
        <v>0</v>
      </c>
      <c r="AJ33" s="191">
        <f t="shared" si="8"/>
        <v>0</v>
      </c>
      <c r="AK33" s="191">
        <f t="shared" si="8"/>
        <v>0</v>
      </c>
      <c r="AL33" s="191">
        <f t="shared" si="8"/>
        <v>0</v>
      </c>
      <c r="AM33" s="196"/>
      <c r="AN33" s="196"/>
      <c r="AO33" s="196"/>
    </row>
    <row r="34" s="12" customFormat="1" ht="47" customHeight="1" spans="1:41">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customHeight="1" spans="1:41">
      <c r="A35" s="183" t="s">
        <v>54</v>
      </c>
      <c r="B35" s="188" t="s">
        <v>75</v>
      </c>
      <c r="C35" s="188"/>
      <c r="D35" s="188"/>
      <c r="E35" s="185"/>
      <c r="F35" s="185"/>
      <c r="G35" s="185"/>
      <c r="H35" s="185"/>
      <c r="I35" s="191">
        <f t="shared" ref="I35:AL35" si="9">SUM(I36:I39)</f>
        <v>4</v>
      </c>
      <c r="J35" s="191">
        <f t="shared" si="9"/>
        <v>602</v>
      </c>
      <c r="K35" s="191">
        <f t="shared" si="9"/>
        <v>4</v>
      </c>
      <c r="L35" s="191">
        <f t="shared" si="9"/>
        <v>0</v>
      </c>
      <c r="M35" s="191">
        <f t="shared" si="9"/>
        <v>0</v>
      </c>
      <c r="N35" s="191">
        <f t="shared" si="9"/>
        <v>0</v>
      </c>
      <c r="O35" s="191">
        <f t="shared" si="9"/>
        <v>0</v>
      </c>
      <c r="P35" s="191">
        <f t="shared" si="9"/>
        <v>0</v>
      </c>
      <c r="Q35" s="191">
        <f t="shared" si="9"/>
        <v>0</v>
      </c>
      <c r="R35" s="191">
        <f t="shared" si="9"/>
        <v>0</v>
      </c>
      <c r="S35" s="191">
        <f t="shared" si="9"/>
        <v>1658</v>
      </c>
      <c r="T35" s="191">
        <f t="shared" si="9"/>
        <v>6423</v>
      </c>
      <c r="U35" s="191">
        <f t="shared" si="9"/>
        <v>0</v>
      </c>
      <c r="V35" s="191">
        <f t="shared" si="9"/>
        <v>0</v>
      </c>
      <c r="W35" s="191">
        <f t="shared" si="9"/>
        <v>0</v>
      </c>
      <c r="X35" s="191">
        <f t="shared" si="9"/>
        <v>0</v>
      </c>
      <c r="Y35" s="191">
        <f t="shared" si="9"/>
        <v>0</v>
      </c>
      <c r="Z35" s="191">
        <f t="shared" si="9"/>
        <v>1340</v>
      </c>
      <c r="AA35" s="191">
        <f t="shared" si="9"/>
        <v>1340</v>
      </c>
      <c r="AB35" s="191">
        <f t="shared" si="9"/>
        <v>1340</v>
      </c>
      <c r="AC35" s="191">
        <f t="shared" si="9"/>
        <v>0</v>
      </c>
      <c r="AD35" s="191">
        <f t="shared" si="9"/>
        <v>0</v>
      </c>
      <c r="AE35" s="191">
        <f t="shared" si="9"/>
        <v>0</v>
      </c>
      <c r="AF35" s="191">
        <f t="shared" si="9"/>
        <v>0</v>
      </c>
      <c r="AG35" s="191">
        <f t="shared" si="9"/>
        <v>0</v>
      </c>
      <c r="AH35" s="191">
        <f t="shared" si="9"/>
        <v>0</v>
      </c>
      <c r="AI35" s="191">
        <f t="shared" si="9"/>
        <v>0</v>
      </c>
      <c r="AJ35" s="191">
        <f t="shared" si="9"/>
        <v>0</v>
      </c>
      <c r="AK35" s="191">
        <f t="shared" si="9"/>
        <v>0</v>
      </c>
      <c r="AL35" s="191">
        <f t="shared" si="9"/>
        <v>0</v>
      </c>
      <c r="AM35" s="191"/>
      <c r="AN35" s="196"/>
      <c r="AO35" s="196"/>
    </row>
    <row r="36" s="7" customFormat="1" ht="362" customHeight="1" spans="1:41">
      <c r="A36" s="22">
        <v>8</v>
      </c>
      <c r="B36" s="22" t="s">
        <v>1308</v>
      </c>
      <c r="C36" s="22">
        <v>2024</v>
      </c>
      <c r="D36" s="41" t="s">
        <v>1406</v>
      </c>
      <c r="E36" s="22" t="s">
        <v>365</v>
      </c>
      <c r="F36" s="22" t="s">
        <v>1289</v>
      </c>
      <c r="G36" s="42" t="s">
        <v>403</v>
      </c>
      <c r="H36" s="42" t="s">
        <v>1407</v>
      </c>
      <c r="I36" s="22">
        <v>1</v>
      </c>
      <c r="J36" s="22">
        <v>1</v>
      </c>
      <c r="K36" s="22">
        <v>1</v>
      </c>
      <c r="L36" s="22"/>
      <c r="M36" s="22"/>
      <c r="N36" s="22"/>
      <c r="O36" s="22"/>
      <c r="P36" s="22"/>
      <c r="Q36" s="22"/>
      <c r="R36" s="22"/>
      <c r="S36" s="22">
        <v>523</v>
      </c>
      <c r="T36" s="22">
        <v>2189</v>
      </c>
      <c r="U36" s="22" t="s">
        <v>192</v>
      </c>
      <c r="V36" s="92" t="s">
        <v>810</v>
      </c>
      <c r="W36" s="22" t="s">
        <v>183</v>
      </c>
      <c r="X36" s="93" t="s">
        <v>1144</v>
      </c>
      <c r="Y36" s="94" t="s">
        <v>1440</v>
      </c>
      <c r="Z36" s="22">
        <v>1000</v>
      </c>
      <c r="AA36" s="28">
        <v>1000</v>
      </c>
      <c r="AB36" s="28">
        <v>1000</v>
      </c>
      <c r="AC36" s="28"/>
      <c r="AD36" s="28"/>
      <c r="AE36" s="28"/>
      <c r="AF36" s="28"/>
      <c r="AG36" s="28"/>
      <c r="AH36" s="28"/>
      <c r="AI36" s="28"/>
      <c r="AJ36" s="28"/>
      <c r="AK36" s="28"/>
      <c r="AL36" s="28"/>
      <c r="AM36" s="28" t="s">
        <v>1408</v>
      </c>
      <c r="AN36" s="28" t="s">
        <v>1313</v>
      </c>
      <c r="AO36" s="22" t="s">
        <v>1390</v>
      </c>
    </row>
    <row r="37" s="7" customFormat="1" ht="219" customHeight="1" spans="1:41">
      <c r="A37" s="208">
        <v>9</v>
      </c>
      <c r="B37" s="208" t="s">
        <v>1454</v>
      </c>
      <c r="C37" s="208">
        <v>2024</v>
      </c>
      <c r="D37" s="208" t="s">
        <v>1455</v>
      </c>
      <c r="E37" s="208" t="s">
        <v>178</v>
      </c>
      <c r="F37" s="208" t="s">
        <v>984</v>
      </c>
      <c r="G37" s="208" t="s">
        <v>1304</v>
      </c>
      <c r="H37" s="42" t="s">
        <v>1456</v>
      </c>
      <c r="I37" s="85">
        <v>1</v>
      </c>
      <c r="J37" s="22">
        <v>300</v>
      </c>
      <c r="K37" s="22">
        <v>1</v>
      </c>
      <c r="L37" s="22"/>
      <c r="M37" s="22"/>
      <c r="N37" s="22"/>
      <c r="O37" s="22"/>
      <c r="P37" s="22"/>
      <c r="Q37" s="22"/>
      <c r="R37" s="22"/>
      <c r="S37" s="212">
        <v>472</v>
      </c>
      <c r="T37" s="212">
        <v>1694</v>
      </c>
      <c r="U37" s="208" t="s">
        <v>192</v>
      </c>
      <c r="V37" s="91" t="s">
        <v>810</v>
      </c>
      <c r="W37" s="208" t="s">
        <v>183</v>
      </c>
      <c r="X37" s="85" t="s">
        <v>811</v>
      </c>
      <c r="Y37" s="22" t="s">
        <v>1440</v>
      </c>
      <c r="Z37" s="225">
        <v>65</v>
      </c>
      <c r="AA37" s="224">
        <v>65</v>
      </c>
      <c r="AB37" s="208">
        <v>65</v>
      </c>
      <c r="AC37" s="208"/>
      <c r="AD37" s="208"/>
      <c r="AE37" s="208"/>
      <c r="AF37" s="208"/>
      <c r="AG37" s="208"/>
      <c r="AH37" s="208"/>
      <c r="AI37" s="208"/>
      <c r="AJ37" s="208"/>
      <c r="AK37" s="208"/>
      <c r="AL37" s="208"/>
      <c r="AM37" s="217" t="s">
        <v>1457</v>
      </c>
      <c r="AN37" s="217" t="s">
        <v>1458</v>
      </c>
      <c r="AO37" s="223" t="s">
        <v>1386</v>
      </c>
    </row>
    <row r="38" s="7" customFormat="1" ht="219" customHeight="1" spans="1:41">
      <c r="A38" s="208">
        <v>10</v>
      </c>
      <c r="B38" s="208" t="s">
        <v>1459</v>
      </c>
      <c r="C38" s="208">
        <v>2024</v>
      </c>
      <c r="D38" s="208" t="s">
        <v>1460</v>
      </c>
      <c r="E38" s="208" t="s">
        <v>178</v>
      </c>
      <c r="F38" s="208" t="s">
        <v>984</v>
      </c>
      <c r="G38" s="208" t="s">
        <v>198</v>
      </c>
      <c r="H38" s="42" t="s">
        <v>1461</v>
      </c>
      <c r="I38" s="85">
        <v>1</v>
      </c>
      <c r="J38" s="22">
        <v>300</v>
      </c>
      <c r="K38" s="22">
        <v>1</v>
      </c>
      <c r="L38" s="22"/>
      <c r="M38" s="22"/>
      <c r="N38" s="22"/>
      <c r="O38" s="22"/>
      <c r="P38" s="22"/>
      <c r="Q38" s="22"/>
      <c r="R38" s="22"/>
      <c r="S38" s="212">
        <v>327</v>
      </c>
      <c r="T38" s="212">
        <v>1289</v>
      </c>
      <c r="U38" s="208" t="s">
        <v>192</v>
      </c>
      <c r="V38" s="91" t="s">
        <v>810</v>
      </c>
      <c r="W38" s="208" t="s">
        <v>183</v>
      </c>
      <c r="X38" s="85" t="s">
        <v>811</v>
      </c>
      <c r="Y38" s="22" t="s">
        <v>1440</v>
      </c>
      <c r="Z38" s="225">
        <v>75</v>
      </c>
      <c r="AA38" s="224">
        <v>75</v>
      </c>
      <c r="AB38" s="208">
        <v>75</v>
      </c>
      <c r="AC38" s="208"/>
      <c r="AD38" s="208"/>
      <c r="AE38" s="208"/>
      <c r="AF38" s="208"/>
      <c r="AG38" s="208"/>
      <c r="AH38" s="208"/>
      <c r="AI38" s="208"/>
      <c r="AJ38" s="208"/>
      <c r="AK38" s="208"/>
      <c r="AL38" s="208"/>
      <c r="AM38" s="217" t="s">
        <v>1457</v>
      </c>
      <c r="AN38" s="217" t="s">
        <v>1462</v>
      </c>
      <c r="AO38" s="223" t="s">
        <v>1386</v>
      </c>
    </row>
    <row r="39" s="7" customFormat="1" ht="382" customHeight="1" spans="1:41">
      <c r="A39" s="208">
        <v>11</v>
      </c>
      <c r="B39" s="208" t="s">
        <v>1463</v>
      </c>
      <c r="C39" s="208">
        <v>2024</v>
      </c>
      <c r="D39" s="209" t="s">
        <v>1464</v>
      </c>
      <c r="E39" s="41" t="s">
        <v>178</v>
      </c>
      <c r="F39" s="209" t="s">
        <v>402</v>
      </c>
      <c r="G39" s="41" t="s">
        <v>198</v>
      </c>
      <c r="H39" s="210" t="s">
        <v>1465</v>
      </c>
      <c r="I39" s="22">
        <v>1</v>
      </c>
      <c r="J39" s="22">
        <v>1</v>
      </c>
      <c r="K39" s="22">
        <v>1</v>
      </c>
      <c r="L39" s="22"/>
      <c r="M39" s="22"/>
      <c r="N39" s="22"/>
      <c r="O39" s="22"/>
      <c r="P39" s="22"/>
      <c r="Q39" s="22"/>
      <c r="R39" s="22"/>
      <c r="S39" s="211">
        <v>336</v>
      </c>
      <c r="T39" s="211">
        <v>1251</v>
      </c>
      <c r="U39" s="41" t="s">
        <v>192</v>
      </c>
      <c r="V39" s="22" t="s">
        <v>810</v>
      </c>
      <c r="W39" s="41" t="s">
        <v>183</v>
      </c>
      <c r="X39" s="22" t="s">
        <v>811</v>
      </c>
      <c r="Y39" s="22" t="s">
        <v>1440</v>
      </c>
      <c r="Z39" s="226">
        <v>200</v>
      </c>
      <c r="AA39" s="224">
        <v>200</v>
      </c>
      <c r="AB39" s="213">
        <v>200</v>
      </c>
      <c r="AC39" s="213"/>
      <c r="AD39" s="213"/>
      <c r="AE39" s="213"/>
      <c r="AF39" s="208"/>
      <c r="AG39" s="208"/>
      <c r="AH39" s="208"/>
      <c r="AI39" s="208"/>
      <c r="AJ39" s="208"/>
      <c r="AK39" s="208"/>
      <c r="AL39" s="208"/>
      <c r="AM39" s="42" t="s">
        <v>1466</v>
      </c>
      <c r="AN39" s="42" t="s">
        <v>1467</v>
      </c>
      <c r="AO39" s="213" t="s">
        <v>1386</v>
      </c>
    </row>
    <row r="40" s="12" customFormat="1" ht="30" customHeight="1" spans="1:41">
      <c r="A40" s="183" t="s">
        <v>54</v>
      </c>
      <c r="B40" s="188" t="s">
        <v>76</v>
      </c>
      <c r="C40" s="188"/>
      <c r="D40" s="188"/>
      <c r="E40" s="185"/>
      <c r="F40" s="185"/>
      <c r="G40" s="185"/>
      <c r="H40" s="185"/>
      <c r="I40" s="191">
        <v>0</v>
      </c>
      <c r="J40" s="191">
        <v>0</v>
      </c>
      <c r="K40" s="191">
        <v>0</v>
      </c>
      <c r="L40" s="191">
        <v>0</v>
      </c>
      <c r="M40" s="191">
        <v>0</v>
      </c>
      <c r="N40" s="191">
        <v>0</v>
      </c>
      <c r="O40" s="191">
        <v>0</v>
      </c>
      <c r="P40" s="191">
        <v>0</v>
      </c>
      <c r="Q40" s="191">
        <v>0</v>
      </c>
      <c r="R40" s="191">
        <v>0</v>
      </c>
      <c r="S40" s="191">
        <v>0</v>
      </c>
      <c r="T40" s="191">
        <v>0</v>
      </c>
      <c r="U40" s="191">
        <v>0</v>
      </c>
      <c r="V40" s="191">
        <v>0</v>
      </c>
      <c r="W40" s="191">
        <v>0</v>
      </c>
      <c r="X40" s="191">
        <v>0</v>
      </c>
      <c r="Y40" s="191">
        <v>0</v>
      </c>
      <c r="Z40" s="191">
        <v>0</v>
      </c>
      <c r="AA40" s="191">
        <v>0</v>
      </c>
      <c r="AB40" s="191">
        <v>0</v>
      </c>
      <c r="AC40" s="191">
        <v>0</v>
      </c>
      <c r="AD40" s="191">
        <v>0</v>
      </c>
      <c r="AE40" s="191">
        <v>0</v>
      </c>
      <c r="AF40" s="191">
        <v>0</v>
      </c>
      <c r="AG40" s="191">
        <v>0</v>
      </c>
      <c r="AH40" s="191">
        <v>0</v>
      </c>
      <c r="AI40" s="191">
        <v>0</v>
      </c>
      <c r="AJ40" s="191">
        <v>0</v>
      </c>
      <c r="AK40" s="191">
        <v>0</v>
      </c>
      <c r="AL40" s="191">
        <v>0</v>
      </c>
      <c r="AM40" s="196"/>
      <c r="AN40" s="196"/>
      <c r="AO40" s="196"/>
    </row>
    <row r="41" s="12" customFormat="1" ht="30" customHeight="1" spans="1:41">
      <c r="A41" s="183" t="s">
        <v>54</v>
      </c>
      <c r="B41" s="188" t="s">
        <v>77</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customHeight="1" spans="1:41">
      <c r="A42" s="183" t="s">
        <v>52</v>
      </c>
      <c r="B42" s="188" t="s">
        <v>78</v>
      </c>
      <c r="C42" s="188"/>
      <c r="D42" s="188"/>
      <c r="E42" s="185"/>
      <c r="F42" s="185"/>
      <c r="G42" s="185"/>
      <c r="H42" s="185"/>
      <c r="I42" s="191">
        <f t="shared" ref="I42:AL42" si="10">I43+I53</f>
        <v>5</v>
      </c>
      <c r="J42" s="191">
        <f t="shared" si="10"/>
        <v>122.7</v>
      </c>
      <c r="K42" s="191">
        <f t="shared" si="10"/>
        <v>0</v>
      </c>
      <c r="L42" s="191">
        <f t="shared" si="10"/>
        <v>0</v>
      </c>
      <c r="M42" s="191">
        <f t="shared" si="10"/>
        <v>5</v>
      </c>
      <c r="N42" s="191">
        <f t="shared" si="10"/>
        <v>0</v>
      </c>
      <c r="O42" s="191">
        <f t="shared" si="10"/>
        <v>0</v>
      </c>
      <c r="P42" s="191">
        <f t="shared" si="10"/>
        <v>0</v>
      </c>
      <c r="Q42" s="191">
        <f t="shared" si="10"/>
        <v>0</v>
      </c>
      <c r="R42" s="191">
        <f t="shared" si="10"/>
        <v>0</v>
      </c>
      <c r="S42" s="191">
        <f t="shared" si="10"/>
        <v>4311</v>
      </c>
      <c r="T42" s="191">
        <f t="shared" si="10"/>
        <v>17009</v>
      </c>
      <c r="U42" s="191">
        <f t="shared" si="10"/>
        <v>0</v>
      </c>
      <c r="V42" s="191">
        <f t="shared" si="10"/>
        <v>0</v>
      </c>
      <c r="W42" s="191">
        <f t="shared" si="10"/>
        <v>0</v>
      </c>
      <c r="X42" s="191">
        <f t="shared" si="10"/>
        <v>0</v>
      </c>
      <c r="Y42" s="191">
        <f t="shared" si="10"/>
        <v>0</v>
      </c>
      <c r="Z42" s="191">
        <f t="shared" si="10"/>
        <v>9800</v>
      </c>
      <c r="AA42" s="191">
        <f t="shared" si="10"/>
        <v>5160.25</v>
      </c>
      <c r="AB42" s="191">
        <f t="shared" si="10"/>
        <v>3818.25</v>
      </c>
      <c r="AC42" s="191">
        <f t="shared" si="10"/>
        <v>342</v>
      </c>
      <c r="AD42" s="191">
        <f t="shared" si="10"/>
        <v>1000</v>
      </c>
      <c r="AE42" s="191">
        <f t="shared" si="10"/>
        <v>0</v>
      </c>
      <c r="AF42" s="191">
        <f t="shared" si="10"/>
        <v>2900</v>
      </c>
      <c r="AG42" s="191">
        <f t="shared" si="10"/>
        <v>0</v>
      </c>
      <c r="AH42" s="191">
        <f t="shared" si="10"/>
        <v>0</v>
      </c>
      <c r="AI42" s="191">
        <f t="shared" si="10"/>
        <v>0</v>
      </c>
      <c r="AJ42" s="191">
        <f t="shared" si="10"/>
        <v>1739.75</v>
      </c>
      <c r="AK42" s="191">
        <f t="shared" si="10"/>
        <v>0</v>
      </c>
      <c r="AL42" s="191">
        <f t="shared" si="10"/>
        <v>0</v>
      </c>
      <c r="AM42" s="196"/>
      <c r="AN42" s="196"/>
      <c r="AO42" s="196"/>
    </row>
    <row r="43" s="12" customFormat="1" ht="30" customHeight="1" spans="1:41">
      <c r="A43" s="183" t="s">
        <v>54</v>
      </c>
      <c r="B43" s="188" t="s">
        <v>79</v>
      </c>
      <c r="C43" s="188"/>
      <c r="D43" s="188"/>
      <c r="E43" s="185"/>
      <c r="F43" s="185"/>
      <c r="G43" s="185"/>
      <c r="H43" s="185"/>
      <c r="I43" s="191">
        <f t="shared" ref="I43:AL43" si="11">I44+I45+I46+I47</f>
        <v>5</v>
      </c>
      <c r="J43" s="191">
        <f t="shared" si="11"/>
        <v>122.7</v>
      </c>
      <c r="K43" s="191">
        <f t="shared" si="11"/>
        <v>0</v>
      </c>
      <c r="L43" s="191">
        <f t="shared" si="11"/>
        <v>0</v>
      </c>
      <c r="M43" s="191">
        <f t="shared" si="11"/>
        <v>5</v>
      </c>
      <c r="N43" s="191">
        <f t="shared" si="11"/>
        <v>0</v>
      </c>
      <c r="O43" s="191">
        <f t="shared" si="11"/>
        <v>0</v>
      </c>
      <c r="P43" s="191">
        <f t="shared" si="11"/>
        <v>0</v>
      </c>
      <c r="Q43" s="191">
        <f t="shared" si="11"/>
        <v>0</v>
      </c>
      <c r="R43" s="191">
        <f t="shared" si="11"/>
        <v>0</v>
      </c>
      <c r="S43" s="191">
        <f t="shared" si="11"/>
        <v>4311</v>
      </c>
      <c r="T43" s="191">
        <f t="shared" si="11"/>
        <v>17009</v>
      </c>
      <c r="U43" s="191">
        <f t="shared" si="11"/>
        <v>0</v>
      </c>
      <c r="V43" s="191">
        <f t="shared" si="11"/>
        <v>0</v>
      </c>
      <c r="W43" s="191">
        <f t="shared" si="11"/>
        <v>0</v>
      </c>
      <c r="X43" s="191">
        <f t="shared" si="11"/>
        <v>0</v>
      </c>
      <c r="Y43" s="191">
        <f t="shared" si="11"/>
        <v>0</v>
      </c>
      <c r="Z43" s="191">
        <f t="shared" si="11"/>
        <v>9800</v>
      </c>
      <c r="AA43" s="191">
        <f t="shared" si="11"/>
        <v>5160.25</v>
      </c>
      <c r="AB43" s="191">
        <f t="shared" si="11"/>
        <v>3818.25</v>
      </c>
      <c r="AC43" s="191">
        <f t="shared" si="11"/>
        <v>342</v>
      </c>
      <c r="AD43" s="191">
        <f t="shared" si="11"/>
        <v>1000</v>
      </c>
      <c r="AE43" s="191">
        <f t="shared" si="11"/>
        <v>0</v>
      </c>
      <c r="AF43" s="191">
        <f t="shared" si="11"/>
        <v>2900</v>
      </c>
      <c r="AG43" s="191">
        <f t="shared" si="11"/>
        <v>0</v>
      </c>
      <c r="AH43" s="191">
        <f t="shared" si="11"/>
        <v>0</v>
      </c>
      <c r="AI43" s="191">
        <f t="shared" si="11"/>
        <v>0</v>
      </c>
      <c r="AJ43" s="191">
        <f t="shared" si="11"/>
        <v>1739.75</v>
      </c>
      <c r="AK43" s="191">
        <f t="shared" si="11"/>
        <v>0</v>
      </c>
      <c r="AL43" s="191">
        <f t="shared" si="11"/>
        <v>0</v>
      </c>
      <c r="AM43" s="196"/>
      <c r="AN43" s="196"/>
      <c r="AO43" s="196"/>
    </row>
    <row r="44" s="12" customFormat="1" ht="30" customHeight="1" spans="1:41">
      <c r="A44" s="184" t="s">
        <v>56</v>
      </c>
      <c r="B44" s="188" t="s">
        <v>80</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c r="AO44" s="196"/>
    </row>
    <row r="45" s="12" customFormat="1" ht="30" customHeight="1" spans="1:41">
      <c r="A45" s="184" t="s">
        <v>56</v>
      </c>
      <c r="B45" s="188" t="s">
        <v>81</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c r="AO45" s="196"/>
    </row>
    <row r="46" s="12" customFormat="1" ht="30" customHeight="1" spans="1:41">
      <c r="A46" s="184" t="s">
        <v>56</v>
      </c>
      <c r="B46" s="188" t="s">
        <v>82</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c r="AO46" s="196"/>
    </row>
    <row r="47" s="12" customFormat="1" ht="50" customHeight="1" spans="1:41">
      <c r="A47" s="184" t="s">
        <v>56</v>
      </c>
      <c r="B47" s="188" t="s">
        <v>83</v>
      </c>
      <c r="C47" s="188"/>
      <c r="D47" s="188"/>
      <c r="E47" s="185"/>
      <c r="F47" s="185"/>
      <c r="G47" s="185"/>
      <c r="H47" s="185"/>
      <c r="I47" s="191">
        <f t="shared" ref="I47:AL47" si="12">SUM(I48:I52)</f>
        <v>5</v>
      </c>
      <c r="J47" s="191">
        <f t="shared" si="12"/>
        <v>122.7</v>
      </c>
      <c r="K47" s="191">
        <f t="shared" si="12"/>
        <v>0</v>
      </c>
      <c r="L47" s="191">
        <f t="shared" si="12"/>
        <v>0</v>
      </c>
      <c r="M47" s="191">
        <f t="shared" si="12"/>
        <v>5</v>
      </c>
      <c r="N47" s="191">
        <f t="shared" si="12"/>
        <v>0</v>
      </c>
      <c r="O47" s="191">
        <f t="shared" si="12"/>
        <v>0</v>
      </c>
      <c r="P47" s="191">
        <f t="shared" si="12"/>
        <v>0</v>
      </c>
      <c r="Q47" s="191">
        <f t="shared" si="12"/>
        <v>0</v>
      </c>
      <c r="R47" s="191">
        <f t="shared" si="12"/>
        <v>0</v>
      </c>
      <c r="S47" s="191">
        <f t="shared" si="12"/>
        <v>4311</v>
      </c>
      <c r="T47" s="191">
        <f t="shared" si="12"/>
        <v>17009</v>
      </c>
      <c r="U47" s="191">
        <f t="shared" si="12"/>
        <v>0</v>
      </c>
      <c r="V47" s="191">
        <f t="shared" si="12"/>
        <v>0</v>
      </c>
      <c r="W47" s="191">
        <f t="shared" si="12"/>
        <v>0</v>
      </c>
      <c r="X47" s="191">
        <f t="shared" si="12"/>
        <v>0</v>
      </c>
      <c r="Y47" s="191">
        <f t="shared" si="12"/>
        <v>0</v>
      </c>
      <c r="Z47" s="191">
        <f t="shared" si="12"/>
        <v>9800</v>
      </c>
      <c r="AA47" s="191">
        <f t="shared" si="12"/>
        <v>5160.25</v>
      </c>
      <c r="AB47" s="191">
        <f t="shared" si="12"/>
        <v>3818.25</v>
      </c>
      <c r="AC47" s="191">
        <f t="shared" si="12"/>
        <v>342</v>
      </c>
      <c r="AD47" s="191">
        <f t="shared" si="12"/>
        <v>1000</v>
      </c>
      <c r="AE47" s="191">
        <f t="shared" si="12"/>
        <v>0</v>
      </c>
      <c r="AF47" s="191">
        <f t="shared" si="12"/>
        <v>2900</v>
      </c>
      <c r="AG47" s="191">
        <f t="shared" si="12"/>
        <v>0</v>
      </c>
      <c r="AH47" s="191">
        <f t="shared" si="12"/>
        <v>0</v>
      </c>
      <c r="AI47" s="191">
        <f t="shared" si="12"/>
        <v>0</v>
      </c>
      <c r="AJ47" s="191">
        <f t="shared" si="12"/>
        <v>1739.75</v>
      </c>
      <c r="AK47" s="191">
        <f t="shared" si="12"/>
        <v>0</v>
      </c>
      <c r="AL47" s="191">
        <f t="shared" si="12"/>
        <v>0</v>
      </c>
      <c r="AM47" s="196"/>
      <c r="AN47" s="196"/>
      <c r="AO47" s="196"/>
    </row>
    <row r="48" s="7" customFormat="1" ht="309" customHeight="1" spans="1:41">
      <c r="A48" s="22">
        <v>12</v>
      </c>
      <c r="B48" s="22" t="s">
        <v>1155</v>
      </c>
      <c r="C48" s="22">
        <v>2024</v>
      </c>
      <c r="D48" s="34" t="s">
        <v>203</v>
      </c>
      <c r="E48" s="24" t="s">
        <v>178</v>
      </c>
      <c r="F48" s="24" t="s">
        <v>990</v>
      </c>
      <c r="G48" s="24" t="s">
        <v>204</v>
      </c>
      <c r="H48" s="35" t="s">
        <v>1409</v>
      </c>
      <c r="I48" s="22">
        <v>1</v>
      </c>
      <c r="J48" s="22">
        <v>2</v>
      </c>
      <c r="K48" s="22"/>
      <c r="L48" s="22"/>
      <c r="M48" s="22">
        <v>1</v>
      </c>
      <c r="N48" s="22"/>
      <c r="O48" s="22"/>
      <c r="P48" s="22"/>
      <c r="Q48" s="22"/>
      <c r="R48" s="22"/>
      <c r="S48" s="95">
        <v>788</v>
      </c>
      <c r="T48" s="95">
        <v>2878</v>
      </c>
      <c r="U48" s="49" t="s">
        <v>206</v>
      </c>
      <c r="V48" s="22" t="s">
        <v>902</v>
      </c>
      <c r="W48" s="49" t="s">
        <v>207</v>
      </c>
      <c r="X48" s="22" t="s">
        <v>715</v>
      </c>
      <c r="Y48" s="22" t="s">
        <v>1468</v>
      </c>
      <c r="Z48" s="39">
        <v>2100</v>
      </c>
      <c r="AA48" s="22">
        <v>385.25</v>
      </c>
      <c r="AB48" s="213">
        <v>43.25</v>
      </c>
      <c r="AC48" s="213">
        <v>342</v>
      </c>
      <c r="AD48" s="213"/>
      <c r="AE48" s="213"/>
      <c r="AF48" s="208">
        <v>500</v>
      </c>
      <c r="AG48" s="208"/>
      <c r="AH48" s="208"/>
      <c r="AI48" s="208"/>
      <c r="AJ48" s="208">
        <v>1214.75</v>
      </c>
      <c r="AK48" s="22"/>
      <c r="AL48" s="22"/>
      <c r="AM48" s="33" t="s">
        <v>1410</v>
      </c>
      <c r="AN48" s="33" t="s">
        <v>1157</v>
      </c>
      <c r="AO48" s="60" t="s">
        <v>1386</v>
      </c>
    </row>
    <row r="49" s="9" customFormat="1" ht="320" customHeight="1" spans="1:41">
      <c r="A49" s="22">
        <v>13</v>
      </c>
      <c r="B49" s="22" t="s">
        <v>1189</v>
      </c>
      <c r="C49" s="22">
        <v>2024</v>
      </c>
      <c r="D49" s="22" t="s">
        <v>1190</v>
      </c>
      <c r="E49" s="22" t="s">
        <v>178</v>
      </c>
      <c r="F49" s="22" t="s">
        <v>990</v>
      </c>
      <c r="G49" s="22" t="s">
        <v>357</v>
      </c>
      <c r="H49" s="22" t="s">
        <v>1411</v>
      </c>
      <c r="I49" s="86">
        <v>1</v>
      </c>
      <c r="J49" s="36">
        <v>16</v>
      </c>
      <c r="K49" s="36"/>
      <c r="L49" s="36"/>
      <c r="M49" s="36">
        <v>1</v>
      </c>
      <c r="N49" s="36"/>
      <c r="O49" s="36"/>
      <c r="P49" s="36"/>
      <c r="Q49" s="36"/>
      <c r="R49" s="36"/>
      <c r="S49" s="36">
        <v>114</v>
      </c>
      <c r="T49" s="36">
        <v>456</v>
      </c>
      <c r="U49" s="36" t="s">
        <v>1016</v>
      </c>
      <c r="V49" s="22" t="s">
        <v>749</v>
      </c>
      <c r="W49" s="49" t="s">
        <v>207</v>
      </c>
      <c r="X49" s="22" t="s">
        <v>715</v>
      </c>
      <c r="Y49" s="22" t="s">
        <v>1468</v>
      </c>
      <c r="Z49" s="22">
        <v>1400</v>
      </c>
      <c r="AA49" s="36">
        <v>625</v>
      </c>
      <c r="AB49" s="209">
        <v>625</v>
      </c>
      <c r="AC49" s="209"/>
      <c r="AD49" s="209"/>
      <c r="AE49" s="209"/>
      <c r="AF49" s="209">
        <v>400</v>
      </c>
      <c r="AG49" s="209"/>
      <c r="AH49" s="209"/>
      <c r="AI49" s="209"/>
      <c r="AJ49" s="209">
        <v>375</v>
      </c>
      <c r="AK49" s="36"/>
      <c r="AL49" s="36"/>
      <c r="AM49" s="37" t="s">
        <v>1192</v>
      </c>
      <c r="AN49" s="37" t="s">
        <v>1193</v>
      </c>
      <c r="AO49" s="77" t="s">
        <v>1386</v>
      </c>
    </row>
    <row r="50" s="7" customFormat="1" ht="189" customHeight="1" spans="1:41">
      <c r="A50" s="22">
        <v>14</v>
      </c>
      <c r="B50" s="25" t="s">
        <v>1194</v>
      </c>
      <c r="C50" s="25">
        <v>2024</v>
      </c>
      <c r="D50" s="38" t="s">
        <v>208</v>
      </c>
      <c r="E50" s="27" t="s">
        <v>178</v>
      </c>
      <c r="F50" s="27" t="s">
        <v>990</v>
      </c>
      <c r="G50" s="27" t="s">
        <v>209</v>
      </c>
      <c r="H50" s="38" t="s">
        <v>1412</v>
      </c>
      <c r="I50" s="25">
        <v>1</v>
      </c>
      <c r="J50" s="25">
        <v>90</v>
      </c>
      <c r="K50" s="25"/>
      <c r="L50" s="25"/>
      <c r="M50" s="25">
        <v>1</v>
      </c>
      <c r="N50" s="25"/>
      <c r="O50" s="25"/>
      <c r="P50" s="25"/>
      <c r="Q50" s="25"/>
      <c r="R50" s="25"/>
      <c r="S50" s="25">
        <v>1867</v>
      </c>
      <c r="T50" s="25">
        <v>7902</v>
      </c>
      <c r="U50" s="51" t="s">
        <v>211</v>
      </c>
      <c r="V50" s="25" t="s">
        <v>715</v>
      </c>
      <c r="W50" s="96" t="s">
        <v>207</v>
      </c>
      <c r="X50" s="25" t="s">
        <v>715</v>
      </c>
      <c r="Y50" s="22" t="s">
        <v>1468</v>
      </c>
      <c r="Z50" s="25">
        <v>350</v>
      </c>
      <c r="AA50" s="25">
        <v>200</v>
      </c>
      <c r="AB50" s="215">
        <v>200</v>
      </c>
      <c r="AC50" s="215"/>
      <c r="AD50" s="215"/>
      <c r="AE50" s="215"/>
      <c r="AF50" s="216"/>
      <c r="AG50" s="216"/>
      <c r="AH50" s="216"/>
      <c r="AI50" s="216"/>
      <c r="AJ50" s="216">
        <v>150</v>
      </c>
      <c r="AK50" s="25"/>
      <c r="AL50" s="25"/>
      <c r="AM50" s="68" t="s">
        <v>1436</v>
      </c>
      <c r="AN50" s="68" t="s">
        <v>1437</v>
      </c>
      <c r="AO50" s="57" t="s">
        <v>1386</v>
      </c>
    </row>
    <row r="51" s="7" customFormat="1" ht="266" customHeight="1" spans="1:41">
      <c r="A51" s="22">
        <v>15</v>
      </c>
      <c r="B51" s="22" t="s">
        <v>1244</v>
      </c>
      <c r="C51" s="22">
        <v>2024</v>
      </c>
      <c r="D51" s="33" t="s">
        <v>646</v>
      </c>
      <c r="E51" s="22" t="s">
        <v>302</v>
      </c>
      <c r="F51" s="24" t="s">
        <v>990</v>
      </c>
      <c r="G51" s="22" t="s">
        <v>503</v>
      </c>
      <c r="H51" s="33" t="s">
        <v>647</v>
      </c>
      <c r="I51" s="22">
        <v>1</v>
      </c>
      <c r="J51" s="22">
        <v>7</v>
      </c>
      <c r="K51" s="22"/>
      <c r="L51" s="22"/>
      <c r="M51" s="22">
        <v>1</v>
      </c>
      <c r="N51" s="22"/>
      <c r="O51" s="22"/>
      <c r="P51" s="22"/>
      <c r="Q51" s="22"/>
      <c r="R51" s="22"/>
      <c r="S51" s="22">
        <v>754</v>
      </c>
      <c r="T51" s="22">
        <v>2895</v>
      </c>
      <c r="U51" s="36" t="s">
        <v>211</v>
      </c>
      <c r="V51" s="22" t="s">
        <v>715</v>
      </c>
      <c r="W51" s="49" t="s">
        <v>207</v>
      </c>
      <c r="X51" s="22" t="s">
        <v>715</v>
      </c>
      <c r="Y51" s="22" t="s">
        <v>1468</v>
      </c>
      <c r="Z51" s="22">
        <v>5000</v>
      </c>
      <c r="AA51" s="22">
        <v>3000</v>
      </c>
      <c r="AB51" s="60">
        <v>2000</v>
      </c>
      <c r="AC51" s="60"/>
      <c r="AD51" s="60">
        <v>1000</v>
      </c>
      <c r="AE51" s="60"/>
      <c r="AF51" s="22">
        <v>2000</v>
      </c>
      <c r="AG51" s="22"/>
      <c r="AH51" s="22"/>
      <c r="AI51" s="22"/>
      <c r="AJ51" s="22"/>
      <c r="AK51" s="22"/>
      <c r="AL51" s="22"/>
      <c r="AM51" s="33" t="s">
        <v>1245</v>
      </c>
      <c r="AN51" s="33" t="s">
        <v>1246</v>
      </c>
      <c r="AO51" s="60" t="s">
        <v>1390</v>
      </c>
    </row>
    <row r="52" s="13" customFormat="1" ht="145" customHeight="1" spans="1:41">
      <c r="A52" s="22">
        <v>16</v>
      </c>
      <c r="B52" s="22" t="s">
        <v>1322</v>
      </c>
      <c r="C52" s="33">
        <v>2024</v>
      </c>
      <c r="D52" s="33" t="s">
        <v>1323</v>
      </c>
      <c r="E52" s="33" t="s">
        <v>178</v>
      </c>
      <c r="F52" s="22" t="s">
        <v>1009</v>
      </c>
      <c r="G52" s="33" t="s">
        <v>1324</v>
      </c>
      <c r="H52" s="33" t="s">
        <v>1325</v>
      </c>
      <c r="I52" s="33">
        <v>1</v>
      </c>
      <c r="J52" s="33">
        <v>7.7</v>
      </c>
      <c r="K52" s="33"/>
      <c r="L52" s="33"/>
      <c r="M52" s="33">
        <v>1</v>
      </c>
      <c r="N52" s="33"/>
      <c r="O52" s="33"/>
      <c r="P52" s="33"/>
      <c r="Q52" s="33"/>
      <c r="R52" s="33"/>
      <c r="S52" s="39">
        <v>788</v>
      </c>
      <c r="T52" s="39">
        <v>2878</v>
      </c>
      <c r="U52" s="22" t="s">
        <v>206</v>
      </c>
      <c r="V52" s="33" t="s">
        <v>902</v>
      </c>
      <c r="W52" s="33" t="s">
        <v>207</v>
      </c>
      <c r="X52" s="22" t="s">
        <v>715</v>
      </c>
      <c r="Y52" s="33" t="s">
        <v>1468</v>
      </c>
      <c r="Z52" s="22">
        <v>950</v>
      </c>
      <c r="AA52" s="33">
        <v>950</v>
      </c>
      <c r="AB52" s="33">
        <v>950</v>
      </c>
      <c r="AC52" s="33"/>
      <c r="AD52" s="33"/>
      <c r="AE52" s="33"/>
      <c r="AF52" s="33"/>
      <c r="AG52" s="33"/>
      <c r="AH52" s="33"/>
      <c r="AI52" s="33"/>
      <c r="AJ52" s="33"/>
      <c r="AK52" s="33"/>
      <c r="AL52" s="33"/>
      <c r="AM52" s="33" t="s">
        <v>1326</v>
      </c>
      <c r="AN52" s="33" t="s">
        <v>913</v>
      </c>
      <c r="AO52" s="60" t="s">
        <v>1392</v>
      </c>
    </row>
    <row r="53" s="12" customFormat="1" ht="30" customHeight="1" spans="1:41">
      <c r="A53" s="183" t="s">
        <v>54</v>
      </c>
      <c r="B53" s="188" t="s">
        <v>84</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52</v>
      </c>
      <c r="B54" s="188" t="s">
        <v>85</v>
      </c>
      <c r="C54" s="188"/>
      <c r="D54" s="188"/>
      <c r="E54" s="185"/>
      <c r="F54" s="185"/>
      <c r="G54" s="185"/>
      <c r="H54" s="185"/>
      <c r="I54" s="191">
        <f t="shared" ref="I54:AL54" si="13">I55+I56+I57+I58</f>
        <v>0</v>
      </c>
      <c r="J54" s="191">
        <f t="shared" si="13"/>
        <v>0</v>
      </c>
      <c r="K54" s="191">
        <f t="shared" si="13"/>
        <v>0</v>
      </c>
      <c r="L54" s="191">
        <f t="shared" si="13"/>
        <v>0</v>
      </c>
      <c r="M54" s="191">
        <f t="shared" si="13"/>
        <v>0</v>
      </c>
      <c r="N54" s="191">
        <f t="shared" si="13"/>
        <v>0</v>
      </c>
      <c r="O54" s="191">
        <f t="shared" si="13"/>
        <v>0</v>
      </c>
      <c r="P54" s="191">
        <f t="shared" si="13"/>
        <v>0</v>
      </c>
      <c r="Q54" s="191">
        <f t="shared" si="13"/>
        <v>0</v>
      </c>
      <c r="R54" s="191">
        <f t="shared" si="13"/>
        <v>0</v>
      </c>
      <c r="S54" s="191">
        <f t="shared" si="13"/>
        <v>0</v>
      </c>
      <c r="T54" s="191">
        <f t="shared" si="13"/>
        <v>0</v>
      </c>
      <c r="U54" s="191">
        <f t="shared" si="13"/>
        <v>0</v>
      </c>
      <c r="V54" s="191">
        <f t="shared" si="13"/>
        <v>0</v>
      </c>
      <c r="W54" s="191">
        <f t="shared" si="13"/>
        <v>0</v>
      </c>
      <c r="X54" s="191">
        <f t="shared" si="13"/>
        <v>0</v>
      </c>
      <c r="Y54" s="191">
        <f t="shared" si="13"/>
        <v>0</v>
      </c>
      <c r="Z54" s="191">
        <f t="shared" si="13"/>
        <v>0</v>
      </c>
      <c r="AA54" s="191">
        <f t="shared" si="13"/>
        <v>0</v>
      </c>
      <c r="AB54" s="191">
        <f t="shared" si="13"/>
        <v>0</v>
      </c>
      <c r="AC54" s="191">
        <f t="shared" si="13"/>
        <v>0</v>
      </c>
      <c r="AD54" s="191">
        <f t="shared" si="13"/>
        <v>0</v>
      </c>
      <c r="AE54" s="191">
        <f t="shared" si="13"/>
        <v>0</v>
      </c>
      <c r="AF54" s="191">
        <f t="shared" si="13"/>
        <v>0</v>
      </c>
      <c r="AG54" s="191">
        <f t="shared" si="13"/>
        <v>0</v>
      </c>
      <c r="AH54" s="191">
        <f t="shared" si="13"/>
        <v>0</v>
      </c>
      <c r="AI54" s="191">
        <f t="shared" si="13"/>
        <v>0</v>
      </c>
      <c r="AJ54" s="191">
        <f t="shared" si="13"/>
        <v>0</v>
      </c>
      <c r="AK54" s="191">
        <f t="shared" si="13"/>
        <v>0</v>
      </c>
      <c r="AL54" s="191">
        <f t="shared" si="13"/>
        <v>0</v>
      </c>
      <c r="AM54" s="196"/>
      <c r="AN54" s="196"/>
      <c r="AO54" s="196"/>
    </row>
    <row r="55" s="12" customFormat="1" ht="30" customHeight="1" spans="1:41">
      <c r="A55" s="183" t="s">
        <v>54</v>
      </c>
      <c r="B55" s="188" t="s">
        <v>86</v>
      </c>
      <c r="C55" s="188"/>
      <c r="D55" s="188"/>
      <c r="E55" s="185"/>
      <c r="F55" s="185"/>
      <c r="G55" s="185"/>
      <c r="H55" s="185"/>
      <c r="I55" s="191">
        <v>0</v>
      </c>
      <c r="J55" s="191">
        <v>0</v>
      </c>
      <c r="K55" s="191">
        <v>0</v>
      </c>
      <c r="L55" s="191">
        <v>0</v>
      </c>
      <c r="M55" s="191">
        <v>0</v>
      </c>
      <c r="N55" s="191">
        <v>0</v>
      </c>
      <c r="O55" s="191">
        <v>0</v>
      </c>
      <c r="P55" s="191">
        <v>0</v>
      </c>
      <c r="Q55" s="191">
        <v>0</v>
      </c>
      <c r="R55" s="191">
        <v>0</v>
      </c>
      <c r="S55" s="191">
        <v>0</v>
      </c>
      <c r="T55" s="191">
        <v>0</v>
      </c>
      <c r="U55" s="191">
        <v>0</v>
      </c>
      <c r="V55" s="191">
        <v>0</v>
      </c>
      <c r="W55" s="191">
        <v>0</v>
      </c>
      <c r="X55" s="191">
        <v>0</v>
      </c>
      <c r="Y55" s="191">
        <v>0</v>
      </c>
      <c r="Z55" s="191">
        <v>0</v>
      </c>
      <c r="AA55" s="191">
        <v>0</v>
      </c>
      <c r="AB55" s="191">
        <v>0</v>
      </c>
      <c r="AC55" s="191">
        <v>0</v>
      </c>
      <c r="AD55" s="191">
        <v>0</v>
      </c>
      <c r="AE55" s="191">
        <v>0</v>
      </c>
      <c r="AF55" s="191">
        <v>0</v>
      </c>
      <c r="AG55" s="191">
        <v>0</v>
      </c>
      <c r="AH55" s="191">
        <v>0</v>
      </c>
      <c r="AI55" s="191">
        <v>0</v>
      </c>
      <c r="AJ55" s="191">
        <v>0</v>
      </c>
      <c r="AK55" s="191">
        <v>0</v>
      </c>
      <c r="AL55" s="191">
        <v>0</v>
      </c>
      <c r="AM55" s="191"/>
      <c r="AN55" s="196"/>
      <c r="AO55" s="196"/>
    </row>
    <row r="56" s="12" customFormat="1" ht="30" customHeight="1" spans="1:41">
      <c r="A56" s="183" t="s">
        <v>54</v>
      </c>
      <c r="B56" s="188" t="s">
        <v>87</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c r="AO56" s="196"/>
    </row>
    <row r="57" s="12" customFormat="1" ht="30" customHeight="1" spans="1:41">
      <c r="A57" s="183" t="s">
        <v>54</v>
      </c>
      <c r="B57" s="188" t="s">
        <v>88</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89</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52</v>
      </c>
      <c r="B59" s="188" t="s">
        <v>90</v>
      </c>
      <c r="C59" s="188"/>
      <c r="D59" s="188"/>
      <c r="E59" s="185"/>
      <c r="F59" s="185"/>
      <c r="G59" s="185"/>
      <c r="H59" s="185"/>
      <c r="I59" s="191">
        <f t="shared" ref="I59:AL59" si="14">I60+I62+I65+I63+I64+I66</f>
        <v>3</v>
      </c>
      <c r="J59" s="191">
        <f t="shared" si="14"/>
        <v>1200</v>
      </c>
      <c r="K59" s="191">
        <f t="shared" si="14"/>
        <v>3</v>
      </c>
      <c r="L59" s="191">
        <f t="shared" si="14"/>
        <v>0</v>
      </c>
      <c r="M59" s="191">
        <f t="shared" si="14"/>
        <v>0</v>
      </c>
      <c r="N59" s="191">
        <f t="shared" si="14"/>
        <v>0</v>
      </c>
      <c r="O59" s="191">
        <f t="shared" si="14"/>
        <v>0</v>
      </c>
      <c r="P59" s="191">
        <f t="shared" si="14"/>
        <v>0</v>
      </c>
      <c r="Q59" s="191">
        <f t="shared" si="14"/>
        <v>0</v>
      </c>
      <c r="R59" s="191">
        <f t="shared" si="14"/>
        <v>0</v>
      </c>
      <c r="S59" s="191">
        <f t="shared" si="14"/>
        <v>1363</v>
      </c>
      <c r="T59" s="191">
        <f t="shared" si="14"/>
        <v>1686</v>
      </c>
      <c r="U59" s="191">
        <f t="shared" si="14"/>
        <v>0</v>
      </c>
      <c r="V59" s="191">
        <f t="shared" si="14"/>
        <v>0</v>
      </c>
      <c r="W59" s="191">
        <f t="shared" si="14"/>
        <v>0</v>
      </c>
      <c r="X59" s="191">
        <f t="shared" si="14"/>
        <v>0</v>
      </c>
      <c r="Y59" s="191">
        <f t="shared" si="14"/>
        <v>0</v>
      </c>
      <c r="Z59" s="191">
        <f t="shared" si="14"/>
        <v>2348</v>
      </c>
      <c r="AA59" s="191">
        <f t="shared" si="14"/>
        <v>1250</v>
      </c>
      <c r="AB59" s="191">
        <f t="shared" si="14"/>
        <v>1097</v>
      </c>
      <c r="AC59" s="191">
        <f t="shared" si="14"/>
        <v>0</v>
      </c>
      <c r="AD59" s="191">
        <f t="shared" si="14"/>
        <v>153</v>
      </c>
      <c r="AE59" s="191">
        <f t="shared" si="14"/>
        <v>0</v>
      </c>
      <c r="AF59" s="191">
        <f t="shared" si="14"/>
        <v>1098</v>
      </c>
      <c r="AG59" s="191">
        <f t="shared" si="14"/>
        <v>0</v>
      </c>
      <c r="AH59" s="191">
        <f t="shared" si="14"/>
        <v>0</v>
      </c>
      <c r="AI59" s="191">
        <f t="shared" si="14"/>
        <v>0</v>
      </c>
      <c r="AJ59" s="191">
        <f t="shared" si="14"/>
        <v>0</v>
      </c>
      <c r="AK59" s="191">
        <f t="shared" si="14"/>
        <v>0</v>
      </c>
      <c r="AL59" s="191">
        <f t="shared" si="14"/>
        <v>0</v>
      </c>
      <c r="AM59" s="196"/>
      <c r="AN59" s="196"/>
      <c r="AO59" s="196"/>
    </row>
    <row r="60" s="12" customFormat="1" ht="30" customHeight="1" spans="1:41">
      <c r="A60" s="183" t="s">
        <v>54</v>
      </c>
      <c r="B60" s="188" t="s">
        <v>91</v>
      </c>
      <c r="C60" s="188"/>
      <c r="D60" s="188"/>
      <c r="E60" s="185"/>
      <c r="F60" s="185"/>
      <c r="G60" s="185"/>
      <c r="H60" s="185"/>
      <c r="I60" s="191">
        <f t="shared" ref="I60:AL60" si="15">SUM(I61)</f>
        <v>1</v>
      </c>
      <c r="J60" s="191">
        <f t="shared" si="15"/>
        <v>1200</v>
      </c>
      <c r="K60" s="191">
        <f t="shared" si="15"/>
        <v>1</v>
      </c>
      <c r="L60" s="191">
        <f t="shared" si="15"/>
        <v>0</v>
      </c>
      <c r="M60" s="191">
        <f t="shared" si="15"/>
        <v>0</v>
      </c>
      <c r="N60" s="191">
        <f t="shared" si="15"/>
        <v>0</v>
      </c>
      <c r="O60" s="191">
        <f t="shared" si="15"/>
        <v>0</v>
      </c>
      <c r="P60" s="191">
        <f t="shared" si="15"/>
        <v>0</v>
      </c>
      <c r="Q60" s="191">
        <f t="shared" si="15"/>
        <v>0</v>
      </c>
      <c r="R60" s="191">
        <f t="shared" si="15"/>
        <v>0</v>
      </c>
      <c r="S60" s="191">
        <f t="shared" si="15"/>
        <v>1200</v>
      </c>
      <c r="T60" s="191">
        <f t="shared" si="15"/>
        <v>1200</v>
      </c>
      <c r="U60" s="191">
        <f t="shared" si="15"/>
        <v>0</v>
      </c>
      <c r="V60" s="191">
        <f t="shared" si="15"/>
        <v>0</v>
      </c>
      <c r="W60" s="191">
        <f t="shared" si="15"/>
        <v>0</v>
      </c>
      <c r="X60" s="191">
        <f t="shared" si="15"/>
        <v>0</v>
      </c>
      <c r="Y60" s="191">
        <f t="shared" si="15"/>
        <v>0</v>
      </c>
      <c r="Z60" s="191">
        <f t="shared" si="15"/>
        <v>200</v>
      </c>
      <c r="AA60" s="191">
        <f t="shared" si="15"/>
        <v>0</v>
      </c>
      <c r="AB60" s="191">
        <f t="shared" si="15"/>
        <v>0</v>
      </c>
      <c r="AC60" s="191">
        <f t="shared" si="15"/>
        <v>0</v>
      </c>
      <c r="AD60" s="191">
        <f t="shared" si="15"/>
        <v>0</v>
      </c>
      <c r="AE60" s="191">
        <f t="shared" si="15"/>
        <v>0</v>
      </c>
      <c r="AF60" s="191">
        <f t="shared" si="15"/>
        <v>200</v>
      </c>
      <c r="AG60" s="191">
        <f t="shared" si="15"/>
        <v>0</v>
      </c>
      <c r="AH60" s="191">
        <f t="shared" si="15"/>
        <v>0</v>
      </c>
      <c r="AI60" s="191">
        <f t="shared" si="15"/>
        <v>0</v>
      </c>
      <c r="AJ60" s="191">
        <f t="shared" si="15"/>
        <v>0</v>
      </c>
      <c r="AK60" s="191">
        <f t="shared" si="15"/>
        <v>0</v>
      </c>
      <c r="AL60" s="191">
        <f t="shared" si="15"/>
        <v>0</v>
      </c>
      <c r="AM60" s="196"/>
      <c r="AN60" s="196"/>
      <c r="AO60" s="196"/>
    </row>
    <row r="61" s="7" customFormat="1" ht="178" customHeight="1" spans="1:41">
      <c r="A61" s="22">
        <v>17</v>
      </c>
      <c r="B61" s="22" t="s">
        <v>1180</v>
      </c>
      <c r="C61" s="22">
        <v>2024</v>
      </c>
      <c r="D61" s="33" t="s">
        <v>998</v>
      </c>
      <c r="E61" s="22" t="s">
        <v>178</v>
      </c>
      <c r="F61" s="22" t="s">
        <v>1175</v>
      </c>
      <c r="G61" s="22" t="s">
        <v>995</v>
      </c>
      <c r="H61" s="33" t="s">
        <v>999</v>
      </c>
      <c r="I61" s="22">
        <v>1</v>
      </c>
      <c r="J61" s="22">
        <v>1200</v>
      </c>
      <c r="K61" s="22">
        <v>1</v>
      </c>
      <c r="L61" s="22"/>
      <c r="M61" s="22"/>
      <c r="N61" s="22"/>
      <c r="O61" s="22"/>
      <c r="P61" s="22"/>
      <c r="Q61" s="22"/>
      <c r="R61" s="22"/>
      <c r="S61" s="22">
        <v>1200</v>
      </c>
      <c r="T61" s="22">
        <v>1200</v>
      </c>
      <c r="U61" s="36" t="s">
        <v>183</v>
      </c>
      <c r="V61" s="22" t="s">
        <v>1144</v>
      </c>
      <c r="W61" s="36" t="s">
        <v>183</v>
      </c>
      <c r="X61" s="22" t="s">
        <v>1144</v>
      </c>
      <c r="Y61" s="22" t="s">
        <v>1440</v>
      </c>
      <c r="Z61" s="22">
        <v>200</v>
      </c>
      <c r="AA61" s="22"/>
      <c r="AB61" s="60"/>
      <c r="AC61" s="60"/>
      <c r="AD61" s="60"/>
      <c r="AE61" s="60"/>
      <c r="AF61" s="22">
        <v>200</v>
      </c>
      <c r="AG61" s="22"/>
      <c r="AH61" s="22"/>
      <c r="AI61" s="22"/>
      <c r="AJ61" s="22"/>
      <c r="AK61" s="22"/>
      <c r="AL61" s="22"/>
      <c r="AM61" s="33" t="s">
        <v>1181</v>
      </c>
      <c r="AN61" s="33" t="s">
        <v>1182</v>
      </c>
      <c r="AO61" s="60" t="s">
        <v>1386</v>
      </c>
    </row>
    <row r="62" s="12" customFormat="1" ht="30" customHeight="1" spans="1:41">
      <c r="A62" s="183" t="s">
        <v>54</v>
      </c>
      <c r="B62" s="188" t="s">
        <v>92</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customHeight="1" spans="1:41">
      <c r="A63" s="183" t="s">
        <v>54</v>
      </c>
      <c r="B63" s="188" t="s">
        <v>93</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customHeight="1" spans="1:41">
      <c r="A64" s="183" t="s">
        <v>54</v>
      </c>
      <c r="B64" s="188" t="s">
        <v>94</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c r="AO64" s="196"/>
    </row>
    <row r="65" s="12" customFormat="1" ht="30" customHeight="1" spans="1:41">
      <c r="A65" s="183" t="s">
        <v>54</v>
      </c>
      <c r="B65" s="188" t="s">
        <v>95</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customHeight="1" spans="1:41">
      <c r="A66" s="183" t="s">
        <v>54</v>
      </c>
      <c r="B66" s="188" t="s">
        <v>96</v>
      </c>
      <c r="C66" s="188"/>
      <c r="D66" s="188"/>
      <c r="E66" s="185"/>
      <c r="F66" s="185"/>
      <c r="G66" s="185"/>
      <c r="H66" s="185"/>
      <c r="I66" s="191">
        <f t="shared" ref="I66:AL66" si="16">SUM(I67:I68)</f>
        <v>2</v>
      </c>
      <c r="J66" s="191">
        <f t="shared" si="16"/>
        <v>0</v>
      </c>
      <c r="K66" s="191">
        <f t="shared" si="16"/>
        <v>2</v>
      </c>
      <c r="L66" s="191">
        <f t="shared" si="16"/>
        <v>0</v>
      </c>
      <c r="M66" s="191">
        <f t="shared" si="16"/>
        <v>0</v>
      </c>
      <c r="N66" s="191">
        <f t="shared" si="16"/>
        <v>0</v>
      </c>
      <c r="O66" s="191">
        <f t="shared" si="16"/>
        <v>0</v>
      </c>
      <c r="P66" s="191">
        <f t="shared" si="16"/>
        <v>0</v>
      </c>
      <c r="Q66" s="191">
        <f t="shared" si="16"/>
        <v>0</v>
      </c>
      <c r="R66" s="191">
        <f t="shared" si="16"/>
        <v>0</v>
      </c>
      <c r="S66" s="191">
        <f t="shared" si="16"/>
        <v>163</v>
      </c>
      <c r="T66" s="191">
        <f t="shared" si="16"/>
        <v>486</v>
      </c>
      <c r="U66" s="191">
        <f t="shared" si="16"/>
        <v>0</v>
      </c>
      <c r="V66" s="191">
        <f t="shared" si="16"/>
        <v>0</v>
      </c>
      <c r="W66" s="191">
        <f t="shared" si="16"/>
        <v>0</v>
      </c>
      <c r="X66" s="191">
        <f t="shared" si="16"/>
        <v>0</v>
      </c>
      <c r="Y66" s="191">
        <f t="shared" si="16"/>
        <v>0</v>
      </c>
      <c r="Z66" s="191">
        <f t="shared" si="16"/>
        <v>2148</v>
      </c>
      <c r="AA66" s="191">
        <f t="shared" si="16"/>
        <v>1250</v>
      </c>
      <c r="AB66" s="191">
        <f t="shared" si="16"/>
        <v>1097</v>
      </c>
      <c r="AC66" s="191">
        <f t="shared" si="16"/>
        <v>0</v>
      </c>
      <c r="AD66" s="191">
        <f t="shared" si="16"/>
        <v>153</v>
      </c>
      <c r="AE66" s="191">
        <f t="shared" si="16"/>
        <v>0</v>
      </c>
      <c r="AF66" s="191">
        <f t="shared" si="16"/>
        <v>898</v>
      </c>
      <c r="AG66" s="191">
        <f t="shared" si="16"/>
        <v>0</v>
      </c>
      <c r="AH66" s="191">
        <f t="shared" si="16"/>
        <v>0</v>
      </c>
      <c r="AI66" s="191">
        <f t="shared" si="16"/>
        <v>0</v>
      </c>
      <c r="AJ66" s="191">
        <f t="shared" si="16"/>
        <v>0</v>
      </c>
      <c r="AK66" s="191">
        <f t="shared" si="16"/>
        <v>0</v>
      </c>
      <c r="AL66" s="191">
        <f t="shared" si="16"/>
        <v>0</v>
      </c>
      <c r="AM66" s="196"/>
      <c r="AN66" s="196"/>
      <c r="AO66" s="196"/>
    </row>
    <row r="67" s="12" customFormat="1" ht="216" customHeight="1" spans="1:41">
      <c r="A67" s="221">
        <v>18</v>
      </c>
      <c r="B67" s="208" t="s">
        <v>1469</v>
      </c>
      <c r="C67" s="208">
        <v>2024</v>
      </c>
      <c r="D67" s="208" t="s">
        <v>1470</v>
      </c>
      <c r="E67" s="208" t="s">
        <v>178</v>
      </c>
      <c r="F67" s="208" t="s">
        <v>1020</v>
      </c>
      <c r="G67" s="222" t="s">
        <v>204</v>
      </c>
      <c r="H67" s="42" t="s">
        <v>1471</v>
      </c>
      <c r="I67" s="33">
        <v>1</v>
      </c>
      <c r="J67" s="33"/>
      <c r="K67" s="33">
        <v>1</v>
      </c>
      <c r="L67" s="33"/>
      <c r="M67" s="33"/>
      <c r="N67" s="33"/>
      <c r="O67" s="33"/>
      <c r="P67" s="33"/>
      <c r="Q67" s="33"/>
      <c r="R67" s="33"/>
      <c r="S67" s="33">
        <v>163</v>
      </c>
      <c r="T67" s="33">
        <v>486</v>
      </c>
      <c r="U67" s="42" t="s">
        <v>206</v>
      </c>
      <c r="V67" s="33" t="s">
        <v>902</v>
      </c>
      <c r="W67" s="41" t="s">
        <v>183</v>
      </c>
      <c r="X67" s="22" t="s">
        <v>811</v>
      </c>
      <c r="Y67" s="22" t="s">
        <v>1440</v>
      </c>
      <c r="Z67" s="227">
        <v>80</v>
      </c>
      <c r="AA67" s="225">
        <v>80</v>
      </c>
      <c r="AB67" s="208">
        <v>80</v>
      </c>
      <c r="AC67" s="75"/>
      <c r="AD67" s="75"/>
      <c r="AE67" s="75"/>
      <c r="AF67" s="75"/>
      <c r="AG67" s="75"/>
      <c r="AH67" s="75"/>
      <c r="AI67" s="75"/>
      <c r="AJ67" s="75"/>
      <c r="AK67" s="75"/>
      <c r="AL67" s="75"/>
      <c r="AM67" s="42" t="s">
        <v>1472</v>
      </c>
      <c r="AN67" s="42" t="s">
        <v>1473</v>
      </c>
      <c r="AO67" s="60" t="s">
        <v>1386</v>
      </c>
    </row>
    <row r="68" s="12" customFormat="1" ht="243" customHeight="1" spans="1:41">
      <c r="A68" s="208">
        <v>19</v>
      </c>
      <c r="B68" s="208" t="s">
        <v>1474</v>
      </c>
      <c r="C68" s="208">
        <v>2024</v>
      </c>
      <c r="D68" s="208" t="s">
        <v>1475</v>
      </c>
      <c r="E68" s="208" t="s">
        <v>178</v>
      </c>
      <c r="F68" s="208" t="s">
        <v>1175</v>
      </c>
      <c r="G68" s="208" t="s">
        <v>995</v>
      </c>
      <c r="H68" s="42" t="s">
        <v>1476</v>
      </c>
      <c r="I68" s="22">
        <v>1</v>
      </c>
      <c r="J68" s="22"/>
      <c r="K68" s="22">
        <v>1</v>
      </c>
      <c r="L68" s="191"/>
      <c r="M68" s="191"/>
      <c r="N68" s="191"/>
      <c r="O68" s="191"/>
      <c r="P68" s="191"/>
      <c r="Q68" s="191"/>
      <c r="R68" s="191"/>
      <c r="S68" s="191"/>
      <c r="T68" s="191"/>
      <c r="U68" s="193" t="s">
        <v>995</v>
      </c>
      <c r="V68" s="22" t="s">
        <v>811</v>
      </c>
      <c r="W68" s="209" t="s">
        <v>183</v>
      </c>
      <c r="X68" s="22" t="s">
        <v>811</v>
      </c>
      <c r="Y68" s="22" t="s">
        <v>1440</v>
      </c>
      <c r="Z68" s="225">
        <v>2068</v>
      </c>
      <c r="AA68" s="225">
        <v>1170</v>
      </c>
      <c r="AB68" s="208">
        <v>1017</v>
      </c>
      <c r="AC68" s="208"/>
      <c r="AD68" s="208">
        <v>153</v>
      </c>
      <c r="AE68" s="208"/>
      <c r="AF68" s="208">
        <v>898</v>
      </c>
      <c r="AG68" s="208"/>
      <c r="AH68" s="208"/>
      <c r="AI68" s="208"/>
      <c r="AJ68" s="208"/>
      <c r="AK68" s="208"/>
      <c r="AL68" s="191"/>
      <c r="AM68" s="42" t="s">
        <v>1477</v>
      </c>
      <c r="AN68" s="42" t="s">
        <v>1478</v>
      </c>
      <c r="AO68" s="60" t="s">
        <v>1386</v>
      </c>
    </row>
    <row r="69" s="12" customFormat="1" ht="30" customHeight="1" spans="1:41">
      <c r="A69" s="180" t="s">
        <v>50</v>
      </c>
      <c r="B69" s="188" t="s">
        <v>97</v>
      </c>
      <c r="C69" s="188"/>
      <c r="D69" s="188"/>
      <c r="E69" s="185"/>
      <c r="F69" s="185"/>
      <c r="G69" s="185"/>
      <c r="H69" s="185"/>
      <c r="I69" s="192">
        <f t="shared" ref="I69:AL69" si="17">I70+I74+I77+I80+I84</f>
        <v>1</v>
      </c>
      <c r="J69" s="192">
        <f t="shared" si="17"/>
        <v>0</v>
      </c>
      <c r="K69" s="192">
        <f t="shared" si="17"/>
        <v>0</v>
      </c>
      <c r="L69" s="192">
        <f t="shared" si="17"/>
        <v>1</v>
      </c>
      <c r="M69" s="192">
        <f t="shared" si="17"/>
        <v>0</v>
      </c>
      <c r="N69" s="192">
        <f t="shared" si="17"/>
        <v>0</v>
      </c>
      <c r="O69" s="192">
        <f t="shared" si="17"/>
        <v>0</v>
      </c>
      <c r="P69" s="192">
        <f t="shared" si="17"/>
        <v>0</v>
      </c>
      <c r="Q69" s="192">
        <f t="shared" si="17"/>
        <v>0</v>
      </c>
      <c r="R69" s="192">
        <f t="shared" si="17"/>
        <v>0</v>
      </c>
      <c r="S69" s="192">
        <f t="shared" si="17"/>
        <v>0</v>
      </c>
      <c r="T69" s="192">
        <f t="shared" si="17"/>
        <v>0</v>
      </c>
      <c r="U69" s="192">
        <f t="shared" si="17"/>
        <v>0</v>
      </c>
      <c r="V69" s="192">
        <f t="shared" si="17"/>
        <v>0</v>
      </c>
      <c r="W69" s="192">
        <f t="shared" si="17"/>
        <v>0</v>
      </c>
      <c r="X69" s="192">
        <f t="shared" si="17"/>
        <v>0</v>
      </c>
      <c r="Y69" s="192">
        <f t="shared" si="17"/>
        <v>0</v>
      </c>
      <c r="Z69" s="192">
        <f t="shared" si="17"/>
        <v>30</v>
      </c>
      <c r="AA69" s="192">
        <f t="shared" si="17"/>
        <v>15</v>
      </c>
      <c r="AB69" s="192">
        <f t="shared" si="17"/>
        <v>15</v>
      </c>
      <c r="AC69" s="192">
        <f t="shared" si="17"/>
        <v>0</v>
      </c>
      <c r="AD69" s="192">
        <f t="shared" si="17"/>
        <v>0</v>
      </c>
      <c r="AE69" s="192">
        <f t="shared" si="17"/>
        <v>0</v>
      </c>
      <c r="AF69" s="192">
        <f t="shared" si="17"/>
        <v>15</v>
      </c>
      <c r="AG69" s="192">
        <f t="shared" si="17"/>
        <v>0</v>
      </c>
      <c r="AH69" s="192">
        <f t="shared" si="17"/>
        <v>0</v>
      </c>
      <c r="AI69" s="192">
        <f t="shared" si="17"/>
        <v>0</v>
      </c>
      <c r="AJ69" s="192">
        <f t="shared" si="17"/>
        <v>0</v>
      </c>
      <c r="AK69" s="192">
        <f t="shared" si="17"/>
        <v>0</v>
      </c>
      <c r="AL69" s="192">
        <f t="shared" si="17"/>
        <v>0</v>
      </c>
      <c r="AM69" s="196"/>
      <c r="AN69" s="196"/>
      <c r="AO69" s="196"/>
    </row>
    <row r="70" s="12" customFormat="1" ht="30" customHeight="1" spans="1:41">
      <c r="A70" s="180" t="s">
        <v>52</v>
      </c>
      <c r="B70" s="188" t="s">
        <v>98</v>
      </c>
      <c r="C70" s="188"/>
      <c r="D70" s="188"/>
      <c r="E70" s="185"/>
      <c r="F70" s="185"/>
      <c r="G70" s="185"/>
      <c r="H70" s="185"/>
      <c r="I70" s="191">
        <f t="shared" ref="I70:AL70" si="18">I71+I73</f>
        <v>1</v>
      </c>
      <c r="J70" s="191">
        <f t="shared" si="18"/>
        <v>0</v>
      </c>
      <c r="K70" s="191">
        <f t="shared" si="18"/>
        <v>0</v>
      </c>
      <c r="L70" s="191">
        <f t="shared" si="18"/>
        <v>1</v>
      </c>
      <c r="M70" s="191">
        <f t="shared" si="18"/>
        <v>0</v>
      </c>
      <c r="N70" s="191">
        <f t="shared" si="18"/>
        <v>0</v>
      </c>
      <c r="O70" s="191">
        <f t="shared" si="18"/>
        <v>0</v>
      </c>
      <c r="P70" s="191">
        <f t="shared" si="18"/>
        <v>0</v>
      </c>
      <c r="Q70" s="191">
        <f t="shared" si="18"/>
        <v>0</v>
      </c>
      <c r="R70" s="191">
        <f t="shared" si="18"/>
        <v>0</v>
      </c>
      <c r="S70" s="191">
        <f t="shared" si="18"/>
        <v>0</v>
      </c>
      <c r="T70" s="191">
        <f t="shared" si="18"/>
        <v>0</v>
      </c>
      <c r="U70" s="191">
        <f t="shared" si="18"/>
        <v>0</v>
      </c>
      <c r="V70" s="191">
        <f t="shared" si="18"/>
        <v>0</v>
      </c>
      <c r="W70" s="191">
        <f t="shared" si="18"/>
        <v>0</v>
      </c>
      <c r="X70" s="191">
        <f t="shared" si="18"/>
        <v>0</v>
      </c>
      <c r="Y70" s="191">
        <f t="shared" si="18"/>
        <v>0</v>
      </c>
      <c r="Z70" s="191">
        <f t="shared" si="18"/>
        <v>30</v>
      </c>
      <c r="AA70" s="191">
        <f t="shared" si="18"/>
        <v>15</v>
      </c>
      <c r="AB70" s="191">
        <f t="shared" si="18"/>
        <v>15</v>
      </c>
      <c r="AC70" s="191">
        <f t="shared" si="18"/>
        <v>0</v>
      </c>
      <c r="AD70" s="191">
        <f t="shared" si="18"/>
        <v>0</v>
      </c>
      <c r="AE70" s="191">
        <f t="shared" si="18"/>
        <v>0</v>
      </c>
      <c r="AF70" s="191">
        <f t="shared" si="18"/>
        <v>15</v>
      </c>
      <c r="AG70" s="191">
        <f t="shared" si="18"/>
        <v>0</v>
      </c>
      <c r="AH70" s="191">
        <f t="shared" si="18"/>
        <v>0</v>
      </c>
      <c r="AI70" s="191">
        <f t="shared" si="18"/>
        <v>0</v>
      </c>
      <c r="AJ70" s="191">
        <f t="shared" si="18"/>
        <v>0</v>
      </c>
      <c r="AK70" s="191">
        <f t="shared" si="18"/>
        <v>0</v>
      </c>
      <c r="AL70" s="191">
        <f t="shared" si="18"/>
        <v>0</v>
      </c>
      <c r="AM70" s="196"/>
      <c r="AN70" s="196"/>
      <c r="AO70" s="196"/>
    </row>
    <row r="71" s="12" customFormat="1" ht="30" customHeight="1" spans="1:41">
      <c r="A71" s="183" t="s">
        <v>54</v>
      </c>
      <c r="B71" s="188" t="s">
        <v>99</v>
      </c>
      <c r="C71" s="188"/>
      <c r="D71" s="188"/>
      <c r="E71" s="185"/>
      <c r="F71" s="185"/>
      <c r="G71" s="185"/>
      <c r="H71" s="185"/>
      <c r="I71" s="191">
        <f t="shared" ref="I71:AL71" si="19">SUM(I72)</f>
        <v>1</v>
      </c>
      <c r="J71" s="191">
        <f t="shared" si="19"/>
        <v>0</v>
      </c>
      <c r="K71" s="191">
        <f t="shared" si="19"/>
        <v>0</v>
      </c>
      <c r="L71" s="191">
        <f t="shared" si="19"/>
        <v>1</v>
      </c>
      <c r="M71" s="191">
        <f t="shared" si="19"/>
        <v>0</v>
      </c>
      <c r="N71" s="191">
        <f t="shared" si="19"/>
        <v>0</v>
      </c>
      <c r="O71" s="191">
        <f t="shared" si="19"/>
        <v>0</v>
      </c>
      <c r="P71" s="191">
        <f t="shared" si="19"/>
        <v>0</v>
      </c>
      <c r="Q71" s="191">
        <f t="shared" si="19"/>
        <v>0</v>
      </c>
      <c r="R71" s="191">
        <f t="shared" si="19"/>
        <v>0</v>
      </c>
      <c r="S71" s="191">
        <f t="shared" si="19"/>
        <v>0</v>
      </c>
      <c r="T71" s="191">
        <f t="shared" si="19"/>
        <v>0</v>
      </c>
      <c r="U71" s="191">
        <f t="shared" si="19"/>
        <v>0</v>
      </c>
      <c r="V71" s="191">
        <f t="shared" si="19"/>
        <v>0</v>
      </c>
      <c r="W71" s="191">
        <f t="shared" si="19"/>
        <v>0</v>
      </c>
      <c r="X71" s="191">
        <f t="shared" si="19"/>
        <v>0</v>
      </c>
      <c r="Y71" s="191">
        <f t="shared" si="19"/>
        <v>0</v>
      </c>
      <c r="Z71" s="191">
        <f t="shared" si="19"/>
        <v>30</v>
      </c>
      <c r="AA71" s="191">
        <f t="shared" si="19"/>
        <v>15</v>
      </c>
      <c r="AB71" s="191">
        <f t="shared" si="19"/>
        <v>15</v>
      </c>
      <c r="AC71" s="191">
        <f t="shared" si="19"/>
        <v>0</v>
      </c>
      <c r="AD71" s="191">
        <f t="shared" si="19"/>
        <v>0</v>
      </c>
      <c r="AE71" s="191">
        <f t="shared" si="19"/>
        <v>0</v>
      </c>
      <c r="AF71" s="191">
        <f t="shared" si="19"/>
        <v>15</v>
      </c>
      <c r="AG71" s="191">
        <f t="shared" si="19"/>
        <v>0</v>
      </c>
      <c r="AH71" s="191">
        <f t="shared" si="19"/>
        <v>0</v>
      </c>
      <c r="AI71" s="191">
        <f t="shared" si="19"/>
        <v>0</v>
      </c>
      <c r="AJ71" s="191">
        <f t="shared" si="19"/>
        <v>0</v>
      </c>
      <c r="AK71" s="191">
        <f t="shared" si="19"/>
        <v>0</v>
      </c>
      <c r="AL71" s="191">
        <f t="shared" si="19"/>
        <v>0</v>
      </c>
      <c r="AM71" s="196"/>
      <c r="AN71" s="196"/>
      <c r="AO71" s="196"/>
    </row>
    <row r="72" s="7" customFormat="1" ht="189" customHeight="1" spans="1:41">
      <c r="A72" s="22">
        <v>20</v>
      </c>
      <c r="B72" s="25" t="s">
        <v>1219</v>
      </c>
      <c r="C72" s="25">
        <v>2024</v>
      </c>
      <c r="D72" s="68" t="s">
        <v>1333</v>
      </c>
      <c r="E72" s="25" t="s">
        <v>178</v>
      </c>
      <c r="F72" s="25" t="s">
        <v>1175</v>
      </c>
      <c r="G72" s="25" t="s">
        <v>995</v>
      </c>
      <c r="H72" s="68" t="s">
        <v>1114</v>
      </c>
      <c r="I72" s="22">
        <v>1</v>
      </c>
      <c r="J72" s="22"/>
      <c r="K72" s="22"/>
      <c r="L72" s="22">
        <v>1</v>
      </c>
      <c r="M72" s="22"/>
      <c r="N72" s="22"/>
      <c r="O72" s="22"/>
      <c r="P72" s="22"/>
      <c r="Q72" s="22"/>
      <c r="R72" s="22"/>
      <c r="S72" s="22"/>
      <c r="T72" s="22"/>
      <c r="U72" s="51" t="s">
        <v>1003</v>
      </c>
      <c r="V72" s="22" t="s">
        <v>1438</v>
      </c>
      <c r="W72" s="51" t="s">
        <v>1003</v>
      </c>
      <c r="X72" s="22" t="s">
        <v>1438</v>
      </c>
      <c r="Y72" s="22" t="s">
        <v>1220</v>
      </c>
      <c r="Z72" s="25">
        <v>30</v>
      </c>
      <c r="AA72" s="22">
        <v>15</v>
      </c>
      <c r="AB72" s="208">
        <v>15</v>
      </c>
      <c r="AC72" s="191"/>
      <c r="AD72" s="191"/>
      <c r="AE72" s="191"/>
      <c r="AF72" s="208">
        <v>15</v>
      </c>
      <c r="AG72" s="22"/>
      <c r="AH72" s="22"/>
      <c r="AI72" s="22"/>
      <c r="AJ72" s="22"/>
      <c r="AK72" s="22"/>
      <c r="AL72" s="22"/>
      <c r="AM72" s="33" t="s">
        <v>1221</v>
      </c>
      <c r="AN72" s="33" t="s">
        <v>1334</v>
      </c>
      <c r="AO72" s="60" t="s">
        <v>1386</v>
      </c>
    </row>
    <row r="73" s="12" customFormat="1" ht="30" customHeight="1" spans="1:41">
      <c r="A73" s="183" t="s">
        <v>54</v>
      </c>
      <c r="B73" s="188" t="s">
        <v>100</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52</v>
      </c>
      <c r="B74" s="188" t="s">
        <v>101</v>
      </c>
      <c r="C74" s="188"/>
      <c r="D74" s="188"/>
      <c r="E74" s="185"/>
      <c r="F74" s="185"/>
      <c r="G74" s="185"/>
      <c r="H74" s="185"/>
      <c r="I74" s="191">
        <f t="shared" ref="I74:AL74" si="20">I75+I76</f>
        <v>0</v>
      </c>
      <c r="J74" s="191">
        <f t="shared" si="20"/>
        <v>0</v>
      </c>
      <c r="K74" s="191">
        <f t="shared" si="20"/>
        <v>0</v>
      </c>
      <c r="L74" s="191">
        <f t="shared" si="20"/>
        <v>0</v>
      </c>
      <c r="M74" s="191">
        <f t="shared" si="20"/>
        <v>0</v>
      </c>
      <c r="N74" s="191">
        <f t="shared" si="20"/>
        <v>0</v>
      </c>
      <c r="O74" s="191">
        <f t="shared" si="20"/>
        <v>0</v>
      </c>
      <c r="P74" s="191">
        <f t="shared" si="20"/>
        <v>0</v>
      </c>
      <c r="Q74" s="191">
        <f t="shared" si="20"/>
        <v>0</v>
      </c>
      <c r="R74" s="191">
        <f t="shared" si="20"/>
        <v>0</v>
      </c>
      <c r="S74" s="191">
        <f t="shared" si="20"/>
        <v>0</v>
      </c>
      <c r="T74" s="191">
        <f t="shared" si="20"/>
        <v>0</v>
      </c>
      <c r="U74" s="191">
        <f t="shared" si="20"/>
        <v>0</v>
      </c>
      <c r="V74" s="191">
        <f t="shared" si="20"/>
        <v>0</v>
      </c>
      <c r="W74" s="191">
        <f t="shared" si="20"/>
        <v>0</v>
      </c>
      <c r="X74" s="191">
        <f t="shared" si="20"/>
        <v>0</v>
      </c>
      <c r="Y74" s="191">
        <f t="shared" si="20"/>
        <v>0</v>
      </c>
      <c r="Z74" s="191">
        <f t="shared" si="20"/>
        <v>0</v>
      </c>
      <c r="AA74" s="191">
        <f t="shared" si="20"/>
        <v>0</v>
      </c>
      <c r="AB74" s="191">
        <f t="shared" si="20"/>
        <v>0</v>
      </c>
      <c r="AC74" s="191">
        <f t="shared" si="20"/>
        <v>0</v>
      </c>
      <c r="AD74" s="191">
        <f t="shared" si="20"/>
        <v>0</v>
      </c>
      <c r="AE74" s="191">
        <f t="shared" si="20"/>
        <v>0</v>
      </c>
      <c r="AF74" s="191">
        <f t="shared" si="20"/>
        <v>0</v>
      </c>
      <c r="AG74" s="191">
        <f t="shared" si="20"/>
        <v>0</v>
      </c>
      <c r="AH74" s="191">
        <f t="shared" si="20"/>
        <v>0</v>
      </c>
      <c r="AI74" s="191">
        <f t="shared" si="20"/>
        <v>0</v>
      </c>
      <c r="AJ74" s="191">
        <f t="shared" si="20"/>
        <v>0</v>
      </c>
      <c r="AK74" s="191">
        <f t="shared" si="20"/>
        <v>0</v>
      </c>
      <c r="AL74" s="191">
        <f t="shared" si="20"/>
        <v>0</v>
      </c>
      <c r="AM74" s="196"/>
      <c r="AN74" s="196"/>
      <c r="AO74" s="196"/>
    </row>
    <row r="75" s="12" customFormat="1" ht="30" customHeight="1" spans="1:41">
      <c r="A75" s="183" t="s">
        <v>54</v>
      </c>
      <c r="B75" s="188" t="s">
        <v>102</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54</v>
      </c>
      <c r="B76" s="188" t="s">
        <v>103</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52</v>
      </c>
      <c r="B77" s="188" t="s">
        <v>104</v>
      </c>
      <c r="C77" s="188"/>
      <c r="D77" s="188"/>
      <c r="E77" s="185"/>
      <c r="F77" s="185"/>
      <c r="G77" s="185"/>
      <c r="H77" s="185"/>
      <c r="I77" s="191">
        <f t="shared" ref="I77:AL77" si="21">I78+I79</f>
        <v>0</v>
      </c>
      <c r="J77" s="191">
        <f t="shared" si="21"/>
        <v>0</v>
      </c>
      <c r="K77" s="191">
        <f t="shared" si="21"/>
        <v>0</v>
      </c>
      <c r="L77" s="191">
        <f t="shared" si="21"/>
        <v>0</v>
      </c>
      <c r="M77" s="191">
        <f t="shared" si="21"/>
        <v>0</v>
      </c>
      <c r="N77" s="191">
        <f t="shared" si="21"/>
        <v>0</v>
      </c>
      <c r="O77" s="191">
        <f t="shared" si="21"/>
        <v>0</v>
      </c>
      <c r="P77" s="191">
        <f t="shared" si="21"/>
        <v>0</v>
      </c>
      <c r="Q77" s="191">
        <f t="shared" si="21"/>
        <v>0</v>
      </c>
      <c r="R77" s="191">
        <f t="shared" si="21"/>
        <v>0</v>
      </c>
      <c r="S77" s="191">
        <f t="shared" si="21"/>
        <v>0</v>
      </c>
      <c r="T77" s="191">
        <f t="shared" si="21"/>
        <v>0</v>
      </c>
      <c r="U77" s="191">
        <f t="shared" si="21"/>
        <v>0</v>
      </c>
      <c r="V77" s="191">
        <f t="shared" si="21"/>
        <v>0</v>
      </c>
      <c r="W77" s="191">
        <f t="shared" si="21"/>
        <v>0</v>
      </c>
      <c r="X77" s="191">
        <f t="shared" si="21"/>
        <v>0</v>
      </c>
      <c r="Y77" s="191">
        <f t="shared" si="21"/>
        <v>0</v>
      </c>
      <c r="Z77" s="191">
        <f t="shared" si="21"/>
        <v>0</v>
      </c>
      <c r="AA77" s="191">
        <f t="shared" si="21"/>
        <v>0</v>
      </c>
      <c r="AB77" s="191">
        <f t="shared" si="21"/>
        <v>0</v>
      </c>
      <c r="AC77" s="191">
        <f t="shared" si="21"/>
        <v>0</v>
      </c>
      <c r="AD77" s="191">
        <f t="shared" si="21"/>
        <v>0</v>
      </c>
      <c r="AE77" s="191">
        <f t="shared" si="21"/>
        <v>0</v>
      </c>
      <c r="AF77" s="191">
        <f t="shared" si="21"/>
        <v>0</v>
      </c>
      <c r="AG77" s="191">
        <f t="shared" si="21"/>
        <v>0</v>
      </c>
      <c r="AH77" s="191">
        <f t="shared" si="21"/>
        <v>0</v>
      </c>
      <c r="AI77" s="191">
        <f t="shared" si="21"/>
        <v>0</v>
      </c>
      <c r="AJ77" s="191">
        <f t="shared" si="21"/>
        <v>0</v>
      </c>
      <c r="AK77" s="191">
        <f t="shared" si="21"/>
        <v>0</v>
      </c>
      <c r="AL77" s="191">
        <f t="shared" si="21"/>
        <v>0</v>
      </c>
      <c r="AM77" s="196"/>
      <c r="AN77" s="196"/>
      <c r="AO77" s="196"/>
    </row>
    <row r="78" s="12" customFormat="1" ht="30" customHeight="1" spans="1:41">
      <c r="A78" s="183" t="s">
        <v>54</v>
      </c>
      <c r="B78" s="188" t="s">
        <v>105</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54</v>
      </c>
      <c r="B79" s="188" t="s">
        <v>106</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52</v>
      </c>
      <c r="B80" s="188" t="s">
        <v>107</v>
      </c>
      <c r="C80" s="188"/>
      <c r="D80" s="188"/>
      <c r="E80" s="185"/>
      <c r="F80" s="185"/>
      <c r="G80" s="185"/>
      <c r="H80" s="185"/>
      <c r="I80" s="191">
        <f t="shared" ref="I80:AL80" si="22">I81+I83+I82</f>
        <v>0</v>
      </c>
      <c r="J80" s="191">
        <f t="shared" si="22"/>
        <v>0</v>
      </c>
      <c r="K80" s="191">
        <f t="shared" si="22"/>
        <v>0</v>
      </c>
      <c r="L80" s="191">
        <f t="shared" si="22"/>
        <v>0</v>
      </c>
      <c r="M80" s="191">
        <f t="shared" si="22"/>
        <v>0</v>
      </c>
      <c r="N80" s="191">
        <f t="shared" si="22"/>
        <v>0</v>
      </c>
      <c r="O80" s="191">
        <f t="shared" si="22"/>
        <v>0</v>
      </c>
      <c r="P80" s="191">
        <f t="shared" si="22"/>
        <v>0</v>
      </c>
      <c r="Q80" s="191">
        <f t="shared" si="22"/>
        <v>0</v>
      </c>
      <c r="R80" s="191">
        <f t="shared" si="22"/>
        <v>0</v>
      </c>
      <c r="S80" s="191">
        <f t="shared" si="22"/>
        <v>0</v>
      </c>
      <c r="T80" s="191">
        <f t="shared" si="22"/>
        <v>0</v>
      </c>
      <c r="U80" s="191">
        <f t="shared" si="22"/>
        <v>0</v>
      </c>
      <c r="V80" s="191">
        <f t="shared" si="22"/>
        <v>0</v>
      </c>
      <c r="W80" s="191">
        <f t="shared" si="22"/>
        <v>0</v>
      </c>
      <c r="X80" s="191">
        <f t="shared" si="22"/>
        <v>0</v>
      </c>
      <c r="Y80" s="191">
        <f t="shared" si="22"/>
        <v>0</v>
      </c>
      <c r="Z80" s="191">
        <f t="shared" si="22"/>
        <v>0</v>
      </c>
      <c r="AA80" s="191">
        <f t="shared" si="22"/>
        <v>0</v>
      </c>
      <c r="AB80" s="191">
        <f t="shared" si="22"/>
        <v>0</v>
      </c>
      <c r="AC80" s="191">
        <f t="shared" si="22"/>
        <v>0</v>
      </c>
      <c r="AD80" s="191">
        <f t="shared" si="22"/>
        <v>0</v>
      </c>
      <c r="AE80" s="191">
        <f t="shared" si="22"/>
        <v>0</v>
      </c>
      <c r="AF80" s="191">
        <f t="shared" si="22"/>
        <v>0</v>
      </c>
      <c r="AG80" s="191">
        <f t="shared" si="22"/>
        <v>0</v>
      </c>
      <c r="AH80" s="191">
        <f t="shared" si="22"/>
        <v>0</v>
      </c>
      <c r="AI80" s="191">
        <f t="shared" si="22"/>
        <v>0</v>
      </c>
      <c r="AJ80" s="191">
        <f t="shared" si="22"/>
        <v>0</v>
      </c>
      <c r="AK80" s="191">
        <f t="shared" si="22"/>
        <v>0</v>
      </c>
      <c r="AL80" s="191">
        <f t="shared" si="22"/>
        <v>0</v>
      </c>
      <c r="AM80" s="196"/>
      <c r="AN80" s="196"/>
      <c r="AO80" s="196"/>
    </row>
    <row r="81" s="12" customFormat="1" ht="30" customHeight="1" spans="1:41">
      <c r="A81" s="183" t="s">
        <v>54</v>
      </c>
      <c r="B81" s="188" t="s">
        <v>108</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30" customHeight="1" spans="1:41">
      <c r="A82" s="183" t="s">
        <v>54</v>
      </c>
      <c r="B82" s="188" t="s">
        <v>109</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customHeight="1" spans="1:41">
      <c r="A83" s="183" t="s">
        <v>54</v>
      </c>
      <c r="B83" s="188" t="s">
        <v>110</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customHeight="1" spans="1:41">
      <c r="A84" s="183" t="s">
        <v>52</v>
      </c>
      <c r="B84" s="188" t="s">
        <v>111</v>
      </c>
      <c r="C84" s="188"/>
      <c r="D84" s="188"/>
      <c r="E84" s="185"/>
      <c r="F84" s="185"/>
      <c r="G84" s="185"/>
      <c r="H84" s="185"/>
      <c r="I84" s="191">
        <f t="shared" ref="I84:AL84" si="23">I85</f>
        <v>0</v>
      </c>
      <c r="J84" s="191">
        <f t="shared" si="23"/>
        <v>0</v>
      </c>
      <c r="K84" s="191">
        <f t="shared" si="23"/>
        <v>0</v>
      </c>
      <c r="L84" s="191">
        <f t="shared" si="23"/>
        <v>0</v>
      </c>
      <c r="M84" s="191">
        <f t="shared" si="23"/>
        <v>0</v>
      </c>
      <c r="N84" s="191">
        <f t="shared" si="23"/>
        <v>0</v>
      </c>
      <c r="O84" s="191">
        <f t="shared" si="23"/>
        <v>0</v>
      </c>
      <c r="P84" s="191">
        <f t="shared" si="23"/>
        <v>0</v>
      </c>
      <c r="Q84" s="191">
        <f t="shared" si="23"/>
        <v>0</v>
      </c>
      <c r="R84" s="191">
        <f t="shared" si="23"/>
        <v>0</v>
      </c>
      <c r="S84" s="191">
        <f t="shared" si="23"/>
        <v>0</v>
      </c>
      <c r="T84" s="191">
        <f t="shared" si="23"/>
        <v>0</v>
      </c>
      <c r="U84" s="191">
        <f t="shared" si="23"/>
        <v>0</v>
      </c>
      <c r="V84" s="191">
        <f t="shared" si="23"/>
        <v>0</v>
      </c>
      <c r="W84" s="191">
        <f t="shared" si="23"/>
        <v>0</v>
      </c>
      <c r="X84" s="191">
        <f t="shared" si="23"/>
        <v>0</v>
      </c>
      <c r="Y84" s="191">
        <f t="shared" si="23"/>
        <v>0</v>
      </c>
      <c r="Z84" s="191">
        <f t="shared" si="23"/>
        <v>0</v>
      </c>
      <c r="AA84" s="191">
        <f t="shared" si="23"/>
        <v>0</v>
      </c>
      <c r="AB84" s="191">
        <f t="shared" si="23"/>
        <v>0</v>
      </c>
      <c r="AC84" s="191">
        <f t="shared" si="23"/>
        <v>0</v>
      </c>
      <c r="AD84" s="191">
        <f t="shared" si="23"/>
        <v>0</v>
      </c>
      <c r="AE84" s="191">
        <f t="shared" si="23"/>
        <v>0</v>
      </c>
      <c r="AF84" s="191">
        <f t="shared" si="23"/>
        <v>0</v>
      </c>
      <c r="AG84" s="191">
        <f t="shared" si="23"/>
        <v>0</v>
      </c>
      <c r="AH84" s="191">
        <f t="shared" si="23"/>
        <v>0</v>
      </c>
      <c r="AI84" s="191">
        <f t="shared" si="23"/>
        <v>0</v>
      </c>
      <c r="AJ84" s="191">
        <f t="shared" si="23"/>
        <v>0</v>
      </c>
      <c r="AK84" s="191">
        <f t="shared" si="23"/>
        <v>0</v>
      </c>
      <c r="AL84" s="191">
        <f t="shared" si="23"/>
        <v>0</v>
      </c>
      <c r="AM84" s="196"/>
      <c r="AN84" s="196"/>
      <c r="AO84" s="196"/>
    </row>
    <row r="85" s="12" customFormat="1" ht="30" customHeight="1" spans="1:41">
      <c r="A85" s="183" t="s">
        <v>54</v>
      </c>
      <c r="B85" s="188" t="s">
        <v>111</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30" customHeight="1" spans="1:41">
      <c r="A86" s="180" t="s">
        <v>50</v>
      </c>
      <c r="B86" s="188" t="s">
        <v>112</v>
      </c>
      <c r="C86" s="188"/>
      <c r="D86" s="188"/>
      <c r="E86" s="185"/>
      <c r="F86" s="185"/>
      <c r="G86" s="185"/>
      <c r="H86" s="185"/>
      <c r="I86" s="192">
        <f t="shared" ref="I86:AL86" si="24">I87+I104+I113</f>
        <v>11</v>
      </c>
      <c r="J86" s="192">
        <f t="shared" si="24"/>
        <v>275.9544</v>
      </c>
      <c r="K86" s="192">
        <f t="shared" si="24"/>
        <v>1</v>
      </c>
      <c r="L86" s="192">
        <f t="shared" si="24"/>
        <v>0</v>
      </c>
      <c r="M86" s="192">
        <f t="shared" si="24"/>
        <v>10</v>
      </c>
      <c r="N86" s="192">
        <f t="shared" si="24"/>
        <v>0</v>
      </c>
      <c r="O86" s="192">
        <f t="shared" si="24"/>
        <v>0</v>
      </c>
      <c r="P86" s="192">
        <f t="shared" si="24"/>
        <v>0</v>
      </c>
      <c r="Q86" s="192">
        <f t="shared" si="24"/>
        <v>0</v>
      </c>
      <c r="R86" s="192">
        <f t="shared" si="24"/>
        <v>0</v>
      </c>
      <c r="S86" s="192">
        <f t="shared" si="24"/>
        <v>7056</v>
      </c>
      <c r="T86" s="192">
        <f t="shared" si="24"/>
        <v>25897</v>
      </c>
      <c r="U86" s="192">
        <f t="shared" si="24"/>
        <v>0</v>
      </c>
      <c r="V86" s="192">
        <f t="shared" si="24"/>
        <v>0</v>
      </c>
      <c r="W86" s="192">
        <f t="shared" si="24"/>
        <v>0</v>
      </c>
      <c r="X86" s="192">
        <f t="shared" si="24"/>
        <v>0</v>
      </c>
      <c r="Y86" s="192">
        <f t="shared" si="24"/>
        <v>0</v>
      </c>
      <c r="Z86" s="192">
        <f t="shared" si="24"/>
        <v>13000</v>
      </c>
      <c r="AA86" s="192">
        <f t="shared" si="24"/>
        <v>8661.91</v>
      </c>
      <c r="AB86" s="192">
        <f t="shared" si="24"/>
        <v>8661.91</v>
      </c>
      <c r="AC86" s="192">
        <f t="shared" si="24"/>
        <v>0</v>
      </c>
      <c r="AD86" s="192">
        <f t="shared" si="24"/>
        <v>0</v>
      </c>
      <c r="AE86" s="192">
        <f t="shared" si="24"/>
        <v>0</v>
      </c>
      <c r="AF86" s="192">
        <f t="shared" si="24"/>
        <v>759</v>
      </c>
      <c r="AG86" s="192">
        <f t="shared" si="24"/>
        <v>0</v>
      </c>
      <c r="AH86" s="192">
        <f t="shared" si="24"/>
        <v>2000</v>
      </c>
      <c r="AI86" s="192">
        <f t="shared" si="24"/>
        <v>501</v>
      </c>
      <c r="AJ86" s="192">
        <f t="shared" si="24"/>
        <v>1078.09</v>
      </c>
      <c r="AK86" s="192">
        <f t="shared" si="24"/>
        <v>0</v>
      </c>
      <c r="AL86" s="192">
        <f t="shared" si="24"/>
        <v>0</v>
      </c>
      <c r="AM86" s="196"/>
      <c r="AN86" s="196"/>
      <c r="AO86" s="196"/>
    </row>
    <row r="87" s="12" customFormat="1" ht="30" customHeight="1" spans="1:41">
      <c r="A87" s="180" t="s">
        <v>52</v>
      </c>
      <c r="B87" s="188" t="s">
        <v>113</v>
      </c>
      <c r="C87" s="188"/>
      <c r="D87" s="188"/>
      <c r="E87" s="185"/>
      <c r="F87" s="185"/>
      <c r="G87" s="185"/>
      <c r="H87" s="185"/>
      <c r="I87" s="191">
        <f t="shared" ref="I87:AL87" si="25">I88+I89+I92+I94+I99+I100+I101+I102+I103</f>
        <v>7</v>
      </c>
      <c r="J87" s="191">
        <f t="shared" si="25"/>
        <v>269</v>
      </c>
      <c r="K87" s="191">
        <f t="shared" si="25"/>
        <v>1</v>
      </c>
      <c r="L87" s="191">
        <f t="shared" si="25"/>
        <v>0</v>
      </c>
      <c r="M87" s="191">
        <f t="shared" si="25"/>
        <v>6</v>
      </c>
      <c r="N87" s="191">
        <f t="shared" si="25"/>
        <v>0</v>
      </c>
      <c r="O87" s="191">
        <f t="shared" si="25"/>
        <v>0</v>
      </c>
      <c r="P87" s="191">
        <f t="shared" si="25"/>
        <v>0</v>
      </c>
      <c r="Q87" s="191">
        <f t="shared" si="25"/>
        <v>0</v>
      </c>
      <c r="R87" s="191">
        <f t="shared" si="25"/>
        <v>0</v>
      </c>
      <c r="S87" s="191">
        <f t="shared" si="25"/>
        <v>4188</v>
      </c>
      <c r="T87" s="191">
        <f t="shared" si="25"/>
        <v>17118</v>
      </c>
      <c r="U87" s="191">
        <f t="shared" si="25"/>
        <v>0</v>
      </c>
      <c r="V87" s="191">
        <f t="shared" si="25"/>
        <v>0</v>
      </c>
      <c r="W87" s="191">
        <f t="shared" si="25"/>
        <v>0</v>
      </c>
      <c r="X87" s="191">
        <f t="shared" si="25"/>
        <v>0</v>
      </c>
      <c r="Y87" s="191">
        <f t="shared" si="25"/>
        <v>0</v>
      </c>
      <c r="Z87" s="191">
        <f t="shared" si="25"/>
        <v>9220</v>
      </c>
      <c r="AA87" s="191">
        <f t="shared" si="25"/>
        <v>4881.91</v>
      </c>
      <c r="AB87" s="191">
        <f t="shared" si="25"/>
        <v>4881.91</v>
      </c>
      <c r="AC87" s="191">
        <f t="shared" si="25"/>
        <v>0</v>
      </c>
      <c r="AD87" s="191">
        <f t="shared" si="25"/>
        <v>0</v>
      </c>
      <c r="AE87" s="191">
        <f t="shared" si="25"/>
        <v>0</v>
      </c>
      <c r="AF87" s="191">
        <f t="shared" si="25"/>
        <v>759</v>
      </c>
      <c r="AG87" s="191">
        <f t="shared" si="25"/>
        <v>0</v>
      </c>
      <c r="AH87" s="191">
        <f t="shared" si="25"/>
        <v>2000</v>
      </c>
      <c r="AI87" s="191">
        <f t="shared" si="25"/>
        <v>501</v>
      </c>
      <c r="AJ87" s="191">
        <f t="shared" si="25"/>
        <v>1078.09</v>
      </c>
      <c r="AK87" s="191">
        <f t="shared" si="25"/>
        <v>0</v>
      </c>
      <c r="AL87" s="191">
        <f t="shared" si="25"/>
        <v>0</v>
      </c>
      <c r="AM87" s="196"/>
      <c r="AN87" s="196"/>
      <c r="AO87" s="196"/>
    </row>
    <row r="88" s="12" customFormat="1" ht="43" customHeight="1" spans="1:41">
      <c r="A88" s="183" t="s">
        <v>54</v>
      </c>
      <c r="B88" s="188" t="s">
        <v>114</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c r="AO88" s="196"/>
    </row>
    <row r="89" s="12" customFormat="1" ht="43" customHeight="1" spans="1:41">
      <c r="A89" s="183" t="s">
        <v>54</v>
      </c>
      <c r="B89" s="188" t="s">
        <v>115</v>
      </c>
      <c r="C89" s="188"/>
      <c r="D89" s="188"/>
      <c r="E89" s="185"/>
      <c r="F89" s="185"/>
      <c r="G89" s="185"/>
      <c r="H89" s="185"/>
      <c r="I89" s="191">
        <f t="shared" ref="I89:AL89" si="26">SUM(I90:I91)</f>
        <v>2</v>
      </c>
      <c r="J89" s="191">
        <f t="shared" si="26"/>
        <v>0</v>
      </c>
      <c r="K89" s="191">
        <f t="shared" si="26"/>
        <v>0</v>
      </c>
      <c r="L89" s="191">
        <f t="shared" si="26"/>
        <v>0</v>
      </c>
      <c r="M89" s="191">
        <f t="shared" si="26"/>
        <v>2</v>
      </c>
      <c r="N89" s="191">
        <f t="shared" si="26"/>
        <v>0</v>
      </c>
      <c r="O89" s="191">
        <f t="shared" si="26"/>
        <v>0</v>
      </c>
      <c r="P89" s="191">
        <f t="shared" si="26"/>
        <v>0</v>
      </c>
      <c r="Q89" s="191">
        <f t="shared" si="26"/>
        <v>0</v>
      </c>
      <c r="R89" s="191">
        <f t="shared" si="26"/>
        <v>0</v>
      </c>
      <c r="S89" s="191">
        <f t="shared" si="26"/>
        <v>108</v>
      </c>
      <c r="T89" s="191">
        <f t="shared" si="26"/>
        <v>494</v>
      </c>
      <c r="U89" s="191">
        <f t="shared" si="26"/>
        <v>0</v>
      </c>
      <c r="V89" s="191">
        <f t="shared" si="26"/>
        <v>0</v>
      </c>
      <c r="W89" s="191">
        <f t="shared" si="26"/>
        <v>0</v>
      </c>
      <c r="X89" s="191">
        <f t="shared" si="26"/>
        <v>0</v>
      </c>
      <c r="Y89" s="191">
        <f t="shared" si="26"/>
        <v>0</v>
      </c>
      <c r="Z89" s="191">
        <f t="shared" si="26"/>
        <v>2000</v>
      </c>
      <c r="AA89" s="191">
        <f t="shared" si="26"/>
        <v>2000</v>
      </c>
      <c r="AB89" s="191">
        <f t="shared" si="26"/>
        <v>2000</v>
      </c>
      <c r="AC89" s="191">
        <f t="shared" si="26"/>
        <v>0</v>
      </c>
      <c r="AD89" s="191">
        <f t="shared" si="26"/>
        <v>0</v>
      </c>
      <c r="AE89" s="191">
        <f t="shared" si="26"/>
        <v>0</v>
      </c>
      <c r="AF89" s="191">
        <f t="shared" si="26"/>
        <v>0</v>
      </c>
      <c r="AG89" s="191">
        <f t="shared" si="26"/>
        <v>0</v>
      </c>
      <c r="AH89" s="191">
        <f t="shared" si="26"/>
        <v>0</v>
      </c>
      <c r="AI89" s="191">
        <f t="shared" si="26"/>
        <v>0</v>
      </c>
      <c r="AJ89" s="191">
        <f t="shared" si="26"/>
        <v>0</v>
      </c>
      <c r="AK89" s="191">
        <f t="shared" si="26"/>
        <v>0</v>
      </c>
      <c r="AL89" s="191">
        <f t="shared" si="26"/>
        <v>0</v>
      </c>
      <c r="AM89" s="196"/>
      <c r="AN89" s="196"/>
      <c r="AO89" s="196"/>
    </row>
    <row r="90" s="12" customFormat="1" ht="146" customHeight="1" spans="1:41">
      <c r="A90" s="22">
        <v>21</v>
      </c>
      <c r="B90" s="22" t="s">
        <v>1428</v>
      </c>
      <c r="C90" s="22">
        <v>2024</v>
      </c>
      <c r="D90" s="24" t="s">
        <v>1429</v>
      </c>
      <c r="E90" s="199" t="s">
        <v>178</v>
      </c>
      <c r="F90" s="24" t="s">
        <v>984</v>
      </c>
      <c r="G90" s="37" t="s">
        <v>309</v>
      </c>
      <c r="H90" s="37" t="s">
        <v>1430</v>
      </c>
      <c r="I90" s="204">
        <v>1</v>
      </c>
      <c r="J90" s="204"/>
      <c r="K90" s="204"/>
      <c r="L90" s="204"/>
      <c r="M90" s="204">
        <v>1</v>
      </c>
      <c r="N90" s="204"/>
      <c r="O90" s="204"/>
      <c r="P90" s="204"/>
      <c r="Q90" s="204"/>
      <c r="R90" s="204"/>
      <c r="S90" s="204">
        <v>75</v>
      </c>
      <c r="T90" s="204">
        <v>337</v>
      </c>
      <c r="U90" s="22" t="s">
        <v>215</v>
      </c>
      <c r="V90" s="22" t="s">
        <v>853</v>
      </c>
      <c r="W90" s="36" t="s">
        <v>215</v>
      </c>
      <c r="X90" s="22" t="s">
        <v>853</v>
      </c>
      <c r="Y90" s="22" t="s">
        <v>1479</v>
      </c>
      <c r="Z90" s="36">
        <v>1500</v>
      </c>
      <c r="AA90" s="36">
        <v>1500</v>
      </c>
      <c r="AB90" s="36">
        <v>1500</v>
      </c>
      <c r="AC90" s="204"/>
      <c r="AD90" s="204"/>
      <c r="AE90" s="204"/>
      <c r="AF90" s="204"/>
      <c r="AG90" s="204"/>
      <c r="AH90" s="204"/>
      <c r="AI90" s="204"/>
      <c r="AJ90" s="204"/>
      <c r="AK90" s="204"/>
      <c r="AL90" s="204"/>
      <c r="AM90" s="33" t="s">
        <v>1431</v>
      </c>
      <c r="AN90" s="33" t="s">
        <v>1340</v>
      </c>
      <c r="AO90" s="206"/>
    </row>
    <row r="91" s="12" customFormat="1" ht="146" customHeight="1" spans="1:41">
      <c r="A91" s="22">
        <v>22</v>
      </c>
      <c r="B91" s="22" t="s">
        <v>1432</v>
      </c>
      <c r="C91" s="22">
        <v>2024</v>
      </c>
      <c r="D91" s="24" t="s">
        <v>1433</v>
      </c>
      <c r="E91" s="199" t="s">
        <v>178</v>
      </c>
      <c r="F91" s="24" t="s">
        <v>984</v>
      </c>
      <c r="G91" s="37" t="s">
        <v>315</v>
      </c>
      <c r="H91" s="37" t="s">
        <v>1434</v>
      </c>
      <c r="I91" s="204">
        <v>1</v>
      </c>
      <c r="J91" s="204"/>
      <c r="K91" s="204"/>
      <c r="L91" s="204"/>
      <c r="M91" s="204">
        <v>1</v>
      </c>
      <c r="N91" s="204"/>
      <c r="O91" s="204"/>
      <c r="P91" s="204"/>
      <c r="Q91" s="204"/>
      <c r="R91" s="204"/>
      <c r="S91" s="204">
        <v>33</v>
      </c>
      <c r="T91" s="204">
        <v>157</v>
      </c>
      <c r="U91" s="22" t="s">
        <v>215</v>
      </c>
      <c r="V91" s="22" t="s">
        <v>853</v>
      </c>
      <c r="W91" s="36" t="s">
        <v>215</v>
      </c>
      <c r="X91" s="22" t="s">
        <v>853</v>
      </c>
      <c r="Y91" s="22" t="s">
        <v>1479</v>
      </c>
      <c r="Z91" s="36">
        <v>500</v>
      </c>
      <c r="AA91" s="36">
        <v>500</v>
      </c>
      <c r="AB91" s="36">
        <v>500</v>
      </c>
      <c r="AC91" s="204"/>
      <c r="AD91" s="204"/>
      <c r="AE91" s="204"/>
      <c r="AF91" s="204"/>
      <c r="AG91" s="204"/>
      <c r="AH91" s="204"/>
      <c r="AI91" s="204"/>
      <c r="AJ91" s="204"/>
      <c r="AK91" s="204"/>
      <c r="AL91" s="204"/>
      <c r="AM91" s="33" t="s">
        <v>1435</v>
      </c>
      <c r="AN91" s="33" t="s">
        <v>1340</v>
      </c>
      <c r="AO91" s="206"/>
    </row>
    <row r="92" s="12" customFormat="1" ht="43" customHeight="1" spans="1:41">
      <c r="A92" s="197" t="s">
        <v>54</v>
      </c>
      <c r="B92" s="198" t="s">
        <v>116</v>
      </c>
      <c r="C92" s="198"/>
      <c r="D92" s="198"/>
      <c r="E92" s="199"/>
      <c r="F92" s="199"/>
      <c r="G92" s="199"/>
      <c r="H92" s="199"/>
      <c r="I92" s="204">
        <f t="shared" ref="I92:AL92" si="27">SUM(I93)</f>
        <v>1</v>
      </c>
      <c r="J92" s="204">
        <f t="shared" si="27"/>
        <v>30</v>
      </c>
      <c r="K92" s="204">
        <f t="shared" si="27"/>
        <v>1</v>
      </c>
      <c r="L92" s="204">
        <f t="shared" si="27"/>
        <v>0</v>
      </c>
      <c r="M92" s="204">
        <f t="shared" si="27"/>
        <v>0</v>
      </c>
      <c r="N92" s="204">
        <f t="shared" si="27"/>
        <v>0</v>
      </c>
      <c r="O92" s="204">
        <f t="shared" si="27"/>
        <v>0</v>
      </c>
      <c r="P92" s="204">
        <f t="shared" si="27"/>
        <v>0</v>
      </c>
      <c r="Q92" s="204">
        <f t="shared" si="27"/>
        <v>0</v>
      </c>
      <c r="R92" s="204">
        <f t="shared" si="27"/>
        <v>0</v>
      </c>
      <c r="S92" s="204">
        <f t="shared" si="27"/>
        <v>431</v>
      </c>
      <c r="T92" s="204">
        <f t="shared" si="27"/>
        <v>1548</v>
      </c>
      <c r="U92" s="204">
        <f t="shared" si="27"/>
        <v>0</v>
      </c>
      <c r="V92" s="204">
        <f t="shared" si="27"/>
        <v>0</v>
      </c>
      <c r="W92" s="204">
        <f t="shared" si="27"/>
        <v>0</v>
      </c>
      <c r="X92" s="204">
        <f t="shared" si="27"/>
        <v>0</v>
      </c>
      <c r="Y92" s="204">
        <f t="shared" si="27"/>
        <v>0</v>
      </c>
      <c r="Z92" s="204">
        <f t="shared" si="27"/>
        <v>1800</v>
      </c>
      <c r="AA92" s="204">
        <f t="shared" si="27"/>
        <v>411.91</v>
      </c>
      <c r="AB92" s="204">
        <f t="shared" si="27"/>
        <v>411.91</v>
      </c>
      <c r="AC92" s="204">
        <f t="shared" si="27"/>
        <v>0</v>
      </c>
      <c r="AD92" s="204">
        <f t="shared" si="27"/>
        <v>0</v>
      </c>
      <c r="AE92" s="204">
        <f t="shared" si="27"/>
        <v>0</v>
      </c>
      <c r="AF92" s="204">
        <f t="shared" si="27"/>
        <v>300</v>
      </c>
      <c r="AG92" s="204">
        <f t="shared" si="27"/>
        <v>0</v>
      </c>
      <c r="AH92" s="204">
        <f t="shared" si="27"/>
        <v>0</v>
      </c>
      <c r="AI92" s="204">
        <f t="shared" si="27"/>
        <v>501</v>
      </c>
      <c r="AJ92" s="204">
        <f t="shared" si="27"/>
        <v>587.09</v>
      </c>
      <c r="AK92" s="204">
        <f t="shared" si="27"/>
        <v>0</v>
      </c>
      <c r="AL92" s="204">
        <f t="shared" si="27"/>
        <v>0</v>
      </c>
      <c r="AM92" s="206"/>
      <c r="AN92" s="206"/>
      <c r="AO92" s="206"/>
    </row>
    <row r="93" s="179" customFormat="1" ht="189" customHeight="1" spans="1:41">
      <c r="A93" s="22">
        <v>23</v>
      </c>
      <c r="B93" s="22" t="s">
        <v>1335</v>
      </c>
      <c r="C93" s="22">
        <v>2024</v>
      </c>
      <c r="D93" s="37" t="s">
        <v>1336</v>
      </c>
      <c r="E93" s="24" t="s">
        <v>178</v>
      </c>
      <c r="F93" s="24" t="s">
        <v>1337</v>
      </c>
      <c r="G93" s="24" t="s">
        <v>1304</v>
      </c>
      <c r="H93" s="37" t="s">
        <v>1338</v>
      </c>
      <c r="I93" s="22">
        <v>1</v>
      </c>
      <c r="J93" s="22">
        <v>30</v>
      </c>
      <c r="K93" s="22">
        <v>1</v>
      </c>
      <c r="L93" s="22"/>
      <c r="M93" s="22"/>
      <c r="N93" s="22"/>
      <c r="O93" s="22"/>
      <c r="P93" s="22"/>
      <c r="Q93" s="22"/>
      <c r="R93" s="22"/>
      <c r="S93" s="22">
        <v>431</v>
      </c>
      <c r="T93" s="22">
        <v>1548</v>
      </c>
      <c r="U93" s="36" t="s">
        <v>215</v>
      </c>
      <c r="V93" s="22" t="s">
        <v>853</v>
      </c>
      <c r="W93" s="36" t="s">
        <v>215</v>
      </c>
      <c r="X93" s="22" t="s">
        <v>853</v>
      </c>
      <c r="Y93" s="22" t="s">
        <v>1479</v>
      </c>
      <c r="Z93" s="22">
        <v>1800</v>
      </c>
      <c r="AA93" s="213">
        <v>411.91</v>
      </c>
      <c r="AB93" s="213">
        <v>411.91</v>
      </c>
      <c r="AC93" s="213"/>
      <c r="AD93" s="213"/>
      <c r="AE93" s="213"/>
      <c r="AF93" s="208">
        <v>300</v>
      </c>
      <c r="AG93" s="208"/>
      <c r="AH93" s="208"/>
      <c r="AI93" s="208">
        <v>501</v>
      </c>
      <c r="AJ93" s="60">
        <v>587.09</v>
      </c>
      <c r="AK93" s="22"/>
      <c r="AL93" s="22"/>
      <c r="AM93" s="33" t="s">
        <v>1339</v>
      </c>
      <c r="AN93" s="33" t="s">
        <v>1340</v>
      </c>
      <c r="AO93" s="60" t="s">
        <v>1386</v>
      </c>
    </row>
    <row r="94" s="12" customFormat="1" ht="30" customHeight="1" spans="1:41">
      <c r="A94" s="200" t="s">
        <v>54</v>
      </c>
      <c r="B94" s="201" t="s">
        <v>117</v>
      </c>
      <c r="C94" s="201"/>
      <c r="D94" s="201"/>
      <c r="E94" s="202"/>
      <c r="F94" s="202"/>
      <c r="G94" s="202"/>
      <c r="H94" s="202"/>
      <c r="I94" s="205">
        <f t="shared" ref="I94:AL94" si="28">SUM(I95:I98)</f>
        <v>4</v>
      </c>
      <c r="J94" s="205">
        <f t="shared" si="28"/>
        <v>239</v>
      </c>
      <c r="K94" s="205">
        <f t="shared" si="28"/>
        <v>0</v>
      </c>
      <c r="L94" s="205">
        <f t="shared" si="28"/>
        <v>0</v>
      </c>
      <c r="M94" s="205">
        <f t="shared" si="28"/>
        <v>4</v>
      </c>
      <c r="N94" s="205">
        <f t="shared" si="28"/>
        <v>0</v>
      </c>
      <c r="O94" s="205">
        <f t="shared" si="28"/>
        <v>0</v>
      </c>
      <c r="P94" s="205">
        <f t="shared" si="28"/>
        <v>0</v>
      </c>
      <c r="Q94" s="205">
        <f t="shared" si="28"/>
        <v>0</v>
      </c>
      <c r="R94" s="205">
        <f t="shared" si="28"/>
        <v>0</v>
      </c>
      <c r="S94" s="205">
        <f t="shared" si="28"/>
        <v>3649</v>
      </c>
      <c r="T94" s="205">
        <f t="shared" si="28"/>
        <v>15076</v>
      </c>
      <c r="U94" s="205">
        <f t="shared" si="28"/>
        <v>0</v>
      </c>
      <c r="V94" s="205">
        <f t="shared" si="28"/>
        <v>0</v>
      </c>
      <c r="W94" s="205">
        <f t="shared" si="28"/>
        <v>0</v>
      </c>
      <c r="X94" s="205">
        <f t="shared" si="28"/>
        <v>0</v>
      </c>
      <c r="Y94" s="205">
        <f t="shared" si="28"/>
        <v>0</v>
      </c>
      <c r="Z94" s="205">
        <f t="shared" si="28"/>
        <v>5420</v>
      </c>
      <c r="AA94" s="205">
        <f t="shared" si="28"/>
        <v>2470</v>
      </c>
      <c r="AB94" s="205">
        <f t="shared" si="28"/>
        <v>2470</v>
      </c>
      <c r="AC94" s="205">
        <f t="shared" si="28"/>
        <v>0</v>
      </c>
      <c r="AD94" s="205">
        <f t="shared" si="28"/>
        <v>0</v>
      </c>
      <c r="AE94" s="205">
        <f t="shared" si="28"/>
        <v>0</v>
      </c>
      <c r="AF94" s="205">
        <f t="shared" si="28"/>
        <v>459</v>
      </c>
      <c r="AG94" s="205">
        <f t="shared" si="28"/>
        <v>0</v>
      </c>
      <c r="AH94" s="205">
        <f t="shared" si="28"/>
        <v>2000</v>
      </c>
      <c r="AI94" s="205">
        <f t="shared" si="28"/>
        <v>0</v>
      </c>
      <c r="AJ94" s="205">
        <f t="shared" si="28"/>
        <v>491</v>
      </c>
      <c r="AK94" s="205">
        <f t="shared" si="28"/>
        <v>0</v>
      </c>
      <c r="AL94" s="205">
        <f t="shared" si="28"/>
        <v>0</v>
      </c>
      <c r="AM94" s="207"/>
      <c r="AN94" s="207"/>
      <c r="AO94" s="207"/>
    </row>
    <row r="95" s="7" customFormat="1" ht="348" customHeight="1" spans="1:41">
      <c r="A95" s="22">
        <v>24</v>
      </c>
      <c r="B95" s="22" t="s">
        <v>1164</v>
      </c>
      <c r="C95" s="22">
        <v>2024</v>
      </c>
      <c r="D95" s="34" t="s">
        <v>220</v>
      </c>
      <c r="E95" s="22" t="s">
        <v>178</v>
      </c>
      <c r="F95" s="24" t="s">
        <v>990</v>
      </c>
      <c r="G95" s="22" t="s">
        <v>221</v>
      </c>
      <c r="H95" s="34" t="s">
        <v>1415</v>
      </c>
      <c r="I95" s="22">
        <v>1</v>
      </c>
      <c r="J95" s="22">
        <v>38</v>
      </c>
      <c r="K95" s="22"/>
      <c r="L95" s="22"/>
      <c r="M95" s="22">
        <v>1</v>
      </c>
      <c r="N95" s="22"/>
      <c r="O95" s="22"/>
      <c r="P95" s="22"/>
      <c r="Q95" s="22"/>
      <c r="R95" s="22"/>
      <c r="S95" s="22">
        <v>2245</v>
      </c>
      <c r="T95" s="22">
        <v>10000</v>
      </c>
      <c r="U95" s="36" t="s">
        <v>1369</v>
      </c>
      <c r="V95" s="22" t="s">
        <v>715</v>
      </c>
      <c r="W95" s="22" t="s">
        <v>207</v>
      </c>
      <c r="X95" s="22" t="s">
        <v>715</v>
      </c>
      <c r="Y95" s="22" t="s">
        <v>1468</v>
      </c>
      <c r="Z95" s="22">
        <v>3000</v>
      </c>
      <c r="AA95" s="22">
        <v>1000</v>
      </c>
      <c r="AB95" s="60">
        <v>1000</v>
      </c>
      <c r="AC95" s="60"/>
      <c r="AD95" s="60"/>
      <c r="AE95" s="60"/>
      <c r="AF95" s="22"/>
      <c r="AG95" s="22"/>
      <c r="AH95" s="22">
        <v>2000</v>
      </c>
      <c r="AI95" s="22"/>
      <c r="AJ95" s="22"/>
      <c r="AK95" s="22"/>
      <c r="AL95" s="22"/>
      <c r="AM95" s="33" t="s">
        <v>1165</v>
      </c>
      <c r="AN95" s="33" t="s">
        <v>1166</v>
      </c>
      <c r="AO95" s="60" t="s">
        <v>1392</v>
      </c>
    </row>
    <row r="96" s="9" customFormat="1" ht="409" customHeight="1" spans="1:41">
      <c r="A96" s="22">
        <v>25</v>
      </c>
      <c r="B96" s="22" t="s">
        <v>1170</v>
      </c>
      <c r="C96" s="22">
        <v>2024</v>
      </c>
      <c r="D96" s="37" t="s">
        <v>327</v>
      </c>
      <c r="E96" s="36" t="s">
        <v>178</v>
      </c>
      <c r="F96" s="36" t="s">
        <v>984</v>
      </c>
      <c r="G96" s="36" t="s">
        <v>209</v>
      </c>
      <c r="H96" s="37" t="s">
        <v>1081</v>
      </c>
      <c r="I96" s="36">
        <v>1</v>
      </c>
      <c r="J96" s="36">
        <v>10</v>
      </c>
      <c r="K96" s="36"/>
      <c r="L96" s="36"/>
      <c r="M96" s="36">
        <v>1</v>
      </c>
      <c r="N96" s="36"/>
      <c r="O96" s="36"/>
      <c r="P96" s="36"/>
      <c r="Q96" s="36"/>
      <c r="R96" s="36"/>
      <c r="S96" s="36">
        <v>560</v>
      </c>
      <c r="T96" s="36">
        <v>1650</v>
      </c>
      <c r="U96" s="36" t="s">
        <v>305</v>
      </c>
      <c r="V96" s="36" t="s">
        <v>1171</v>
      </c>
      <c r="W96" s="36" t="s">
        <v>207</v>
      </c>
      <c r="X96" s="36" t="s">
        <v>715</v>
      </c>
      <c r="Y96" s="36" t="s">
        <v>1468</v>
      </c>
      <c r="Z96" s="36">
        <v>800</v>
      </c>
      <c r="AA96" s="36">
        <v>800</v>
      </c>
      <c r="AB96" s="36">
        <v>800</v>
      </c>
      <c r="AC96" s="36"/>
      <c r="AD96" s="36"/>
      <c r="AE96" s="36"/>
      <c r="AF96" s="36"/>
      <c r="AG96" s="36"/>
      <c r="AH96" s="36"/>
      <c r="AI96" s="36"/>
      <c r="AJ96" s="36"/>
      <c r="AK96" s="36"/>
      <c r="AL96" s="36"/>
      <c r="AM96" s="37" t="s">
        <v>1172</v>
      </c>
      <c r="AN96" s="37" t="s">
        <v>1173</v>
      </c>
      <c r="AO96" s="77" t="s">
        <v>1392</v>
      </c>
    </row>
    <row r="97" s="12" customFormat="1" ht="409" customHeight="1" spans="1:41">
      <c r="A97" s="22">
        <v>26</v>
      </c>
      <c r="B97" s="22" t="s">
        <v>1201</v>
      </c>
      <c r="C97" s="22">
        <v>2024</v>
      </c>
      <c r="D97" s="33" t="s">
        <v>1341</v>
      </c>
      <c r="E97" s="22" t="s">
        <v>178</v>
      </c>
      <c r="F97" s="24" t="s">
        <v>1013</v>
      </c>
      <c r="G97" s="22" t="s">
        <v>1342</v>
      </c>
      <c r="H97" s="33" t="s">
        <v>1416</v>
      </c>
      <c r="I97" s="22">
        <v>1</v>
      </c>
      <c r="J97" s="39">
        <v>180</v>
      </c>
      <c r="K97" s="39"/>
      <c r="L97" s="39"/>
      <c r="M97" s="39">
        <v>1</v>
      </c>
      <c r="N97" s="39"/>
      <c r="O97" s="39"/>
      <c r="P97" s="39"/>
      <c r="Q97" s="39"/>
      <c r="R97" s="39"/>
      <c r="S97" s="39">
        <v>794</v>
      </c>
      <c r="T97" s="39">
        <v>3208</v>
      </c>
      <c r="U97" s="22" t="s">
        <v>207</v>
      </c>
      <c r="V97" s="22" t="s">
        <v>715</v>
      </c>
      <c r="W97" s="22" t="s">
        <v>207</v>
      </c>
      <c r="X97" s="22" t="s">
        <v>715</v>
      </c>
      <c r="Y97" s="22" t="s">
        <v>1468</v>
      </c>
      <c r="Z97" s="39">
        <v>1250</v>
      </c>
      <c r="AA97" s="39">
        <v>300</v>
      </c>
      <c r="AB97" s="75">
        <v>300</v>
      </c>
      <c r="AC97" s="75"/>
      <c r="AD97" s="75"/>
      <c r="AE97" s="75"/>
      <c r="AF97" s="75">
        <v>459</v>
      </c>
      <c r="AG97" s="75"/>
      <c r="AH97" s="75"/>
      <c r="AI97" s="75"/>
      <c r="AJ97" s="75">
        <v>491</v>
      </c>
      <c r="AK97" s="39"/>
      <c r="AL97" s="39"/>
      <c r="AM97" s="71" t="s">
        <v>1202</v>
      </c>
      <c r="AN97" s="71" t="s">
        <v>1203</v>
      </c>
      <c r="AO97" s="78" t="s">
        <v>1386</v>
      </c>
    </row>
    <row r="98" s="8" customFormat="1" ht="201" customHeight="1" spans="1:41">
      <c r="A98" s="22">
        <v>27</v>
      </c>
      <c r="B98" s="22" t="s">
        <v>1213</v>
      </c>
      <c r="C98" s="24">
        <v>2024</v>
      </c>
      <c r="D98" s="40" t="s">
        <v>592</v>
      </c>
      <c r="E98" s="24" t="s">
        <v>178</v>
      </c>
      <c r="F98" s="24" t="s">
        <v>1022</v>
      </c>
      <c r="G98" s="24" t="s">
        <v>593</v>
      </c>
      <c r="H98" s="40" t="s">
        <v>594</v>
      </c>
      <c r="I98" s="52">
        <v>1</v>
      </c>
      <c r="J98" s="24">
        <v>11</v>
      </c>
      <c r="K98" s="52"/>
      <c r="L98" s="52"/>
      <c r="M98" s="24">
        <v>1</v>
      </c>
      <c r="N98" s="52"/>
      <c r="O98" s="52"/>
      <c r="P98" s="52"/>
      <c r="Q98" s="52"/>
      <c r="R98" s="52"/>
      <c r="S98" s="24">
        <v>50</v>
      </c>
      <c r="T98" s="52">
        <v>218</v>
      </c>
      <c r="U98" s="24" t="s">
        <v>985</v>
      </c>
      <c r="V98" s="24" t="s">
        <v>944</v>
      </c>
      <c r="W98" s="24" t="s">
        <v>207</v>
      </c>
      <c r="X98" s="24" t="s">
        <v>715</v>
      </c>
      <c r="Y98" s="22" t="s">
        <v>1468</v>
      </c>
      <c r="Z98" s="24">
        <v>370</v>
      </c>
      <c r="AA98" s="24">
        <v>370</v>
      </c>
      <c r="AB98" s="24">
        <v>370</v>
      </c>
      <c r="AC98" s="24"/>
      <c r="AD98" s="24"/>
      <c r="AE98" s="24"/>
      <c r="AF98" s="24"/>
      <c r="AG98" s="24"/>
      <c r="AH98" s="24"/>
      <c r="AI98" s="24"/>
      <c r="AJ98" s="24"/>
      <c r="AK98" s="22"/>
      <c r="AL98" s="22"/>
      <c r="AM98" s="33" t="s">
        <v>1214</v>
      </c>
      <c r="AN98" s="33" t="s">
        <v>1215</v>
      </c>
      <c r="AO98" s="60" t="s">
        <v>1392</v>
      </c>
    </row>
    <row r="99" s="12" customFormat="1" ht="70" customHeight="1" spans="1:41">
      <c r="A99" s="183" t="s">
        <v>54</v>
      </c>
      <c r="B99" s="188" t="s">
        <v>118</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77" customHeight="1" spans="1:41">
      <c r="A100" s="183" t="s">
        <v>54</v>
      </c>
      <c r="B100" s="188" t="s">
        <v>119</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77" customHeight="1" spans="1:41">
      <c r="A101" s="183" t="s">
        <v>54</v>
      </c>
      <c r="B101" s="188" t="s">
        <v>120</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50" customHeight="1" spans="1:41">
      <c r="A102" s="183" t="s">
        <v>54</v>
      </c>
      <c r="B102" s="188" t="s">
        <v>121</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customHeight="1" spans="1:41">
      <c r="A103" s="183" t="s">
        <v>54</v>
      </c>
      <c r="B103" s="188" t="s">
        <v>96</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30" customHeight="1" spans="1:41">
      <c r="A104" s="203" t="s">
        <v>52</v>
      </c>
      <c r="B104" s="188" t="s">
        <v>122</v>
      </c>
      <c r="C104" s="188"/>
      <c r="D104" s="188"/>
      <c r="E104" s="185"/>
      <c r="F104" s="185"/>
      <c r="G104" s="185"/>
      <c r="H104" s="185"/>
      <c r="I104" s="191">
        <f t="shared" ref="I104:AL104" si="29">I105+I106+I110+I112</f>
        <v>4</v>
      </c>
      <c r="J104" s="191">
        <f t="shared" si="29"/>
        <v>6.9544</v>
      </c>
      <c r="K104" s="191">
        <f t="shared" si="29"/>
        <v>0</v>
      </c>
      <c r="L104" s="191">
        <f t="shared" si="29"/>
        <v>0</v>
      </c>
      <c r="M104" s="191">
        <f t="shared" si="29"/>
        <v>4</v>
      </c>
      <c r="N104" s="191">
        <f t="shared" si="29"/>
        <v>0</v>
      </c>
      <c r="O104" s="191">
        <f t="shared" si="29"/>
        <v>0</v>
      </c>
      <c r="P104" s="191">
        <f t="shared" si="29"/>
        <v>0</v>
      </c>
      <c r="Q104" s="191">
        <f t="shared" si="29"/>
        <v>0</v>
      </c>
      <c r="R104" s="191">
        <f t="shared" si="29"/>
        <v>0</v>
      </c>
      <c r="S104" s="191">
        <f t="shared" si="29"/>
        <v>2868</v>
      </c>
      <c r="T104" s="191">
        <f t="shared" si="29"/>
        <v>8779</v>
      </c>
      <c r="U104" s="191">
        <f t="shared" si="29"/>
        <v>0</v>
      </c>
      <c r="V104" s="191">
        <f t="shared" si="29"/>
        <v>0</v>
      </c>
      <c r="W104" s="191">
        <f t="shared" si="29"/>
        <v>0</v>
      </c>
      <c r="X104" s="191">
        <f t="shared" si="29"/>
        <v>0</v>
      </c>
      <c r="Y104" s="191">
        <f t="shared" si="29"/>
        <v>0</v>
      </c>
      <c r="Z104" s="191">
        <f t="shared" si="29"/>
        <v>3780</v>
      </c>
      <c r="AA104" s="191">
        <f t="shared" si="29"/>
        <v>3780</v>
      </c>
      <c r="AB104" s="191">
        <f t="shared" si="29"/>
        <v>3780</v>
      </c>
      <c r="AC104" s="191">
        <f t="shared" si="29"/>
        <v>0</v>
      </c>
      <c r="AD104" s="191">
        <f t="shared" si="29"/>
        <v>0</v>
      </c>
      <c r="AE104" s="191">
        <f t="shared" si="29"/>
        <v>0</v>
      </c>
      <c r="AF104" s="191">
        <f t="shared" si="29"/>
        <v>0</v>
      </c>
      <c r="AG104" s="191">
        <f t="shared" si="29"/>
        <v>0</v>
      </c>
      <c r="AH104" s="191">
        <f t="shared" si="29"/>
        <v>0</v>
      </c>
      <c r="AI104" s="191">
        <f t="shared" si="29"/>
        <v>0</v>
      </c>
      <c r="AJ104" s="191">
        <f t="shared" si="29"/>
        <v>0</v>
      </c>
      <c r="AK104" s="191">
        <f t="shared" si="29"/>
        <v>0</v>
      </c>
      <c r="AL104" s="191">
        <f t="shared" si="29"/>
        <v>0</v>
      </c>
      <c r="AM104" s="196"/>
      <c r="AN104" s="196"/>
      <c r="AO104" s="196"/>
    </row>
    <row r="105" s="12" customFormat="1" ht="30" customHeight="1" spans="1:41">
      <c r="A105" s="183" t="s">
        <v>54</v>
      </c>
      <c r="B105" s="188" t="s">
        <v>123</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30" customHeight="1" spans="1:41">
      <c r="A106" s="183" t="s">
        <v>54</v>
      </c>
      <c r="B106" s="188" t="s">
        <v>124</v>
      </c>
      <c r="C106" s="188"/>
      <c r="D106" s="188"/>
      <c r="E106" s="185"/>
      <c r="F106" s="185"/>
      <c r="G106" s="185"/>
      <c r="H106" s="185"/>
      <c r="I106" s="191">
        <f t="shared" ref="I106:AL106" si="30">SUM(I107:I109)</f>
        <v>3</v>
      </c>
      <c r="J106" s="191">
        <f t="shared" si="30"/>
        <v>5.9544</v>
      </c>
      <c r="K106" s="191">
        <f t="shared" si="30"/>
        <v>0</v>
      </c>
      <c r="L106" s="191">
        <f t="shared" si="30"/>
        <v>0</v>
      </c>
      <c r="M106" s="191">
        <f t="shared" si="30"/>
        <v>3</v>
      </c>
      <c r="N106" s="191">
        <f t="shared" si="30"/>
        <v>0</v>
      </c>
      <c r="O106" s="191">
        <f t="shared" si="30"/>
        <v>0</v>
      </c>
      <c r="P106" s="191">
        <f t="shared" si="30"/>
        <v>0</v>
      </c>
      <c r="Q106" s="191">
        <f t="shared" si="30"/>
        <v>0</v>
      </c>
      <c r="R106" s="191">
        <f t="shared" si="30"/>
        <v>0</v>
      </c>
      <c r="S106" s="191">
        <f t="shared" si="30"/>
        <v>2406</v>
      </c>
      <c r="T106" s="191">
        <f t="shared" si="30"/>
        <v>6911</v>
      </c>
      <c r="U106" s="191">
        <f t="shared" si="30"/>
        <v>0</v>
      </c>
      <c r="V106" s="191">
        <f t="shared" si="30"/>
        <v>0</v>
      </c>
      <c r="W106" s="191">
        <f t="shared" si="30"/>
        <v>0</v>
      </c>
      <c r="X106" s="191">
        <f t="shared" si="30"/>
        <v>0</v>
      </c>
      <c r="Y106" s="191">
        <f t="shared" si="30"/>
        <v>0</v>
      </c>
      <c r="Z106" s="191">
        <f t="shared" si="30"/>
        <v>3700</v>
      </c>
      <c r="AA106" s="191">
        <f t="shared" si="30"/>
        <v>3700</v>
      </c>
      <c r="AB106" s="191">
        <f t="shared" si="30"/>
        <v>3700</v>
      </c>
      <c r="AC106" s="191">
        <f t="shared" si="30"/>
        <v>0</v>
      </c>
      <c r="AD106" s="191">
        <f t="shared" si="30"/>
        <v>0</v>
      </c>
      <c r="AE106" s="191">
        <f t="shared" si="30"/>
        <v>0</v>
      </c>
      <c r="AF106" s="191">
        <f t="shared" si="30"/>
        <v>0</v>
      </c>
      <c r="AG106" s="191">
        <f t="shared" si="30"/>
        <v>0</v>
      </c>
      <c r="AH106" s="191">
        <f t="shared" si="30"/>
        <v>0</v>
      </c>
      <c r="AI106" s="191">
        <f t="shared" si="30"/>
        <v>0</v>
      </c>
      <c r="AJ106" s="191">
        <f t="shared" si="30"/>
        <v>0</v>
      </c>
      <c r="AK106" s="191">
        <f t="shared" si="30"/>
        <v>0</v>
      </c>
      <c r="AL106" s="191">
        <f t="shared" si="30"/>
        <v>0</v>
      </c>
      <c r="AM106" s="196"/>
      <c r="AN106" s="196"/>
      <c r="AO106" s="196"/>
    </row>
    <row r="107" s="7" customFormat="1" ht="409" customHeight="1" spans="1:41">
      <c r="A107" s="22">
        <v>28</v>
      </c>
      <c r="B107" s="22" t="s">
        <v>1152</v>
      </c>
      <c r="C107" s="22">
        <v>2024</v>
      </c>
      <c r="D107" s="35" t="s">
        <v>193</v>
      </c>
      <c r="E107" s="24" t="s">
        <v>178</v>
      </c>
      <c r="F107" s="24" t="s">
        <v>984</v>
      </c>
      <c r="G107" s="24" t="s">
        <v>194</v>
      </c>
      <c r="H107" s="35" t="s">
        <v>1417</v>
      </c>
      <c r="I107" s="22">
        <v>1</v>
      </c>
      <c r="J107" s="39">
        <v>3.0643</v>
      </c>
      <c r="K107" s="22"/>
      <c r="L107" s="22"/>
      <c r="M107" s="22">
        <v>1</v>
      </c>
      <c r="N107" s="22"/>
      <c r="O107" s="22"/>
      <c r="P107" s="22"/>
      <c r="Q107" s="22"/>
      <c r="R107" s="22"/>
      <c r="S107" s="22">
        <v>1741</v>
      </c>
      <c r="T107" s="22">
        <v>4337</v>
      </c>
      <c r="U107" s="49" t="s">
        <v>183</v>
      </c>
      <c r="V107" s="22" t="s">
        <v>1144</v>
      </c>
      <c r="W107" s="49" t="s">
        <v>183</v>
      </c>
      <c r="X107" s="22" t="s">
        <v>1144</v>
      </c>
      <c r="Y107" s="22" t="s">
        <v>1440</v>
      </c>
      <c r="Z107" s="62">
        <v>1900</v>
      </c>
      <c r="AA107" s="22">
        <v>1900</v>
      </c>
      <c r="AB107" s="60">
        <v>1900</v>
      </c>
      <c r="AC107" s="60"/>
      <c r="AD107" s="60"/>
      <c r="AE107" s="60"/>
      <c r="AF107" s="22"/>
      <c r="AG107" s="22"/>
      <c r="AH107" s="22"/>
      <c r="AI107" s="22"/>
      <c r="AJ107" s="22"/>
      <c r="AK107" s="22"/>
      <c r="AL107" s="22"/>
      <c r="AM107" s="33" t="s">
        <v>1418</v>
      </c>
      <c r="AN107" s="33" t="s">
        <v>1154</v>
      </c>
      <c r="AO107" s="60" t="s">
        <v>1392</v>
      </c>
    </row>
    <row r="108" s="12" customFormat="1" ht="271" customHeight="1" spans="1:41">
      <c r="A108" s="22">
        <v>29</v>
      </c>
      <c r="B108" s="22" t="s">
        <v>1167</v>
      </c>
      <c r="C108" s="22">
        <v>2024</v>
      </c>
      <c r="D108" s="33" t="s">
        <v>1077</v>
      </c>
      <c r="E108" s="22" t="s">
        <v>178</v>
      </c>
      <c r="F108" s="24" t="s">
        <v>1013</v>
      </c>
      <c r="G108" s="22" t="s">
        <v>590</v>
      </c>
      <c r="H108" s="33" t="s">
        <v>1419</v>
      </c>
      <c r="I108" s="22">
        <v>1</v>
      </c>
      <c r="J108" s="22">
        <v>1.4557</v>
      </c>
      <c r="K108" s="39"/>
      <c r="L108" s="39"/>
      <c r="M108" s="39">
        <v>1</v>
      </c>
      <c r="N108" s="39"/>
      <c r="O108" s="39"/>
      <c r="P108" s="39"/>
      <c r="Q108" s="39"/>
      <c r="R108" s="39"/>
      <c r="S108" s="39">
        <v>298</v>
      </c>
      <c r="T108" s="39">
        <v>1188</v>
      </c>
      <c r="U108" s="22" t="s">
        <v>985</v>
      </c>
      <c r="V108" s="24" t="s">
        <v>944</v>
      </c>
      <c r="W108" s="22" t="s">
        <v>183</v>
      </c>
      <c r="X108" s="22" t="s">
        <v>811</v>
      </c>
      <c r="Y108" s="22" t="s">
        <v>1440</v>
      </c>
      <c r="Z108" s="39">
        <v>950</v>
      </c>
      <c r="AA108" s="39">
        <v>950</v>
      </c>
      <c r="AB108" s="39">
        <v>950</v>
      </c>
      <c r="AC108" s="39"/>
      <c r="AD108" s="39"/>
      <c r="AE108" s="39"/>
      <c r="AF108" s="39"/>
      <c r="AG108" s="39"/>
      <c r="AH108" s="39"/>
      <c r="AI108" s="39"/>
      <c r="AJ108" s="39"/>
      <c r="AK108" s="39"/>
      <c r="AL108" s="39"/>
      <c r="AM108" s="71" t="s">
        <v>1168</v>
      </c>
      <c r="AN108" s="71" t="s">
        <v>1169</v>
      </c>
      <c r="AO108" s="78" t="s">
        <v>1392</v>
      </c>
    </row>
    <row r="109" s="12" customFormat="1" ht="279" customHeight="1" spans="1:41">
      <c r="A109" s="22">
        <v>30</v>
      </c>
      <c r="B109" s="22" t="s">
        <v>1198</v>
      </c>
      <c r="C109" s="22">
        <v>2024</v>
      </c>
      <c r="D109" s="33" t="s">
        <v>282</v>
      </c>
      <c r="E109" s="22" t="s">
        <v>178</v>
      </c>
      <c r="F109" s="24" t="s">
        <v>1013</v>
      </c>
      <c r="G109" s="22" t="s">
        <v>252</v>
      </c>
      <c r="H109" s="33" t="s">
        <v>1420</v>
      </c>
      <c r="I109" s="22">
        <v>1</v>
      </c>
      <c r="J109" s="39">
        <v>1.4344</v>
      </c>
      <c r="K109" s="39"/>
      <c r="L109" s="39"/>
      <c r="M109" s="39">
        <v>1</v>
      </c>
      <c r="N109" s="39"/>
      <c r="O109" s="39"/>
      <c r="P109" s="39"/>
      <c r="Q109" s="39"/>
      <c r="R109" s="39"/>
      <c r="S109" s="39">
        <v>367</v>
      </c>
      <c r="T109" s="39">
        <v>1386</v>
      </c>
      <c r="U109" s="22" t="s">
        <v>227</v>
      </c>
      <c r="V109" s="22" t="s">
        <v>656</v>
      </c>
      <c r="W109" s="22" t="s">
        <v>183</v>
      </c>
      <c r="X109" s="22" t="s">
        <v>811</v>
      </c>
      <c r="Y109" s="22" t="s">
        <v>1440</v>
      </c>
      <c r="Z109" s="39">
        <v>850</v>
      </c>
      <c r="AA109" s="39">
        <v>850</v>
      </c>
      <c r="AB109" s="39">
        <v>850</v>
      </c>
      <c r="AC109" s="39"/>
      <c r="AD109" s="39"/>
      <c r="AE109" s="39"/>
      <c r="AF109" s="39"/>
      <c r="AG109" s="39"/>
      <c r="AH109" s="39"/>
      <c r="AI109" s="39"/>
      <c r="AJ109" s="39"/>
      <c r="AK109" s="39"/>
      <c r="AL109" s="39"/>
      <c r="AM109" s="71" t="s">
        <v>1439</v>
      </c>
      <c r="AN109" s="71" t="s">
        <v>1200</v>
      </c>
      <c r="AO109" s="78" t="s">
        <v>1392</v>
      </c>
    </row>
    <row r="110" s="12" customFormat="1" ht="30" customHeight="1" spans="1:41">
      <c r="A110" s="183" t="s">
        <v>54</v>
      </c>
      <c r="B110" s="188" t="s">
        <v>125</v>
      </c>
      <c r="C110" s="188"/>
      <c r="D110" s="188"/>
      <c r="E110" s="185"/>
      <c r="F110" s="185"/>
      <c r="G110" s="185"/>
      <c r="H110" s="185"/>
      <c r="I110" s="191">
        <f t="shared" ref="I110:AL110" si="31">SUM(I111)</f>
        <v>1</v>
      </c>
      <c r="J110" s="191">
        <f t="shared" si="31"/>
        <v>1</v>
      </c>
      <c r="K110" s="191">
        <f t="shared" si="31"/>
        <v>0</v>
      </c>
      <c r="L110" s="191">
        <f t="shared" si="31"/>
        <v>0</v>
      </c>
      <c r="M110" s="191">
        <f t="shared" si="31"/>
        <v>1</v>
      </c>
      <c r="N110" s="191">
        <f t="shared" si="31"/>
        <v>0</v>
      </c>
      <c r="O110" s="191">
        <f t="shared" si="31"/>
        <v>0</v>
      </c>
      <c r="P110" s="191">
        <f t="shared" si="31"/>
        <v>0</v>
      </c>
      <c r="Q110" s="191">
        <f t="shared" si="31"/>
        <v>0</v>
      </c>
      <c r="R110" s="191">
        <f t="shared" si="31"/>
        <v>0</v>
      </c>
      <c r="S110" s="191">
        <f t="shared" si="31"/>
        <v>462</v>
      </c>
      <c r="T110" s="191">
        <f t="shared" si="31"/>
        <v>1868</v>
      </c>
      <c r="U110" s="191">
        <f t="shared" si="31"/>
        <v>0</v>
      </c>
      <c r="V110" s="191">
        <f t="shared" si="31"/>
        <v>0</v>
      </c>
      <c r="W110" s="191">
        <f t="shared" si="31"/>
        <v>0</v>
      </c>
      <c r="X110" s="191">
        <f t="shared" si="31"/>
        <v>0</v>
      </c>
      <c r="Y110" s="191">
        <f t="shared" si="31"/>
        <v>0</v>
      </c>
      <c r="Z110" s="191">
        <f t="shared" si="31"/>
        <v>80</v>
      </c>
      <c r="AA110" s="191">
        <f t="shared" si="31"/>
        <v>80</v>
      </c>
      <c r="AB110" s="191">
        <f t="shared" si="31"/>
        <v>80</v>
      </c>
      <c r="AC110" s="191">
        <f t="shared" si="31"/>
        <v>0</v>
      </c>
      <c r="AD110" s="191">
        <f t="shared" si="31"/>
        <v>0</v>
      </c>
      <c r="AE110" s="191">
        <f t="shared" si="31"/>
        <v>0</v>
      </c>
      <c r="AF110" s="191">
        <f t="shared" si="31"/>
        <v>0</v>
      </c>
      <c r="AG110" s="191">
        <f t="shared" si="31"/>
        <v>0</v>
      </c>
      <c r="AH110" s="191">
        <f t="shared" si="31"/>
        <v>0</v>
      </c>
      <c r="AI110" s="191">
        <f t="shared" si="31"/>
        <v>0</v>
      </c>
      <c r="AJ110" s="191">
        <f t="shared" si="31"/>
        <v>0</v>
      </c>
      <c r="AK110" s="191">
        <f t="shared" si="31"/>
        <v>0</v>
      </c>
      <c r="AL110" s="191">
        <f t="shared" si="31"/>
        <v>0</v>
      </c>
      <c r="AM110" s="196"/>
      <c r="AN110" s="196"/>
      <c r="AO110" s="196"/>
    </row>
    <row r="111" s="12" customFormat="1" ht="305" customHeight="1" spans="1:41">
      <c r="A111" s="22">
        <v>31</v>
      </c>
      <c r="B111" s="22" t="s">
        <v>1223</v>
      </c>
      <c r="C111" s="22">
        <v>2024</v>
      </c>
      <c r="D111" s="33" t="s">
        <v>285</v>
      </c>
      <c r="E111" s="22" t="s">
        <v>178</v>
      </c>
      <c r="F111" s="24" t="s">
        <v>1013</v>
      </c>
      <c r="G111" s="22" t="s">
        <v>252</v>
      </c>
      <c r="H111" s="33" t="s">
        <v>1116</v>
      </c>
      <c r="I111" s="22">
        <v>1</v>
      </c>
      <c r="J111" s="39">
        <v>1</v>
      </c>
      <c r="K111" s="39"/>
      <c r="L111" s="39"/>
      <c r="M111" s="39">
        <v>1</v>
      </c>
      <c r="N111" s="39"/>
      <c r="O111" s="39"/>
      <c r="P111" s="39"/>
      <c r="Q111" s="39"/>
      <c r="R111" s="39"/>
      <c r="S111" s="39">
        <v>462</v>
      </c>
      <c r="T111" s="39">
        <v>1868</v>
      </c>
      <c r="U111" s="22" t="s">
        <v>227</v>
      </c>
      <c r="V111" s="22" t="s">
        <v>656</v>
      </c>
      <c r="W111" s="22" t="s">
        <v>183</v>
      </c>
      <c r="X111" s="22" t="s">
        <v>811</v>
      </c>
      <c r="Y111" s="22" t="s">
        <v>1440</v>
      </c>
      <c r="Z111" s="39">
        <v>80</v>
      </c>
      <c r="AA111" s="39">
        <v>80</v>
      </c>
      <c r="AB111" s="39">
        <v>80</v>
      </c>
      <c r="AC111" s="39"/>
      <c r="AD111" s="39"/>
      <c r="AE111" s="39"/>
      <c r="AF111" s="39"/>
      <c r="AG111" s="39"/>
      <c r="AH111" s="39"/>
      <c r="AI111" s="39"/>
      <c r="AJ111" s="39"/>
      <c r="AK111" s="39"/>
      <c r="AL111" s="39"/>
      <c r="AM111" s="71" t="s">
        <v>1224</v>
      </c>
      <c r="AN111" s="71" t="s">
        <v>1225</v>
      </c>
      <c r="AO111" s="78" t="s">
        <v>1392</v>
      </c>
    </row>
    <row r="112" s="12" customFormat="1" ht="30" customHeight="1" spans="1:41">
      <c r="A112" s="183" t="s">
        <v>54</v>
      </c>
      <c r="B112" s="188" t="s">
        <v>126</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c r="AO112" s="196"/>
    </row>
    <row r="113" s="12" customFormat="1" ht="30" customHeight="1" spans="1:41">
      <c r="A113" s="203" t="s">
        <v>52</v>
      </c>
      <c r="B113" s="188" t="s">
        <v>127</v>
      </c>
      <c r="C113" s="188"/>
      <c r="D113" s="188"/>
      <c r="E113" s="185"/>
      <c r="F113" s="185"/>
      <c r="G113" s="185"/>
      <c r="H113" s="185"/>
      <c r="I113" s="191">
        <f t="shared" ref="I113:AL113" si="32">I114+I115+I116+I117+I118+I119</f>
        <v>0</v>
      </c>
      <c r="J113" s="191">
        <f t="shared" si="32"/>
        <v>0</v>
      </c>
      <c r="K113" s="191">
        <f t="shared" si="32"/>
        <v>0</v>
      </c>
      <c r="L113" s="191">
        <f t="shared" si="32"/>
        <v>0</v>
      </c>
      <c r="M113" s="191">
        <f t="shared" si="32"/>
        <v>0</v>
      </c>
      <c r="N113" s="191">
        <f t="shared" si="32"/>
        <v>0</v>
      </c>
      <c r="O113" s="191">
        <f t="shared" si="32"/>
        <v>0</v>
      </c>
      <c r="P113" s="191">
        <f t="shared" si="32"/>
        <v>0</v>
      </c>
      <c r="Q113" s="191">
        <f t="shared" si="32"/>
        <v>0</v>
      </c>
      <c r="R113" s="191">
        <f t="shared" si="32"/>
        <v>0</v>
      </c>
      <c r="S113" s="191">
        <f t="shared" si="32"/>
        <v>0</v>
      </c>
      <c r="T113" s="191">
        <f t="shared" si="32"/>
        <v>0</v>
      </c>
      <c r="U113" s="191">
        <f t="shared" si="32"/>
        <v>0</v>
      </c>
      <c r="V113" s="191">
        <f t="shared" si="32"/>
        <v>0</v>
      </c>
      <c r="W113" s="191">
        <f t="shared" si="32"/>
        <v>0</v>
      </c>
      <c r="X113" s="191">
        <f t="shared" si="32"/>
        <v>0</v>
      </c>
      <c r="Y113" s="191">
        <f t="shared" si="32"/>
        <v>0</v>
      </c>
      <c r="Z113" s="191">
        <f t="shared" si="32"/>
        <v>0</v>
      </c>
      <c r="AA113" s="191">
        <f t="shared" si="32"/>
        <v>0</v>
      </c>
      <c r="AB113" s="191">
        <f t="shared" si="32"/>
        <v>0</v>
      </c>
      <c r="AC113" s="191">
        <f t="shared" si="32"/>
        <v>0</v>
      </c>
      <c r="AD113" s="191">
        <f t="shared" si="32"/>
        <v>0</v>
      </c>
      <c r="AE113" s="191">
        <f t="shared" si="32"/>
        <v>0</v>
      </c>
      <c r="AF113" s="191">
        <f t="shared" si="32"/>
        <v>0</v>
      </c>
      <c r="AG113" s="191">
        <f t="shared" si="32"/>
        <v>0</v>
      </c>
      <c r="AH113" s="191">
        <f t="shared" si="32"/>
        <v>0</v>
      </c>
      <c r="AI113" s="191">
        <f t="shared" si="32"/>
        <v>0</v>
      </c>
      <c r="AJ113" s="191">
        <f t="shared" si="32"/>
        <v>0</v>
      </c>
      <c r="AK113" s="191">
        <f t="shared" si="32"/>
        <v>0</v>
      </c>
      <c r="AL113" s="191">
        <f t="shared" si="32"/>
        <v>0</v>
      </c>
      <c r="AM113" s="196"/>
      <c r="AN113" s="196"/>
      <c r="AO113" s="196"/>
    </row>
    <row r="114" s="12" customFormat="1" ht="30" customHeight="1" spans="1:41">
      <c r="A114" s="183" t="s">
        <v>54</v>
      </c>
      <c r="B114" s="188" t="s">
        <v>128</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58" customHeight="1" spans="1:41">
      <c r="A115" s="183" t="s">
        <v>54</v>
      </c>
      <c r="B115" s="188" t="s">
        <v>129</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68" customHeight="1" spans="1:41">
      <c r="A116" s="183" t="s">
        <v>54</v>
      </c>
      <c r="B116" s="188" t="s">
        <v>130</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customHeight="1" spans="1:41">
      <c r="A117" s="183" t="s">
        <v>54</v>
      </c>
      <c r="B117" s="188" t="s">
        <v>131</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132</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3" t="s">
        <v>54</v>
      </c>
      <c r="B119" s="188" t="s">
        <v>133</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customHeight="1" spans="1:41">
      <c r="A120" s="180" t="s">
        <v>50</v>
      </c>
      <c r="B120" s="188" t="s">
        <v>134</v>
      </c>
      <c r="C120" s="188"/>
      <c r="D120" s="188"/>
      <c r="E120" s="185"/>
      <c r="F120" s="185"/>
      <c r="G120" s="185"/>
      <c r="H120" s="185"/>
      <c r="I120" s="192">
        <f t="shared" ref="I120:AL120" si="33">I121</f>
        <v>0</v>
      </c>
      <c r="J120" s="192">
        <f t="shared" si="33"/>
        <v>0</v>
      </c>
      <c r="K120" s="192">
        <f t="shared" si="33"/>
        <v>0</v>
      </c>
      <c r="L120" s="192">
        <f t="shared" si="33"/>
        <v>0</v>
      </c>
      <c r="M120" s="192">
        <f t="shared" si="33"/>
        <v>0</v>
      </c>
      <c r="N120" s="192">
        <f t="shared" si="33"/>
        <v>0</v>
      </c>
      <c r="O120" s="192">
        <f t="shared" si="33"/>
        <v>0</v>
      </c>
      <c r="P120" s="192">
        <f t="shared" si="33"/>
        <v>0</v>
      </c>
      <c r="Q120" s="192">
        <f t="shared" si="33"/>
        <v>0</v>
      </c>
      <c r="R120" s="192">
        <f t="shared" si="33"/>
        <v>0</v>
      </c>
      <c r="S120" s="192">
        <f t="shared" si="33"/>
        <v>0</v>
      </c>
      <c r="T120" s="192">
        <f t="shared" si="33"/>
        <v>0</v>
      </c>
      <c r="U120" s="192">
        <f t="shared" si="33"/>
        <v>0</v>
      </c>
      <c r="V120" s="192">
        <f t="shared" si="33"/>
        <v>0</v>
      </c>
      <c r="W120" s="192">
        <f t="shared" si="33"/>
        <v>0</v>
      </c>
      <c r="X120" s="192">
        <f t="shared" si="33"/>
        <v>0</v>
      </c>
      <c r="Y120" s="192">
        <f t="shared" si="33"/>
        <v>0</v>
      </c>
      <c r="Z120" s="192">
        <f t="shared" si="33"/>
        <v>0</v>
      </c>
      <c r="AA120" s="192">
        <f t="shared" si="33"/>
        <v>0</v>
      </c>
      <c r="AB120" s="192">
        <f t="shared" si="33"/>
        <v>0</v>
      </c>
      <c r="AC120" s="192">
        <f t="shared" si="33"/>
        <v>0</v>
      </c>
      <c r="AD120" s="192">
        <f t="shared" si="33"/>
        <v>0</v>
      </c>
      <c r="AE120" s="192">
        <f t="shared" si="33"/>
        <v>0</v>
      </c>
      <c r="AF120" s="192">
        <f t="shared" si="33"/>
        <v>0</v>
      </c>
      <c r="AG120" s="192">
        <f t="shared" si="33"/>
        <v>0</v>
      </c>
      <c r="AH120" s="192">
        <f t="shared" si="33"/>
        <v>0</v>
      </c>
      <c r="AI120" s="192">
        <f t="shared" si="33"/>
        <v>0</v>
      </c>
      <c r="AJ120" s="192">
        <f t="shared" si="33"/>
        <v>0</v>
      </c>
      <c r="AK120" s="192">
        <f t="shared" si="33"/>
        <v>0</v>
      </c>
      <c r="AL120" s="192">
        <f t="shared" si="33"/>
        <v>0</v>
      </c>
      <c r="AM120" s="196"/>
      <c r="AN120" s="196"/>
      <c r="AO120" s="196"/>
    </row>
    <row r="121" s="12" customFormat="1" ht="30" customHeight="1" spans="1:41">
      <c r="A121" s="180" t="s">
        <v>52</v>
      </c>
      <c r="B121" s="188" t="s">
        <v>134</v>
      </c>
      <c r="C121" s="188"/>
      <c r="D121" s="188"/>
      <c r="E121" s="185"/>
      <c r="F121" s="185"/>
      <c r="G121" s="185"/>
      <c r="H121" s="185"/>
      <c r="I121" s="191">
        <f t="shared" ref="I121:AL121" si="34">I122+I123+I124</f>
        <v>0</v>
      </c>
      <c r="J121" s="191">
        <f t="shared" si="34"/>
        <v>0</v>
      </c>
      <c r="K121" s="191">
        <f t="shared" si="34"/>
        <v>0</v>
      </c>
      <c r="L121" s="191">
        <f t="shared" si="34"/>
        <v>0</v>
      </c>
      <c r="M121" s="191">
        <f t="shared" si="34"/>
        <v>0</v>
      </c>
      <c r="N121" s="191">
        <f t="shared" si="34"/>
        <v>0</v>
      </c>
      <c r="O121" s="191">
        <f t="shared" si="34"/>
        <v>0</v>
      </c>
      <c r="P121" s="191">
        <f t="shared" si="34"/>
        <v>0</v>
      </c>
      <c r="Q121" s="191">
        <f t="shared" si="34"/>
        <v>0</v>
      </c>
      <c r="R121" s="191">
        <f t="shared" si="34"/>
        <v>0</v>
      </c>
      <c r="S121" s="191">
        <f t="shared" si="34"/>
        <v>0</v>
      </c>
      <c r="T121" s="191">
        <f t="shared" si="34"/>
        <v>0</v>
      </c>
      <c r="U121" s="191">
        <f t="shared" si="34"/>
        <v>0</v>
      </c>
      <c r="V121" s="191">
        <f t="shared" si="34"/>
        <v>0</v>
      </c>
      <c r="W121" s="191">
        <f t="shared" si="34"/>
        <v>0</v>
      </c>
      <c r="X121" s="191">
        <f t="shared" si="34"/>
        <v>0</v>
      </c>
      <c r="Y121" s="191">
        <f t="shared" si="34"/>
        <v>0</v>
      </c>
      <c r="Z121" s="191">
        <f t="shared" si="34"/>
        <v>0</v>
      </c>
      <c r="AA121" s="191">
        <f t="shared" si="34"/>
        <v>0</v>
      </c>
      <c r="AB121" s="191">
        <f t="shared" si="34"/>
        <v>0</v>
      </c>
      <c r="AC121" s="191">
        <f t="shared" si="34"/>
        <v>0</v>
      </c>
      <c r="AD121" s="191">
        <f t="shared" si="34"/>
        <v>0</v>
      </c>
      <c r="AE121" s="191">
        <f t="shared" si="34"/>
        <v>0</v>
      </c>
      <c r="AF121" s="191">
        <f t="shared" si="34"/>
        <v>0</v>
      </c>
      <c r="AG121" s="191">
        <f t="shared" si="34"/>
        <v>0</v>
      </c>
      <c r="AH121" s="191">
        <f t="shared" si="34"/>
        <v>0</v>
      </c>
      <c r="AI121" s="191">
        <f t="shared" si="34"/>
        <v>0</v>
      </c>
      <c r="AJ121" s="191">
        <f t="shared" si="34"/>
        <v>0</v>
      </c>
      <c r="AK121" s="191">
        <f t="shared" si="34"/>
        <v>0</v>
      </c>
      <c r="AL121" s="191">
        <f t="shared" si="34"/>
        <v>0</v>
      </c>
      <c r="AM121" s="196"/>
      <c r="AN121" s="196"/>
      <c r="AO121" s="196"/>
    </row>
    <row r="122" s="12" customFormat="1" ht="30" customHeight="1" spans="1:41">
      <c r="A122" s="183" t="s">
        <v>54</v>
      </c>
      <c r="B122" s="188" t="s">
        <v>135</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136</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183" t="s">
        <v>54</v>
      </c>
      <c r="B124" s="188" t="s">
        <v>137</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c r="AO124" s="196"/>
    </row>
    <row r="125" s="12" customFormat="1" ht="30" customHeight="1" spans="1:41">
      <c r="A125" s="180" t="s">
        <v>50</v>
      </c>
      <c r="B125" s="188" t="s">
        <v>138</v>
      </c>
      <c r="C125" s="188"/>
      <c r="D125" s="188"/>
      <c r="E125" s="185"/>
      <c r="F125" s="185"/>
      <c r="G125" s="185"/>
      <c r="H125" s="185"/>
      <c r="I125" s="192">
        <f t="shared" ref="I125:AL125" si="35">I126+I128+I133+I140</f>
        <v>1</v>
      </c>
      <c r="J125" s="192">
        <f t="shared" si="35"/>
        <v>800</v>
      </c>
      <c r="K125" s="192">
        <f t="shared" si="35"/>
        <v>0</v>
      </c>
      <c r="L125" s="192">
        <f t="shared" si="35"/>
        <v>0</v>
      </c>
      <c r="M125" s="192">
        <f t="shared" si="35"/>
        <v>0</v>
      </c>
      <c r="N125" s="192">
        <f t="shared" si="35"/>
        <v>0</v>
      </c>
      <c r="O125" s="192">
        <f t="shared" si="35"/>
        <v>1</v>
      </c>
      <c r="P125" s="192">
        <f t="shared" si="35"/>
        <v>0</v>
      </c>
      <c r="Q125" s="192">
        <f t="shared" si="35"/>
        <v>0</v>
      </c>
      <c r="R125" s="192">
        <f t="shared" si="35"/>
        <v>0</v>
      </c>
      <c r="S125" s="192">
        <f t="shared" si="35"/>
        <v>800</v>
      </c>
      <c r="T125" s="192">
        <f t="shared" si="35"/>
        <v>800</v>
      </c>
      <c r="U125" s="192">
        <f t="shared" si="35"/>
        <v>0</v>
      </c>
      <c r="V125" s="192">
        <f t="shared" si="35"/>
        <v>0</v>
      </c>
      <c r="W125" s="192">
        <f t="shared" si="35"/>
        <v>0</v>
      </c>
      <c r="X125" s="192">
        <f t="shared" si="35"/>
        <v>0</v>
      </c>
      <c r="Y125" s="192">
        <f t="shared" si="35"/>
        <v>0</v>
      </c>
      <c r="Z125" s="192">
        <f t="shared" si="35"/>
        <v>240</v>
      </c>
      <c r="AA125" s="192">
        <f t="shared" si="35"/>
        <v>208.2</v>
      </c>
      <c r="AB125" s="192">
        <f t="shared" si="35"/>
        <v>208.2</v>
      </c>
      <c r="AC125" s="192">
        <f t="shared" si="35"/>
        <v>0</v>
      </c>
      <c r="AD125" s="192">
        <f t="shared" si="35"/>
        <v>0</v>
      </c>
      <c r="AE125" s="192">
        <f t="shared" si="35"/>
        <v>0</v>
      </c>
      <c r="AF125" s="192">
        <f t="shared" si="35"/>
        <v>0</v>
      </c>
      <c r="AG125" s="192">
        <f t="shared" si="35"/>
        <v>0</v>
      </c>
      <c r="AH125" s="192">
        <f t="shared" si="35"/>
        <v>0</v>
      </c>
      <c r="AI125" s="192">
        <f t="shared" si="35"/>
        <v>0</v>
      </c>
      <c r="AJ125" s="192">
        <f t="shared" si="35"/>
        <v>31.8</v>
      </c>
      <c r="AK125" s="192">
        <f t="shared" si="35"/>
        <v>0</v>
      </c>
      <c r="AL125" s="192">
        <f t="shared" si="35"/>
        <v>0</v>
      </c>
      <c r="AM125" s="196"/>
      <c r="AN125" s="196"/>
      <c r="AO125" s="196"/>
    </row>
    <row r="126" s="12" customFormat="1" ht="30" customHeight="1" spans="1:41">
      <c r="A126" s="203" t="s">
        <v>52</v>
      </c>
      <c r="B126" s="188" t="s">
        <v>139</v>
      </c>
      <c r="C126" s="188"/>
      <c r="D126" s="188"/>
      <c r="E126" s="185"/>
      <c r="F126" s="185"/>
      <c r="G126" s="185"/>
      <c r="H126" s="185"/>
      <c r="I126" s="191">
        <f t="shared" ref="I126:AL126" si="36">I127</f>
        <v>0</v>
      </c>
      <c r="J126" s="191">
        <f t="shared" si="36"/>
        <v>0</v>
      </c>
      <c r="K126" s="191">
        <f t="shared" si="36"/>
        <v>0</v>
      </c>
      <c r="L126" s="191">
        <f t="shared" si="36"/>
        <v>0</v>
      </c>
      <c r="M126" s="191">
        <f t="shared" si="36"/>
        <v>0</v>
      </c>
      <c r="N126" s="191">
        <f t="shared" si="36"/>
        <v>0</v>
      </c>
      <c r="O126" s="191">
        <f t="shared" si="36"/>
        <v>0</v>
      </c>
      <c r="P126" s="191">
        <f t="shared" si="36"/>
        <v>0</v>
      </c>
      <c r="Q126" s="191">
        <f t="shared" si="36"/>
        <v>0</v>
      </c>
      <c r="R126" s="191">
        <f t="shared" si="36"/>
        <v>0</v>
      </c>
      <c r="S126" s="191">
        <f t="shared" si="36"/>
        <v>0</v>
      </c>
      <c r="T126" s="191">
        <f t="shared" si="36"/>
        <v>0</v>
      </c>
      <c r="U126" s="191">
        <f t="shared" si="36"/>
        <v>0</v>
      </c>
      <c r="V126" s="191">
        <f t="shared" si="36"/>
        <v>0</v>
      </c>
      <c r="W126" s="191">
        <f t="shared" si="36"/>
        <v>0</v>
      </c>
      <c r="X126" s="191">
        <f t="shared" si="36"/>
        <v>0</v>
      </c>
      <c r="Y126" s="191">
        <f t="shared" si="36"/>
        <v>0</v>
      </c>
      <c r="Z126" s="191">
        <f t="shared" si="36"/>
        <v>0</v>
      </c>
      <c r="AA126" s="191">
        <f t="shared" si="36"/>
        <v>0</v>
      </c>
      <c r="AB126" s="191">
        <f t="shared" si="36"/>
        <v>0</v>
      </c>
      <c r="AC126" s="191">
        <f t="shared" si="36"/>
        <v>0</v>
      </c>
      <c r="AD126" s="191">
        <f t="shared" si="36"/>
        <v>0</v>
      </c>
      <c r="AE126" s="191">
        <f t="shared" si="36"/>
        <v>0</v>
      </c>
      <c r="AF126" s="191">
        <f t="shared" si="36"/>
        <v>0</v>
      </c>
      <c r="AG126" s="191">
        <f t="shared" si="36"/>
        <v>0</v>
      </c>
      <c r="AH126" s="191">
        <f t="shared" si="36"/>
        <v>0</v>
      </c>
      <c r="AI126" s="191">
        <f t="shared" si="36"/>
        <v>0</v>
      </c>
      <c r="AJ126" s="191">
        <f t="shared" si="36"/>
        <v>0</v>
      </c>
      <c r="AK126" s="191">
        <f t="shared" si="36"/>
        <v>0</v>
      </c>
      <c r="AL126" s="191">
        <f t="shared" si="36"/>
        <v>0</v>
      </c>
      <c r="AM126" s="196"/>
      <c r="AN126" s="196"/>
      <c r="AO126" s="196"/>
    </row>
    <row r="127" s="12" customFormat="1" ht="30" customHeight="1" spans="1:41">
      <c r="A127" s="183" t="s">
        <v>54</v>
      </c>
      <c r="B127" s="188" t="s">
        <v>140</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203" t="s">
        <v>52</v>
      </c>
      <c r="B128" s="188" t="s">
        <v>141</v>
      </c>
      <c r="C128" s="188"/>
      <c r="D128" s="188"/>
      <c r="E128" s="185"/>
      <c r="F128" s="185"/>
      <c r="G128" s="185"/>
      <c r="H128" s="185"/>
      <c r="I128" s="191">
        <f t="shared" ref="I128:AL128" si="37">I129+I131+I132</f>
        <v>1</v>
      </c>
      <c r="J128" s="191">
        <f t="shared" si="37"/>
        <v>800</v>
      </c>
      <c r="K128" s="191">
        <f t="shared" si="37"/>
        <v>0</v>
      </c>
      <c r="L128" s="191">
        <f t="shared" si="37"/>
        <v>0</v>
      </c>
      <c r="M128" s="191">
        <f t="shared" si="37"/>
        <v>0</v>
      </c>
      <c r="N128" s="191">
        <f t="shared" si="37"/>
        <v>0</v>
      </c>
      <c r="O128" s="191">
        <f t="shared" si="37"/>
        <v>1</v>
      </c>
      <c r="P128" s="191">
        <f t="shared" si="37"/>
        <v>0</v>
      </c>
      <c r="Q128" s="191">
        <f t="shared" si="37"/>
        <v>0</v>
      </c>
      <c r="R128" s="191">
        <f t="shared" si="37"/>
        <v>0</v>
      </c>
      <c r="S128" s="191">
        <f t="shared" si="37"/>
        <v>800</v>
      </c>
      <c r="T128" s="191">
        <f t="shared" si="37"/>
        <v>800</v>
      </c>
      <c r="U128" s="191">
        <f t="shared" si="37"/>
        <v>0</v>
      </c>
      <c r="V128" s="191">
        <f t="shared" si="37"/>
        <v>0</v>
      </c>
      <c r="W128" s="191">
        <f t="shared" si="37"/>
        <v>0</v>
      </c>
      <c r="X128" s="191">
        <f t="shared" si="37"/>
        <v>0</v>
      </c>
      <c r="Y128" s="191">
        <f t="shared" si="37"/>
        <v>0</v>
      </c>
      <c r="Z128" s="191">
        <f t="shared" si="37"/>
        <v>240</v>
      </c>
      <c r="AA128" s="191">
        <f t="shared" si="37"/>
        <v>208.2</v>
      </c>
      <c r="AB128" s="191">
        <f t="shared" si="37"/>
        <v>208.2</v>
      </c>
      <c r="AC128" s="191">
        <f t="shared" si="37"/>
        <v>0</v>
      </c>
      <c r="AD128" s="191">
        <f t="shared" si="37"/>
        <v>0</v>
      </c>
      <c r="AE128" s="191">
        <f t="shared" si="37"/>
        <v>0</v>
      </c>
      <c r="AF128" s="191">
        <f t="shared" si="37"/>
        <v>0</v>
      </c>
      <c r="AG128" s="191">
        <f t="shared" si="37"/>
        <v>0</v>
      </c>
      <c r="AH128" s="191">
        <f t="shared" si="37"/>
        <v>0</v>
      </c>
      <c r="AI128" s="191">
        <f t="shared" si="37"/>
        <v>0</v>
      </c>
      <c r="AJ128" s="191">
        <f t="shared" si="37"/>
        <v>31.8</v>
      </c>
      <c r="AK128" s="191">
        <f t="shared" si="37"/>
        <v>0</v>
      </c>
      <c r="AL128" s="191">
        <f t="shared" si="37"/>
        <v>0</v>
      </c>
      <c r="AM128" s="196"/>
      <c r="AN128" s="196"/>
      <c r="AO128" s="196"/>
    </row>
    <row r="129" s="12" customFormat="1" ht="30" customHeight="1" spans="1:41">
      <c r="A129" s="183" t="s">
        <v>54</v>
      </c>
      <c r="B129" s="188" t="s">
        <v>142</v>
      </c>
      <c r="C129" s="188"/>
      <c r="D129" s="188"/>
      <c r="E129" s="185"/>
      <c r="F129" s="185"/>
      <c r="G129" s="185"/>
      <c r="H129" s="185"/>
      <c r="I129" s="191">
        <f t="shared" ref="I129:AL129" si="38">SUM(I130)</f>
        <v>1</v>
      </c>
      <c r="J129" s="191">
        <f t="shared" si="38"/>
        <v>800</v>
      </c>
      <c r="K129" s="191">
        <f t="shared" si="38"/>
        <v>0</v>
      </c>
      <c r="L129" s="191">
        <f t="shared" si="38"/>
        <v>0</v>
      </c>
      <c r="M129" s="191">
        <f t="shared" si="38"/>
        <v>0</v>
      </c>
      <c r="N129" s="191">
        <f t="shared" si="38"/>
        <v>0</v>
      </c>
      <c r="O129" s="191">
        <f t="shared" si="38"/>
        <v>1</v>
      </c>
      <c r="P129" s="191">
        <f t="shared" si="38"/>
        <v>0</v>
      </c>
      <c r="Q129" s="191">
        <f t="shared" si="38"/>
        <v>0</v>
      </c>
      <c r="R129" s="191">
        <f t="shared" si="38"/>
        <v>0</v>
      </c>
      <c r="S129" s="191">
        <f t="shared" si="38"/>
        <v>800</v>
      </c>
      <c r="T129" s="191">
        <f t="shared" si="38"/>
        <v>800</v>
      </c>
      <c r="U129" s="191">
        <f t="shared" si="38"/>
        <v>0</v>
      </c>
      <c r="V129" s="191">
        <f t="shared" si="38"/>
        <v>0</v>
      </c>
      <c r="W129" s="191">
        <f t="shared" si="38"/>
        <v>0</v>
      </c>
      <c r="X129" s="191">
        <f t="shared" si="38"/>
        <v>0</v>
      </c>
      <c r="Y129" s="191">
        <f t="shared" si="38"/>
        <v>0</v>
      </c>
      <c r="Z129" s="191">
        <f t="shared" si="38"/>
        <v>240</v>
      </c>
      <c r="AA129" s="191">
        <f t="shared" si="38"/>
        <v>208.2</v>
      </c>
      <c r="AB129" s="191">
        <f t="shared" si="38"/>
        <v>208.2</v>
      </c>
      <c r="AC129" s="191">
        <f t="shared" si="38"/>
        <v>0</v>
      </c>
      <c r="AD129" s="191">
        <f t="shared" si="38"/>
        <v>0</v>
      </c>
      <c r="AE129" s="191">
        <f t="shared" si="38"/>
        <v>0</v>
      </c>
      <c r="AF129" s="191">
        <f t="shared" si="38"/>
        <v>0</v>
      </c>
      <c r="AG129" s="191">
        <f t="shared" si="38"/>
        <v>0</v>
      </c>
      <c r="AH129" s="191">
        <f t="shared" si="38"/>
        <v>0</v>
      </c>
      <c r="AI129" s="191">
        <f t="shared" si="38"/>
        <v>0</v>
      </c>
      <c r="AJ129" s="191">
        <f t="shared" si="38"/>
        <v>31.8</v>
      </c>
      <c r="AK129" s="191">
        <f t="shared" si="38"/>
        <v>0</v>
      </c>
      <c r="AL129" s="191">
        <f t="shared" si="38"/>
        <v>0</v>
      </c>
      <c r="AM129" s="196"/>
      <c r="AN129" s="196"/>
      <c r="AO129" s="196"/>
    </row>
    <row r="130" s="7" customFormat="1" ht="198" customHeight="1" spans="1:41">
      <c r="A130" s="22">
        <v>32</v>
      </c>
      <c r="B130" s="22" t="s">
        <v>1174</v>
      </c>
      <c r="C130" s="22">
        <v>2024</v>
      </c>
      <c r="D130" s="33" t="s">
        <v>993</v>
      </c>
      <c r="E130" s="22" t="s">
        <v>178</v>
      </c>
      <c r="F130" s="22" t="s">
        <v>1175</v>
      </c>
      <c r="G130" s="22" t="s">
        <v>995</v>
      </c>
      <c r="H130" s="33" t="s">
        <v>1103</v>
      </c>
      <c r="I130" s="22">
        <v>1</v>
      </c>
      <c r="J130" s="22">
        <v>800</v>
      </c>
      <c r="K130" s="22"/>
      <c r="L130" s="22"/>
      <c r="M130" s="22"/>
      <c r="N130" s="22"/>
      <c r="O130" s="22">
        <v>1</v>
      </c>
      <c r="P130" s="22"/>
      <c r="Q130" s="22"/>
      <c r="R130" s="22"/>
      <c r="S130" s="22">
        <v>800</v>
      </c>
      <c r="T130" s="22">
        <v>800</v>
      </c>
      <c r="U130" s="36" t="s">
        <v>997</v>
      </c>
      <c r="V130" s="22" t="s">
        <v>1176</v>
      </c>
      <c r="W130" s="22" t="s">
        <v>997</v>
      </c>
      <c r="X130" s="22" t="s">
        <v>1176</v>
      </c>
      <c r="Y130" s="22" t="s">
        <v>1177</v>
      </c>
      <c r="Z130" s="22">
        <v>240</v>
      </c>
      <c r="AA130" s="213">
        <v>208.2</v>
      </c>
      <c r="AB130" s="213">
        <v>208.2</v>
      </c>
      <c r="AC130" s="213"/>
      <c r="AD130" s="213"/>
      <c r="AE130" s="213"/>
      <c r="AF130" s="208"/>
      <c r="AG130" s="208"/>
      <c r="AH130" s="208"/>
      <c r="AI130" s="208"/>
      <c r="AJ130" s="208">
        <v>31.8</v>
      </c>
      <c r="AK130" s="22"/>
      <c r="AL130" s="22"/>
      <c r="AM130" s="33" t="s">
        <v>1178</v>
      </c>
      <c r="AN130" s="33" t="s">
        <v>1179</v>
      </c>
      <c r="AO130" s="60" t="s">
        <v>1386</v>
      </c>
    </row>
    <row r="131" s="12" customFormat="1" ht="30" customHeight="1" spans="1:41">
      <c r="A131" s="183" t="s">
        <v>54</v>
      </c>
      <c r="B131" s="188" t="s">
        <v>143</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144</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203" t="s">
        <v>52</v>
      </c>
      <c r="B133" s="188" t="s">
        <v>145</v>
      </c>
      <c r="C133" s="188"/>
      <c r="D133" s="188"/>
      <c r="E133" s="185"/>
      <c r="F133" s="185"/>
      <c r="G133" s="185"/>
      <c r="H133" s="185"/>
      <c r="I133" s="191">
        <f t="shared" ref="I133:AL133" si="39">I134+I135+I136+I137+I138+I139</f>
        <v>0</v>
      </c>
      <c r="J133" s="191">
        <f t="shared" si="39"/>
        <v>0</v>
      </c>
      <c r="K133" s="191">
        <f t="shared" si="39"/>
        <v>0</v>
      </c>
      <c r="L133" s="191">
        <f t="shared" si="39"/>
        <v>0</v>
      </c>
      <c r="M133" s="191">
        <f t="shared" si="39"/>
        <v>0</v>
      </c>
      <c r="N133" s="191">
        <f t="shared" si="39"/>
        <v>0</v>
      </c>
      <c r="O133" s="191">
        <f t="shared" si="39"/>
        <v>0</v>
      </c>
      <c r="P133" s="191">
        <f t="shared" si="39"/>
        <v>0</v>
      </c>
      <c r="Q133" s="191">
        <f t="shared" si="39"/>
        <v>0</v>
      </c>
      <c r="R133" s="191">
        <f t="shared" si="39"/>
        <v>0</v>
      </c>
      <c r="S133" s="191">
        <f t="shared" si="39"/>
        <v>0</v>
      </c>
      <c r="T133" s="191">
        <f t="shared" si="39"/>
        <v>0</v>
      </c>
      <c r="U133" s="191">
        <f t="shared" si="39"/>
        <v>0</v>
      </c>
      <c r="V133" s="191">
        <f t="shared" si="39"/>
        <v>0</v>
      </c>
      <c r="W133" s="191">
        <f t="shared" si="39"/>
        <v>0</v>
      </c>
      <c r="X133" s="191">
        <f t="shared" si="39"/>
        <v>0</v>
      </c>
      <c r="Y133" s="191">
        <f t="shared" si="39"/>
        <v>0</v>
      </c>
      <c r="Z133" s="191">
        <f t="shared" si="39"/>
        <v>0</v>
      </c>
      <c r="AA133" s="191">
        <f t="shared" si="39"/>
        <v>0</v>
      </c>
      <c r="AB133" s="191">
        <f t="shared" si="39"/>
        <v>0</v>
      </c>
      <c r="AC133" s="191">
        <f t="shared" si="39"/>
        <v>0</v>
      </c>
      <c r="AD133" s="191">
        <f t="shared" si="39"/>
        <v>0</v>
      </c>
      <c r="AE133" s="191">
        <f t="shared" si="39"/>
        <v>0</v>
      </c>
      <c r="AF133" s="191">
        <f t="shared" si="39"/>
        <v>0</v>
      </c>
      <c r="AG133" s="191">
        <f t="shared" si="39"/>
        <v>0</v>
      </c>
      <c r="AH133" s="191">
        <f t="shared" si="39"/>
        <v>0</v>
      </c>
      <c r="AI133" s="191">
        <f t="shared" si="39"/>
        <v>0</v>
      </c>
      <c r="AJ133" s="191">
        <f t="shared" si="39"/>
        <v>0</v>
      </c>
      <c r="AK133" s="191">
        <f t="shared" si="39"/>
        <v>0</v>
      </c>
      <c r="AL133" s="191">
        <f t="shared" si="39"/>
        <v>0</v>
      </c>
      <c r="AM133" s="196"/>
      <c r="AN133" s="196"/>
      <c r="AO133" s="196"/>
    </row>
    <row r="134" s="12" customFormat="1" ht="30" customHeight="1" spans="1:41">
      <c r="A134" s="183" t="s">
        <v>54</v>
      </c>
      <c r="B134" s="188" t="s">
        <v>146</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147</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148</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149</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150</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151</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203" t="s">
        <v>52</v>
      </c>
      <c r="B140" s="188" t="s">
        <v>152</v>
      </c>
      <c r="C140" s="188"/>
      <c r="D140" s="188"/>
      <c r="E140" s="185"/>
      <c r="F140" s="185"/>
      <c r="G140" s="185"/>
      <c r="H140" s="185"/>
      <c r="I140" s="191">
        <f t="shared" ref="I140:AL140" si="40">I141+I142+I143+I144+I145</f>
        <v>0</v>
      </c>
      <c r="J140" s="191">
        <f t="shared" si="40"/>
        <v>0</v>
      </c>
      <c r="K140" s="191">
        <f t="shared" si="40"/>
        <v>0</v>
      </c>
      <c r="L140" s="191">
        <f t="shared" si="40"/>
        <v>0</v>
      </c>
      <c r="M140" s="191">
        <f t="shared" si="40"/>
        <v>0</v>
      </c>
      <c r="N140" s="191">
        <f t="shared" si="40"/>
        <v>0</v>
      </c>
      <c r="O140" s="191">
        <f t="shared" si="40"/>
        <v>0</v>
      </c>
      <c r="P140" s="191">
        <f t="shared" si="40"/>
        <v>0</v>
      </c>
      <c r="Q140" s="191">
        <f t="shared" si="40"/>
        <v>0</v>
      </c>
      <c r="R140" s="191">
        <f t="shared" si="40"/>
        <v>0</v>
      </c>
      <c r="S140" s="191">
        <f t="shared" si="40"/>
        <v>0</v>
      </c>
      <c r="T140" s="191">
        <f t="shared" si="40"/>
        <v>0</v>
      </c>
      <c r="U140" s="191">
        <f t="shared" si="40"/>
        <v>0</v>
      </c>
      <c r="V140" s="191">
        <f t="shared" si="40"/>
        <v>0</v>
      </c>
      <c r="W140" s="191">
        <f t="shared" si="40"/>
        <v>0</v>
      </c>
      <c r="X140" s="191">
        <f t="shared" si="40"/>
        <v>0</v>
      </c>
      <c r="Y140" s="191">
        <f t="shared" si="40"/>
        <v>0</v>
      </c>
      <c r="Z140" s="191">
        <f t="shared" si="40"/>
        <v>0</v>
      </c>
      <c r="AA140" s="191">
        <f t="shared" si="40"/>
        <v>0</v>
      </c>
      <c r="AB140" s="191">
        <f t="shared" si="40"/>
        <v>0</v>
      </c>
      <c r="AC140" s="191">
        <f t="shared" si="40"/>
        <v>0</v>
      </c>
      <c r="AD140" s="191">
        <f t="shared" si="40"/>
        <v>0</v>
      </c>
      <c r="AE140" s="191">
        <f t="shared" si="40"/>
        <v>0</v>
      </c>
      <c r="AF140" s="191">
        <f t="shared" si="40"/>
        <v>0</v>
      </c>
      <c r="AG140" s="191">
        <f t="shared" si="40"/>
        <v>0</v>
      </c>
      <c r="AH140" s="191">
        <f t="shared" si="40"/>
        <v>0</v>
      </c>
      <c r="AI140" s="191">
        <f t="shared" si="40"/>
        <v>0</v>
      </c>
      <c r="AJ140" s="191">
        <f t="shared" si="40"/>
        <v>0</v>
      </c>
      <c r="AK140" s="191">
        <f t="shared" si="40"/>
        <v>0</v>
      </c>
      <c r="AL140" s="191">
        <f t="shared" si="40"/>
        <v>0</v>
      </c>
      <c r="AM140" s="196"/>
      <c r="AN140" s="196"/>
      <c r="AO140" s="196"/>
    </row>
    <row r="141" s="12" customFormat="1" ht="30" customHeight="1" spans="1:41">
      <c r="A141" s="183" t="s">
        <v>54</v>
      </c>
      <c r="B141" s="188" t="s">
        <v>153</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customHeight="1" spans="1:41">
      <c r="A142" s="183" t="s">
        <v>54</v>
      </c>
      <c r="B142" s="188" t="s">
        <v>154</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customHeight="1" spans="1:41">
      <c r="A143" s="183" t="s">
        <v>54</v>
      </c>
      <c r="B143" s="188" t="s">
        <v>155</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156</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183" t="s">
        <v>54</v>
      </c>
      <c r="B145" s="188" t="s">
        <v>157</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customHeight="1" spans="1:41">
      <c r="A146" s="180" t="s">
        <v>50</v>
      </c>
      <c r="B146" s="188" t="s">
        <v>158</v>
      </c>
      <c r="C146" s="188"/>
      <c r="D146" s="188"/>
      <c r="E146" s="185"/>
      <c r="F146" s="185"/>
      <c r="G146" s="185"/>
      <c r="H146" s="185"/>
      <c r="I146" s="192">
        <f t="shared" ref="I146:AL146" si="41">I147+I150</f>
        <v>0</v>
      </c>
      <c r="J146" s="192">
        <f t="shared" si="41"/>
        <v>0</v>
      </c>
      <c r="K146" s="192">
        <f t="shared" si="41"/>
        <v>0</v>
      </c>
      <c r="L146" s="192">
        <f t="shared" si="41"/>
        <v>0</v>
      </c>
      <c r="M146" s="192">
        <f t="shared" si="41"/>
        <v>0</v>
      </c>
      <c r="N146" s="192">
        <f t="shared" si="41"/>
        <v>0</v>
      </c>
      <c r="O146" s="192">
        <f t="shared" si="41"/>
        <v>0</v>
      </c>
      <c r="P146" s="192">
        <f t="shared" si="41"/>
        <v>0</v>
      </c>
      <c r="Q146" s="192">
        <f t="shared" si="41"/>
        <v>0</v>
      </c>
      <c r="R146" s="192">
        <f t="shared" si="41"/>
        <v>0</v>
      </c>
      <c r="S146" s="192">
        <f t="shared" si="41"/>
        <v>0</v>
      </c>
      <c r="T146" s="192">
        <f t="shared" si="41"/>
        <v>0</v>
      </c>
      <c r="U146" s="192">
        <f t="shared" si="41"/>
        <v>0</v>
      </c>
      <c r="V146" s="192">
        <f t="shared" si="41"/>
        <v>0</v>
      </c>
      <c r="W146" s="192">
        <f t="shared" si="41"/>
        <v>0</v>
      </c>
      <c r="X146" s="192">
        <f t="shared" si="41"/>
        <v>0</v>
      </c>
      <c r="Y146" s="192">
        <f t="shared" si="41"/>
        <v>0</v>
      </c>
      <c r="Z146" s="192">
        <f t="shared" si="41"/>
        <v>0</v>
      </c>
      <c r="AA146" s="192">
        <f t="shared" si="41"/>
        <v>0</v>
      </c>
      <c r="AB146" s="192">
        <f t="shared" si="41"/>
        <v>0</v>
      </c>
      <c r="AC146" s="192">
        <f t="shared" si="41"/>
        <v>0</v>
      </c>
      <c r="AD146" s="192">
        <f t="shared" si="41"/>
        <v>0</v>
      </c>
      <c r="AE146" s="192">
        <f t="shared" si="41"/>
        <v>0</v>
      </c>
      <c r="AF146" s="192">
        <f t="shared" si="41"/>
        <v>0</v>
      </c>
      <c r="AG146" s="192">
        <f t="shared" si="41"/>
        <v>0</v>
      </c>
      <c r="AH146" s="192">
        <f t="shared" si="41"/>
        <v>0</v>
      </c>
      <c r="AI146" s="192">
        <f t="shared" si="41"/>
        <v>0</v>
      </c>
      <c r="AJ146" s="192">
        <f t="shared" si="41"/>
        <v>0</v>
      </c>
      <c r="AK146" s="192">
        <f t="shared" si="41"/>
        <v>0</v>
      </c>
      <c r="AL146" s="192">
        <f t="shared" si="41"/>
        <v>0</v>
      </c>
      <c r="AM146" s="196"/>
      <c r="AN146" s="196"/>
      <c r="AO146" s="196"/>
    </row>
    <row r="147" s="12" customFormat="1" ht="30" customHeight="1" spans="1:41">
      <c r="A147" s="203" t="s">
        <v>52</v>
      </c>
      <c r="B147" s="188" t="s">
        <v>159</v>
      </c>
      <c r="C147" s="188"/>
      <c r="D147" s="188"/>
      <c r="E147" s="185"/>
      <c r="F147" s="185"/>
      <c r="G147" s="185"/>
      <c r="H147" s="185"/>
      <c r="I147" s="191">
        <f t="shared" ref="I147:AL147" si="42">I148+I149</f>
        <v>0</v>
      </c>
      <c r="J147" s="191">
        <f t="shared" si="42"/>
        <v>0</v>
      </c>
      <c r="K147" s="191">
        <f t="shared" si="42"/>
        <v>0</v>
      </c>
      <c r="L147" s="191">
        <f t="shared" si="42"/>
        <v>0</v>
      </c>
      <c r="M147" s="191">
        <f t="shared" si="42"/>
        <v>0</v>
      </c>
      <c r="N147" s="191">
        <f t="shared" si="42"/>
        <v>0</v>
      </c>
      <c r="O147" s="191">
        <f t="shared" si="42"/>
        <v>0</v>
      </c>
      <c r="P147" s="191">
        <f t="shared" si="42"/>
        <v>0</v>
      </c>
      <c r="Q147" s="191">
        <f t="shared" si="42"/>
        <v>0</v>
      </c>
      <c r="R147" s="191">
        <f t="shared" si="42"/>
        <v>0</v>
      </c>
      <c r="S147" s="191">
        <f t="shared" si="42"/>
        <v>0</v>
      </c>
      <c r="T147" s="191">
        <f t="shared" si="42"/>
        <v>0</v>
      </c>
      <c r="U147" s="191">
        <f t="shared" si="42"/>
        <v>0</v>
      </c>
      <c r="V147" s="191">
        <f t="shared" si="42"/>
        <v>0</v>
      </c>
      <c r="W147" s="191">
        <f t="shared" si="42"/>
        <v>0</v>
      </c>
      <c r="X147" s="191">
        <f t="shared" si="42"/>
        <v>0</v>
      </c>
      <c r="Y147" s="191">
        <f t="shared" si="42"/>
        <v>0</v>
      </c>
      <c r="Z147" s="191">
        <f t="shared" si="42"/>
        <v>0</v>
      </c>
      <c r="AA147" s="191">
        <f t="shared" si="42"/>
        <v>0</v>
      </c>
      <c r="AB147" s="191">
        <f t="shared" si="42"/>
        <v>0</v>
      </c>
      <c r="AC147" s="191">
        <f t="shared" si="42"/>
        <v>0</v>
      </c>
      <c r="AD147" s="191">
        <f t="shared" si="42"/>
        <v>0</v>
      </c>
      <c r="AE147" s="191">
        <f t="shared" si="42"/>
        <v>0</v>
      </c>
      <c r="AF147" s="191">
        <f t="shared" si="42"/>
        <v>0</v>
      </c>
      <c r="AG147" s="191">
        <f t="shared" si="42"/>
        <v>0</v>
      </c>
      <c r="AH147" s="191">
        <f t="shared" si="42"/>
        <v>0</v>
      </c>
      <c r="AI147" s="191">
        <f t="shared" si="42"/>
        <v>0</v>
      </c>
      <c r="AJ147" s="191">
        <f t="shared" si="42"/>
        <v>0</v>
      </c>
      <c r="AK147" s="191">
        <f t="shared" si="42"/>
        <v>0</v>
      </c>
      <c r="AL147" s="191">
        <f t="shared" si="42"/>
        <v>0</v>
      </c>
      <c r="AM147" s="196"/>
      <c r="AN147" s="196"/>
      <c r="AO147" s="196"/>
    </row>
    <row r="148" s="12" customFormat="1" ht="30" customHeight="1" spans="1:41">
      <c r="A148" s="183" t="s">
        <v>54</v>
      </c>
      <c r="B148" s="188" t="s">
        <v>160</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3" t="s">
        <v>54</v>
      </c>
      <c r="B149" s="188" t="s">
        <v>161</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customHeight="1" spans="1:41">
      <c r="A150" s="203" t="s">
        <v>52</v>
      </c>
      <c r="B150" s="188" t="s">
        <v>162</v>
      </c>
      <c r="C150" s="188"/>
      <c r="D150" s="188"/>
      <c r="E150" s="185"/>
      <c r="F150" s="185"/>
      <c r="G150" s="185"/>
      <c r="H150" s="185"/>
      <c r="I150" s="191">
        <f t="shared" ref="I150:AL150" si="43">I151+I152+I153+I154</f>
        <v>0</v>
      </c>
      <c r="J150" s="191">
        <f t="shared" si="43"/>
        <v>0</v>
      </c>
      <c r="K150" s="191">
        <f t="shared" si="43"/>
        <v>0</v>
      </c>
      <c r="L150" s="191">
        <f t="shared" si="43"/>
        <v>0</v>
      </c>
      <c r="M150" s="191">
        <f t="shared" si="43"/>
        <v>0</v>
      </c>
      <c r="N150" s="191">
        <f t="shared" si="43"/>
        <v>0</v>
      </c>
      <c r="O150" s="191">
        <f t="shared" si="43"/>
        <v>0</v>
      </c>
      <c r="P150" s="191">
        <f t="shared" si="43"/>
        <v>0</v>
      </c>
      <c r="Q150" s="191">
        <f t="shared" si="43"/>
        <v>0</v>
      </c>
      <c r="R150" s="191">
        <f t="shared" si="43"/>
        <v>0</v>
      </c>
      <c r="S150" s="191">
        <f t="shared" si="43"/>
        <v>0</v>
      </c>
      <c r="T150" s="191">
        <f t="shared" si="43"/>
        <v>0</v>
      </c>
      <c r="U150" s="191">
        <f t="shared" si="43"/>
        <v>0</v>
      </c>
      <c r="V150" s="191">
        <f t="shared" si="43"/>
        <v>0</v>
      </c>
      <c r="W150" s="191">
        <f t="shared" si="43"/>
        <v>0</v>
      </c>
      <c r="X150" s="191">
        <f t="shared" si="43"/>
        <v>0</v>
      </c>
      <c r="Y150" s="191">
        <f t="shared" si="43"/>
        <v>0</v>
      </c>
      <c r="Z150" s="191">
        <f t="shared" si="43"/>
        <v>0</v>
      </c>
      <c r="AA150" s="191">
        <f t="shared" si="43"/>
        <v>0</v>
      </c>
      <c r="AB150" s="191">
        <f t="shared" si="43"/>
        <v>0</v>
      </c>
      <c r="AC150" s="191">
        <f t="shared" si="43"/>
        <v>0</v>
      </c>
      <c r="AD150" s="191">
        <f t="shared" si="43"/>
        <v>0</v>
      </c>
      <c r="AE150" s="191">
        <f t="shared" si="43"/>
        <v>0</v>
      </c>
      <c r="AF150" s="191">
        <f t="shared" si="43"/>
        <v>0</v>
      </c>
      <c r="AG150" s="191">
        <f t="shared" si="43"/>
        <v>0</v>
      </c>
      <c r="AH150" s="191">
        <f t="shared" si="43"/>
        <v>0</v>
      </c>
      <c r="AI150" s="191">
        <f t="shared" si="43"/>
        <v>0</v>
      </c>
      <c r="AJ150" s="191">
        <f t="shared" si="43"/>
        <v>0</v>
      </c>
      <c r="AK150" s="191">
        <f t="shared" si="43"/>
        <v>0</v>
      </c>
      <c r="AL150" s="191">
        <f t="shared" si="43"/>
        <v>0</v>
      </c>
      <c r="AM150" s="196"/>
      <c r="AN150" s="196"/>
      <c r="AO150" s="196"/>
    </row>
    <row r="151" s="12" customFormat="1" ht="30" customHeight="1" spans="1:41">
      <c r="A151" s="183" t="s">
        <v>54</v>
      </c>
      <c r="B151" s="188" t="s">
        <v>163</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customHeight="1" spans="1:41">
      <c r="A152" s="183" t="s">
        <v>54</v>
      </c>
      <c r="B152" s="188" t="s">
        <v>164</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customHeight="1" spans="1:41">
      <c r="A153" s="183" t="s">
        <v>54</v>
      </c>
      <c r="B153" s="188" t="s">
        <v>165</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customHeight="1" spans="1:41">
      <c r="A154" s="183" t="s">
        <v>54</v>
      </c>
      <c r="B154" s="188" t="s">
        <v>166</v>
      </c>
      <c r="C154" s="188"/>
      <c r="D154" s="188"/>
      <c r="E154" s="185"/>
      <c r="F154" s="185"/>
      <c r="G154" s="185"/>
      <c r="H154" s="185"/>
      <c r="I154" s="191"/>
      <c r="J154" s="191"/>
      <c r="K154" s="191"/>
      <c r="L154" s="191"/>
      <c r="M154" s="191"/>
      <c r="N154" s="191"/>
      <c r="O154" s="191"/>
      <c r="P154" s="191"/>
      <c r="Q154" s="191"/>
      <c r="R154" s="191"/>
      <c r="S154" s="191"/>
      <c r="T154" s="191"/>
      <c r="U154" s="191"/>
      <c r="V154" s="191"/>
      <c r="W154" s="191"/>
      <c r="X154" s="191"/>
      <c r="Y154" s="191"/>
      <c r="Z154" s="191"/>
      <c r="AA154" s="191"/>
      <c r="AB154" s="191"/>
      <c r="AC154" s="191"/>
      <c r="AD154" s="191"/>
      <c r="AE154" s="191"/>
      <c r="AF154" s="191"/>
      <c r="AG154" s="191"/>
      <c r="AH154" s="191"/>
      <c r="AI154" s="191"/>
      <c r="AJ154" s="191"/>
      <c r="AK154" s="191"/>
      <c r="AL154" s="191"/>
      <c r="AM154" s="196"/>
      <c r="AN154" s="196"/>
      <c r="AO154" s="196"/>
    </row>
    <row r="155" s="12" customFormat="1" ht="30" customHeight="1" spans="1:41">
      <c r="A155" s="180" t="s">
        <v>50</v>
      </c>
      <c r="B155" s="188" t="s">
        <v>167</v>
      </c>
      <c r="C155" s="188"/>
      <c r="D155" s="188"/>
      <c r="E155" s="185"/>
      <c r="F155" s="185"/>
      <c r="G155" s="185"/>
      <c r="H155" s="185"/>
      <c r="I155" s="192">
        <f t="shared" ref="I155:AL155" si="44">I156</f>
        <v>0</v>
      </c>
      <c r="J155" s="192">
        <f t="shared" si="44"/>
        <v>0</v>
      </c>
      <c r="K155" s="192">
        <f t="shared" si="44"/>
        <v>0</v>
      </c>
      <c r="L155" s="192">
        <f t="shared" si="44"/>
        <v>0</v>
      </c>
      <c r="M155" s="192">
        <f t="shared" si="44"/>
        <v>0</v>
      </c>
      <c r="N155" s="192">
        <f t="shared" si="44"/>
        <v>0</v>
      </c>
      <c r="O155" s="192">
        <f t="shared" si="44"/>
        <v>0</v>
      </c>
      <c r="P155" s="192">
        <f t="shared" si="44"/>
        <v>0</v>
      </c>
      <c r="Q155" s="192">
        <f t="shared" si="44"/>
        <v>0</v>
      </c>
      <c r="R155" s="192">
        <f t="shared" si="44"/>
        <v>0</v>
      </c>
      <c r="S155" s="192">
        <f t="shared" si="44"/>
        <v>0</v>
      </c>
      <c r="T155" s="192">
        <f t="shared" si="44"/>
        <v>0</v>
      </c>
      <c r="U155" s="192">
        <f t="shared" si="44"/>
        <v>0</v>
      </c>
      <c r="V155" s="192">
        <f t="shared" si="44"/>
        <v>0</v>
      </c>
      <c r="W155" s="192">
        <f t="shared" si="44"/>
        <v>0</v>
      </c>
      <c r="X155" s="192">
        <f t="shared" si="44"/>
        <v>0</v>
      </c>
      <c r="Y155" s="192">
        <f t="shared" si="44"/>
        <v>0</v>
      </c>
      <c r="Z155" s="192">
        <f t="shared" si="44"/>
        <v>0</v>
      </c>
      <c r="AA155" s="192">
        <f t="shared" si="44"/>
        <v>0</v>
      </c>
      <c r="AB155" s="192">
        <f t="shared" si="44"/>
        <v>0</v>
      </c>
      <c r="AC155" s="192">
        <f t="shared" si="44"/>
        <v>0</v>
      </c>
      <c r="AD155" s="192">
        <f t="shared" si="44"/>
        <v>0</v>
      </c>
      <c r="AE155" s="192">
        <f t="shared" si="44"/>
        <v>0</v>
      </c>
      <c r="AF155" s="192">
        <f t="shared" si="44"/>
        <v>0</v>
      </c>
      <c r="AG155" s="192">
        <f t="shared" si="44"/>
        <v>0</v>
      </c>
      <c r="AH155" s="192">
        <f t="shared" si="44"/>
        <v>0</v>
      </c>
      <c r="AI155" s="192">
        <f t="shared" si="44"/>
        <v>0</v>
      </c>
      <c r="AJ155" s="192">
        <f t="shared" si="44"/>
        <v>0</v>
      </c>
      <c r="AK155" s="192">
        <f t="shared" si="44"/>
        <v>0</v>
      </c>
      <c r="AL155" s="192">
        <f t="shared" si="44"/>
        <v>0</v>
      </c>
      <c r="AM155" s="196"/>
      <c r="AN155" s="196"/>
      <c r="AO155" s="196"/>
    </row>
    <row r="156" s="12" customFormat="1" ht="30" customHeight="1" spans="1:41">
      <c r="A156" s="180" t="s">
        <v>52</v>
      </c>
      <c r="B156" s="188" t="s">
        <v>167</v>
      </c>
      <c r="C156" s="188"/>
      <c r="D156" s="188"/>
      <c r="E156" s="185"/>
      <c r="F156" s="185"/>
      <c r="G156" s="185"/>
      <c r="H156" s="185"/>
      <c r="I156" s="191">
        <f t="shared" ref="I156:AL156" si="45">I157</f>
        <v>0</v>
      </c>
      <c r="J156" s="191">
        <f t="shared" si="45"/>
        <v>0</v>
      </c>
      <c r="K156" s="191">
        <f t="shared" si="45"/>
        <v>0</v>
      </c>
      <c r="L156" s="191">
        <f t="shared" si="45"/>
        <v>0</v>
      </c>
      <c r="M156" s="191">
        <f t="shared" si="45"/>
        <v>0</v>
      </c>
      <c r="N156" s="191">
        <f t="shared" si="45"/>
        <v>0</v>
      </c>
      <c r="O156" s="191">
        <f t="shared" si="45"/>
        <v>0</v>
      </c>
      <c r="P156" s="191">
        <f t="shared" si="45"/>
        <v>0</v>
      </c>
      <c r="Q156" s="191">
        <f t="shared" si="45"/>
        <v>0</v>
      </c>
      <c r="R156" s="191">
        <f t="shared" si="45"/>
        <v>0</v>
      </c>
      <c r="S156" s="191">
        <f t="shared" si="45"/>
        <v>0</v>
      </c>
      <c r="T156" s="191">
        <f t="shared" si="45"/>
        <v>0</v>
      </c>
      <c r="U156" s="191">
        <f t="shared" si="45"/>
        <v>0</v>
      </c>
      <c r="V156" s="191">
        <f t="shared" si="45"/>
        <v>0</v>
      </c>
      <c r="W156" s="191">
        <f t="shared" si="45"/>
        <v>0</v>
      </c>
      <c r="X156" s="191">
        <f t="shared" si="45"/>
        <v>0</v>
      </c>
      <c r="Y156" s="191">
        <f t="shared" si="45"/>
        <v>0</v>
      </c>
      <c r="Z156" s="191">
        <f t="shared" si="45"/>
        <v>0</v>
      </c>
      <c r="AA156" s="191">
        <f t="shared" si="45"/>
        <v>0</v>
      </c>
      <c r="AB156" s="191">
        <f t="shared" si="45"/>
        <v>0</v>
      </c>
      <c r="AC156" s="191">
        <f t="shared" si="45"/>
        <v>0</v>
      </c>
      <c r="AD156" s="191">
        <f t="shared" si="45"/>
        <v>0</v>
      </c>
      <c r="AE156" s="191">
        <f t="shared" si="45"/>
        <v>0</v>
      </c>
      <c r="AF156" s="191">
        <f t="shared" si="45"/>
        <v>0</v>
      </c>
      <c r="AG156" s="191">
        <f t="shared" si="45"/>
        <v>0</v>
      </c>
      <c r="AH156" s="191">
        <f t="shared" si="45"/>
        <v>0</v>
      </c>
      <c r="AI156" s="191">
        <f t="shared" si="45"/>
        <v>0</v>
      </c>
      <c r="AJ156" s="191">
        <f t="shared" si="45"/>
        <v>0</v>
      </c>
      <c r="AK156" s="191">
        <f t="shared" si="45"/>
        <v>0</v>
      </c>
      <c r="AL156" s="191">
        <f t="shared" si="45"/>
        <v>0</v>
      </c>
      <c r="AM156" s="196"/>
      <c r="AN156" s="196"/>
      <c r="AO156" s="196"/>
    </row>
    <row r="157" s="12" customFormat="1" ht="30" customHeight="1" spans="1:41">
      <c r="A157" s="180" t="s">
        <v>54</v>
      </c>
      <c r="B157" s="188" t="s">
        <v>167</v>
      </c>
      <c r="C157" s="188"/>
      <c r="D157" s="188"/>
      <c r="E157" s="185"/>
      <c r="F157" s="185"/>
      <c r="G157" s="185"/>
      <c r="H157" s="185"/>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6"/>
      <c r="AN157" s="196"/>
      <c r="AO157" s="196"/>
    </row>
    <row r="158" s="12" customFormat="1" ht="30" customHeight="1" spans="1:41">
      <c r="A158" s="180" t="s">
        <v>50</v>
      </c>
      <c r="B158" s="188" t="s">
        <v>96</v>
      </c>
      <c r="C158" s="188"/>
      <c r="D158" s="188"/>
      <c r="E158" s="185"/>
      <c r="F158" s="185"/>
      <c r="G158" s="185"/>
      <c r="H158" s="185"/>
      <c r="I158" s="192">
        <f t="shared" ref="I158:AL158" si="46">I159</f>
        <v>2</v>
      </c>
      <c r="J158" s="192">
        <f t="shared" si="46"/>
        <v>3816</v>
      </c>
      <c r="K158" s="192">
        <f t="shared" si="46"/>
        <v>0</v>
      </c>
      <c r="L158" s="192">
        <f t="shared" si="46"/>
        <v>0</v>
      </c>
      <c r="M158" s="192">
        <f t="shared" si="46"/>
        <v>0</v>
      </c>
      <c r="N158" s="192">
        <f t="shared" si="46"/>
        <v>0</v>
      </c>
      <c r="O158" s="192">
        <f t="shared" si="46"/>
        <v>0</v>
      </c>
      <c r="P158" s="192">
        <f t="shared" si="46"/>
        <v>0</v>
      </c>
      <c r="Q158" s="192">
        <f t="shared" si="46"/>
        <v>0</v>
      </c>
      <c r="R158" s="192">
        <f t="shared" si="46"/>
        <v>2</v>
      </c>
      <c r="S158" s="192">
        <f t="shared" si="46"/>
        <v>10600</v>
      </c>
      <c r="T158" s="192">
        <f t="shared" si="46"/>
        <v>15068</v>
      </c>
      <c r="U158" s="192">
        <f t="shared" si="46"/>
        <v>0</v>
      </c>
      <c r="V158" s="192">
        <f t="shared" si="46"/>
        <v>0</v>
      </c>
      <c r="W158" s="192">
        <f t="shared" si="46"/>
        <v>0</v>
      </c>
      <c r="X158" s="192">
        <f t="shared" si="46"/>
        <v>0</v>
      </c>
      <c r="Y158" s="192">
        <f t="shared" si="46"/>
        <v>0</v>
      </c>
      <c r="Z158" s="192">
        <f t="shared" si="46"/>
        <v>538</v>
      </c>
      <c r="AA158" s="192">
        <f t="shared" si="46"/>
        <v>538</v>
      </c>
      <c r="AB158" s="192">
        <f t="shared" si="46"/>
        <v>500</v>
      </c>
      <c r="AC158" s="192">
        <f t="shared" si="46"/>
        <v>0</v>
      </c>
      <c r="AD158" s="192">
        <f t="shared" si="46"/>
        <v>38</v>
      </c>
      <c r="AE158" s="192">
        <f t="shared" si="46"/>
        <v>0</v>
      </c>
      <c r="AF158" s="192">
        <f t="shared" si="46"/>
        <v>0</v>
      </c>
      <c r="AG158" s="192">
        <f t="shared" si="46"/>
        <v>0</v>
      </c>
      <c r="AH158" s="192">
        <f t="shared" si="46"/>
        <v>0</v>
      </c>
      <c r="AI158" s="192">
        <f t="shared" si="46"/>
        <v>0</v>
      </c>
      <c r="AJ158" s="192">
        <f t="shared" si="46"/>
        <v>0</v>
      </c>
      <c r="AK158" s="192">
        <f t="shared" si="46"/>
        <v>0</v>
      </c>
      <c r="AL158" s="192">
        <f t="shared" si="46"/>
        <v>0</v>
      </c>
      <c r="AM158" s="196"/>
      <c r="AN158" s="196"/>
      <c r="AO158" s="196"/>
    </row>
    <row r="159" s="12" customFormat="1" ht="30" customHeight="1" spans="1:41">
      <c r="A159" s="180" t="s">
        <v>52</v>
      </c>
      <c r="B159" s="188" t="s">
        <v>96</v>
      </c>
      <c r="C159" s="188"/>
      <c r="D159" s="188"/>
      <c r="E159" s="185"/>
      <c r="F159" s="185"/>
      <c r="G159" s="185"/>
      <c r="H159" s="185"/>
      <c r="I159" s="191">
        <f t="shared" ref="I159:AL159" si="47">I160+I161+I163</f>
        <v>2</v>
      </c>
      <c r="J159" s="191">
        <f t="shared" si="47"/>
        <v>3816</v>
      </c>
      <c r="K159" s="191">
        <f t="shared" si="47"/>
        <v>0</v>
      </c>
      <c r="L159" s="191">
        <f t="shared" si="47"/>
        <v>0</v>
      </c>
      <c r="M159" s="191">
        <f t="shared" si="47"/>
        <v>0</v>
      </c>
      <c r="N159" s="191">
        <f t="shared" si="47"/>
        <v>0</v>
      </c>
      <c r="O159" s="191">
        <f t="shared" si="47"/>
        <v>0</v>
      </c>
      <c r="P159" s="191">
        <f t="shared" si="47"/>
        <v>0</v>
      </c>
      <c r="Q159" s="191">
        <f t="shared" si="47"/>
        <v>0</v>
      </c>
      <c r="R159" s="191">
        <f t="shared" si="47"/>
        <v>2</v>
      </c>
      <c r="S159" s="191">
        <f t="shared" si="47"/>
        <v>10600</v>
      </c>
      <c r="T159" s="191">
        <f t="shared" si="47"/>
        <v>15068</v>
      </c>
      <c r="U159" s="191">
        <f t="shared" si="47"/>
        <v>0</v>
      </c>
      <c r="V159" s="191">
        <f t="shared" si="47"/>
        <v>0</v>
      </c>
      <c r="W159" s="191">
        <f t="shared" si="47"/>
        <v>0</v>
      </c>
      <c r="X159" s="191">
        <f t="shared" si="47"/>
        <v>0</v>
      </c>
      <c r="Y159" s="191">
        <f t="shared" si="47"/>
        <v>0</v>
      </c>
      <c r="Z159" s="191">
        <f t="shared" si="47"/>
        <v>538</v>
      </c>
      <c r="AA159" s="191">
        <f t="shared" si="47"/>
        <v>538</v>
      </c>
      <c r="AB159" s="191">
        <f t="shared" si="47"/>
        <v>500</v>
      </c>
      <c r="AC159" s="191">
        <f t="shared" si="47"/>
        <v>0</v>
      </c>
      <c r="AD159" s="191">
        <f t="shared" si="47"/>
        <v>38</v>
      </c>
      <c r="AE159" s="191">
        <f t="shared" si="47"/>
        <v>0</v>
      </c>
      <c r="AF159" s="191">
        <f t="shared" si="47"/>
        <v>0</v>
      </c>
      <c r="AG159" s="191">
        <f t="shared" si="47"/>
        <v>0</v>
      </c>
      <c r="AH159" s="191">
        <f t="shared" si="47"/>
        <v>0</v>
      </c>
      <c r="AI159" s="191">
        <f t="shared" si="47"/>
        <v>0</v>
      </c>
      <c r="AJ159" s="191">
        <f t="shared" si="47"/>
        <v>0</v>
      </c>
      <c r="AK159" s="191">
        <f t="shared" si="47"/>
        <v>0</v>
      </c>
      <c r="AL159" s="191">
        <f t="shared" si="47"/>
        <v>0</v>
      </c>
      <c r="AM159" s="196"/>
      <c r="AN159" s="196"/>
      <c r="AO159" s="196"/>
    </row>
    <row r="160" s="12" customFormat="1" ht="45" customHeight="1" spans="1:41">
      <c r="A160" s="183" t="s">
        <v>54</v>
      </c>
      <c r="B160" s="188" t="s">
        <v>168</v>
      </c>
      <c r="C160" s="188"/>
      <c r="D160" s="188"/>
      <c r="E160" s="185"/>
      <c r="F160" s="185"/>
      <c r="G160" s="185"/>
      <c r="H160" s="185"/>
      <c r="I160" s="191"/>
      <c r="J160" s="191"/>
      <c r="K160" s="191"/>
      <c r="L160" s="191"/>
      <c r="M160" s="191"/>
      <c r="N160" s="191"/>
      <c r="O160" s="191"/>
      <c r="P160" s="191"/>
      <c r="Q160" s="191"/>
      <c r="R160" s="191"/>
      <c r="S160" s="191"/>
      <c r="T160" s="191"/>
      <c r="U160" s="191"/>
      <c r="V160" s="191"/>
      <c r="W160" s="191"/>
      <c r="X160" s="191"/>
      <c r="Y160" s="191"/>
      <c r="Z160" s="191"/>
      <c r="AA160" s="191"/>
      <c r="AB160" s="191"/>
      <c r="AC160" s="191"/>
      <c r="AD160" s="191"/>
      <c r="AE160" s="191"/>
      <c r="AF160" s="191"/>
      <c r="AG160" s="191"/>
      <c r="AH160" s="191"/>
      <c r="AI160" s="191"/>
      <c r="AJ160" s="191"/>
      <c r="AK160" s="191"/>
      <c r="AL160" s="191"/>
      <c r="AM160" s="196"/>
      <c r="AN160" s="196"/>
      <c r="AO160" s="196"/>
    </row>
    <row r="161" s="12" customFormat="1" ht="30" customHeight="1" spans="1:41">
      <c r="A161" s="183" t="s">
        <v>54</v>
      </c>
      <c r="B161" s="188" t="s">
        <v>169</v>
      </c>
      <c r="C161" s="188"/>
      <c r="D161" s="188"/>
      <c r="E161" s="185"/>
      <c r="F161" s="185"/>
      <c r="G161" s="185"/>
      <c r="H161" s="185"/>
      <c r="I161" s="191">
        <f t="shared" ref="I161:AL161" si="48">SUM(I162)</f>
        <v>1</v>
      </c>
      <c r="J161" s="191">
        <f t="shared" si="48"/>
        <v>3800</v>
      </c>
      <c r="K161" s="191">
        <f t="shared" si="48"/>
        <v>0</v>
      </c>
      <c r="L161" s="191">
        <f t="shared" si="48"/>
        <v>0</v>
      </c>
      <c r="M161" s="191">
        <f t="shared" si="48"/>
        <v>0</v>
      </c>
      <c r="N161" s="191">
        <f t="shared" si="48"/>
        <v>0</v>
      </c>
      <c r="O161" s="191">
        <f t="shared" si="48"/>
        <v>0</v>
      </c>
      <c r="P161" s="191">
        <f t="shared" si="48"/>
        <v>0</v>
      </c>
      <c r="Q161" s="191">
        <f t="shared" si="48"/>
        <v>0</v>
      </c>
      <c r="R161" s="191">
        <f t="shared" si="48"/>
        <v>1</v>
      </c>
      <c r="S161" s="191">
        <f t="shared" si="48"/>
        <v>3800</v>
      </c>
      <c r="T161" s="191">
        <f t="shared" si="48"/>
        <v>0</v>
      </c>
      <c r="U161" s="191">
        <f t="shared" si="48"/>
        <v>0</v>
      </c>
      <c r="V161" s="191">
        <f t="shared" si="48"/>
        <v>0</v>
      </c>
      <c r="W161" s="191">
        <f t="shared" si="48"/>
        <v>0</v>
      </c>
      <c r="X161" s="191">
        <f t="shared" si="48"/>
        <v>0</v>
      </c>
      <c r="Y161" s="191">
        <f t="shared" si="48"/>
        <v>0</v>
      </c>
      <c r="Z161" s="191">
        <f t="shared" si="48"/>
        <v>38</v>
      </c>
      <c r="AA161" s="191">
        <f t="shared" si="48"/>
        <v>38</v>
      </c>
      <c r="AB161" s="191">
        <f t="shared" si="48"/>
        <v>0</v>
      </c>
      <c r="AC161" s="191">
        <f t="shared" si="48"/>
        <v>0</v>
      </c>
      <c r="AD161" s="191">
        <f t="shared" si="48"/>
        <v>38</v>
      </c>
      <c r="AE161" s="191">
        <f t="shared" si="48"/>
        <v>0</v>
      </c>
      <c r="AF161" s="191">
        <f t="shared" si="48"/>
        <v>0</v>
      </c>
      <c r="AG161" s="191">
        <f t="shared" si="48"/>
        <v>0</v>
      </c>
      <c r="AH161" s="191">
        <f t="shared" si="48"/>
        <v>0</v>
      </c>
      <c r="AI161" s="191">
        <f t="shared" si="48"/>
        <v>0</v>
      </c>
      <c r="AJ161" s="191">
        <f t="shared" si="48"/>
        <v>0</v>
      </c>
      <c r="AK161" s="191">
        <f t="shared" si="48"/>
        <v>0</v>
      </c>
      <c r="AL161" s="191">
        <f t="shared" si="48"/>
        <v>0</v>
      </c>
      <c r="AM161" s="196"/>
      <c r="AN161" s="196"/>
      <c r="AO161" s="196"/>
    </row>
    <row r="162" s="7" customFormat="1" ht="178" customHeight="1" spans="1:41">
      <c r="A162" s="22">
        <v>33</v>
      </c>
      <c r="B162" s="22" t="s">
        <v>1183</v>
      </c>
      <c r="C162" s="22">
        <v>2024</v>
      </c>
      <c r="D162" s="33" t="s">
        <v>1004</v>
      </c>
      <c r="E162" s="22" t="s">
        <v>178</v>
      </c>
      <c r="F162" s="22" t="s">
        <v>1184</v>
      </c>
      <c r="G162" s="22" t="s">
        <v>995</v>
      </c>
      <c r="H162" s="33" t="s">
        <v>1006</v>
      </c>
      <c r="I162" s="22">
        <v>1</v>
      </c>
      <c r="J162" s="22">
        <v>3800</v>
      </c>
      <c r="K162" s="22"/>
      <c r="L162" s="22"/>
      <c r="M162" s="22"/>
      <c r="N162" s="22"/>
      <c r="O162" s="22"/>
      <c r="P162" s="22"/>
      <c r="Q162" s="22"/>
      <c r="R162" s="22">
        <v>1</v>
      </c>
      <c r="S162" s="22">
        <v>3800</v>
      </c>
      <c r="T162" s="22"/>
      <c r="U162" s="22" t="s">
        <v>1007</v>
      </c>
      <c r="V162" s="22" t="s">
        <v>1185</v>
      </c>
      <c r="W162" s="22" t="s">
        <v>1007</v>
      </c>
      <c r="X162" s="22" t="s">
        <v>1185</v>
      </c>
      <c r="Y162" s="22" t="s">
        <v>1186</v>
      </c>
      <c r="Z162" s="22">
        <v>38</v>
      </c>
      <c r="AA162" s="22">
        <v>38</v>
      </c>
      <c r="AB162" s="60"/>
      <c r="AC162" s="60"/>
      <c r="AD162" s="60">
        <v>38</v>
      </c>
      <c r="AE162" s="60"/>
      <c r="AF162" s="22"/>
      <c r="AG162" s="22"/>
      <c r="AH162" s="22"/>
      <c r="AI162" s="22"/>
      <c r="AJ162" s="22"/>
      <c r="AK162" s="22"/>
      <c r="AL162" s="22"/>
      <c r="AM162" s="33" t="s">
        <v>1187</v>
      </c>
      <c r="AN162" s="33" t="s">
        <v>1188</v>
      </c>
      <c r="AO162" s="60" t="s">
        <v>1386</v>
      </c>
    </row>
    <row r="163" s="12" customFormat="1" ht="30" customHeight="1" spans="1:40">
      <c r="A163" s="183" t="s">
        <v>54</v>
      </c>
      <c r="B163" s="188" t="s">
        <v>170</v>
      </c>
      <c r="C163" s="188"/>
      <c r="D163" s="188"/>
      <c r="E163" s="185"/>
      <c r="F163" s="185"/>
      <c r="G163" s="185"/>
      <c r="H163" s="185"/>
      <c r="I163" s="191">
        <f t="shared" ref="I163:AL163" si="49">SUM(I164)</f>
        <v>1</v>
      </c>
      <c r="J163" s="191">
        <f t="shared" si="49"/>
        <v>16</v>
      </c>
      <c r="K163" s="191">
        <f t="shared" si="49"/>
        <v>0</v>
      </c>
      <c r="L163" s="191">
        <f t="shared" si="49"/>
        <v>0</v>
      </c>
      <c r="M163" s="191">
        <f t="shared" si="49"/>
        <v>0</v>
      </c>
      <c r="N163" s="191">
        <f t="shared" si="49"/>
        <v>0</v>
      </c>
      <c r="O163" s="191">
        <f t="shared" si="49"/>
        <v>0</v>
      </c>
      <c r="P163" s="191">
        <f t="shared" si="49"/>
        <v>0</v>
      </c>
      <c r="Q163" s="191">
        <f t="shared" si="49"/>
        <v>0</v>
      </c>
      <c r="R163" s="191">
        <f t="shared" si="49"/>
        <v>1</v>
      </c>
      <c r="S163" s="191">
        <f t="shared" si="49"/>
        <v>6800</v>
      </c>
      <c r="T163" s="191">
        <f t="shared" si="49"/>
        <v>15068</v>
      </c>
      <c r="U163" s="191">
        <f t="shared" si="49"/>
        <v>0</v>
      </c>
      <c r="V163" s="191">
        <f t="shared" si="49"/>
        <v>0</v>
      </c>
      <c r="W163" s="191">
        <f t="shared" si="49"/>
        <v>0</v>
      </c>
      <c r="X163" s="191">
        <f t="shared" si="49"/>
        <v>0</v>
      </c>
      <c r="Y163" s="191">
        <f t="shared" si="49"/>
        <v>0</v>
      </c>
      <c r="Z163" s="191">
        <f t="shared" si="49"/>
        <v>500</v>
      </c>
      <c r="AA163" s="191">
        <f t="shared" si="49"/>
        <v>500</v>
      </c>
      <c r="AB163" s="191">
        <f t="shared" si="49"/>
        <v>500</v>
      </c>
      <c r="AC163" s="191">
        <f t="shared" si="49"/>
        <v>0</v>
      </c>
      <c r="AD163" s="191">
        <f t="shared" si="49"/>
        <v>0</v>
      </c>
      <c r="AE163" s="191">
        <f t="shared" si="49"/>
        <v>0</v>
      </c>
      <c r="AF163" s="191">
        <f t="shared" si="49"/>
        <v>0</v>
      </c>
      <c r="AG163" s="191">
        <f t="shared" si="49"/>
        <v>0</v>
      </c>
      <c r="AH163" s="191">
        <f t="shared" si="49"/>
        <v>0</v>
      </c>
      <c r="AI163" s="191">
        <f t="shared" si="49"/>
        <v>0</v>
      </c>
      <c r="AJ163" s="191">
        <f t="shared" si="49"/>
        <v>0</v>
      </c>
      <c r="AK163" s="191">
        <f t="shared" si="49"/>
        <v>0</v>
      </c>
      <c r="AL163" s="191">
        <f t="shared" si="49"/>
        <v>0</v>
      </c>
      <c r="AM163" s="206"/>
      <c r="AN163" s="206"/>
    </row>
    <row r="164" ht="169" customHeight="1" spans="1:41">
      <c r="A164" s="22">
        <v>34</v>
      </c>
      <c r="B164" s="22" t="s">
        <v>1421</v>
      </c>
      <c r="C164" s="22">
        <v>2024</v>
      </c>
      <c r="D164" s="33" t="s">
        <v>1422</v>
      </c>
      <c r="E164" s="22" t="s">
        <v>178</v>
      </c>
      <c r="F164" s="22" t="s">
        <v>984</v>
      </c>
      <c r="G164" s="33" t="s">
        <v>1423</v>
      </c>
      <c r="H164" s="33" t="s">
        <v>1424</v>
      </c>
      <c r="I164" s="22">
        <v>1</v>
      </c>
      <c r="J164" s="22">
        <v>16</v>
      </c>
      <c r="K164" s="66"/>
      <c r="L164" s="66"/>
      <c r="M164" s="66"/>
      <c r="N164" s="66"/>
      <c r="O164" s="66"/>
      <c r="P164" s="66"/>
      <c r="Q164" s="66"/>
      <c r="R164" s="22">
        <v>1</v>
      </c>
      <c r="S164" s="22">
        <v>6800</v>
      </c>
      <c r="T164" s="22">
        <v>15068</v>
      </c>
      <c r="U164" s="33" t="s">
        <v>1425</v>
      </c>
      <c r="V164" s="230"/>
      <c r="W164" s="33" t="s">
        <v>1425</v>
      </c>
      <c r="X164" s="230"/>
      <c r="Y164" s="230"/>
      <c r="Z164" s="22">
        <v>500</v>
      </c>
      <c r="AA164" s="33">
        <v>500</v>
      </c>
      <c r="AB164" s="33">
        <v>500</v>
      </c>
      <c r="AC164" s="66"/>
      <c r="AD164" s="66"/>
      <c r="AE164" s="66"/>
      <c r="AF164" s="66"/>
      <c r="AG164" s="66"/>
      <c r="AH164" s="66"/>
      <c r="AI164" s="66"/>
      <c r="AJ164" s="66"/>
      <c r="AK164" s="66"/>
      <c r="AL164" s="66"/>
      <c r="AM164" s="33" t="s">
        <v>1426</v>
      </c>
      <c r="AN164" s="33" t="s">
        <v>1427</v>
      </c>
      <c r="AO164" s="60" t="s">
        <v>1392</v>
      </c>
    </row>
  </sheetData>
  <autoFilter xmlns:etc="http://www.wps.cn/officeDocument/2017/etCustomData" ref="A5:XFD164" etc:filterBottomFollowUsedRange="0">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9:D29"/>
    <mergeCell ref="B30:D30"/>
    <mergeCell ref="B31:D31"/>
    <mergeCell ref="B32:D32"/>
    <mergeCell ref="B33:D33"/>
    <mergeCell ref="B34:D34"/>
    <mergeCell ref="B35:D35"/>
    <mergeCell ref="B40:D40"/>
    <mergeCell ref="B41:D41"/>
    <mergeCell ref="B42:D42"/>
    <mergeCell ref="B43:D43"/>
    <mergeCell ref="B44:D44"/>
    <mergeCell ref="B45:D45"/>
    <mergeCell ref="B46:D46"/>
    <mergeCell ref="B47:D47"/>
    <mergeCell ref="B53:D53"/>
    <mergeCell ref="B54:D54"/>
    <mergeCell ref="B55:D55"/>
    <mergeCell ref="B56:D56"/>
    <mergeCell ref="B57:D57"/>
    <mergeCell ref="B58:D58"/>
    <mergeCell ref="B59:D59"/>
    <mergeCell ref="B60:D60"/>
    <mergeCell ref="B62:D62"/>
    <mergeCell ref="B63:D63"/>
    <mergeCell ref="B64:D64"/>
    <mergeCell ref="B65:D65"/>
    <mergeCell ref="B66:D66"/>
    <mergeCell ref="B69:D69"/>
    <mergeCell ref="B70:D70"/>
    <mergeCell ref="B71:D71"/>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2:D92"/>
    <mergeCell ref="B94:D94"/>
    <mergeCell ref="B99:D99"/>
    <mergeCell ref="B100:D100"/>
    <mergeCell ref="B101:D101"/>
    <mergeCell ref="B102:D102"/>
    <mergeCell ref="B103:D103"/>
    <mergeCell ref="B104:D104"/>
    <mergeCell ref="B105:D105"/>
    <mergeCell ref="B106:D106"/>
    <mergeCell ref="B110:D110"/>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3:D163"/>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1">
    <cfRule type="duplicateValues" dxfId="1" priority="1"/>
  </conditionalFormatting>
  <conditionalFormatting sqref="D130">
    <cfRule type="expression" dxfId="0" priority="2">
      <formula>AND(COUNTIF(#REF!,D130)+COUNTIF(#REF!,D130)+COUNTIF(#REF!,D130)+COUNTIF(#REF!,D130)+COUNTIF(#REF!,D130)+COUNTIF(#REF!,D130)+COUNTIF(#REF!,D130)+COUNTIF(#REF!,D130)+COUNTIF(#REF!,D130)+COUNTIF(#REF!,D130)+COUNTIF(#REF!,D130)+COUNTIF(#REF!,D130)&gt;1,NOT(ISBLANK(D130)))</formula>
    </cfRule>
  </conditionalFormatting>
  <pageMargins left="0.751388888888889" right="0.751388888888889" top="1" bottom="0.236111111111111" header="0.5" footer="0.118055555555556"/>
  <pageSetup paperSize="8" scale="21" fitToHeight="0" orientation="landscape" horizontalDpi="600"/>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68"/>
  <sheetViews>
    <sheetView view="pageBreakPreview" zoomScale="25" zoomScaleNormal="47" workbookViewId="0">
      <pane xSplit="8" ySplit="11" topLeftCell="I93" activePane="bottomRight" state="frozen"/>
      <selection/>
      <selection pane="topRight"/>
      <selection pane="bottomLeft"/>
      <selection pane="bottomRight" activeCell="U188" sqref="U188"/>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26.037037037037" style="9" customWidth="1"/>
    <col min="27" max="27" width="22" style="9" customWidth="1"/>
    <col min="28" max="28" width="22.5925925925926" style="9" customWidth="1"/>
    <col min="29" max="29" width="11.6296296296296" style="9" customWidth="1"/>
    <col min="30" max="30" width="14.6574074074074" style="9" customWidth="1"/>
    <col min="31" max="35" width="15.1296296296296" style="9" customWidth="1"/>
    <col min="36" max="36" width="20.4907407407407" style="9" customWidth="1"/>
    <col min="37" max="37" width="15.1296296296296" style="9" customWidth="1"/>
    <col min="38" max="38" width="12.1296296296296" style="9" customWidth="1"/>
    <col min="39" max="39" width="39.9351851851852" style="12" customWidth="1"/>
    <col min="40" max="41" width="36.6296296296296" style="12" customWidth="1"/>
    <col min="42" max="16366" width="8.88888888888889" style="12"/>
    <col min="16367"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I7+I73+I90+I124+I129+I150+I159+I162</f>
        <v>38</v>
      </c>
      <c r="J6" s="83">
        <f t="shared" si="0"/>
        <v>22981.8444</v>
      </c>
      <c r="K6" s="83">
        <f t="shared" si="0"/>
        <v>18</v>
      </c>
      <c r="L6" s="83">
        <f t="shared" si="0"/>
        <v>1</v>
      </c>
      <c r="M6" s="83">
        <f t="shared" si="0"/>
        <v>16</v>
      </c>
      <c r="N6" s="83">
        <f t="shared" si="0"/>
        <v>0</v>
      </c>
      <c r="O6" s="83">
        <f t="shared" si="0"/>
        <v>1</v>
      </c>
      <c r="P6" s="83">
        <f t="shared" si="0"/>
        <v>0</v>
      </c>
      <c r="Q6" s="83">
        <f t="shared" si="0"/>
        <v>0</v>
      </c>
      <c r="R6" s="83">
        <f t="shared" si="0"/>
        <v>2</v>
      </c>
      <c r="S6" s="83">
        <f t="shared" si="0"/>
        <v>32168</v>
      </c>
      <c r="T6" s="83">
        <f t="shared" si="0"/>
        <v>89192</v>
      </c>
      <c r="U6" s="83">
        <f t="shared" si="0"/>
        <v>0</v>
      </c>
      <c r="V6" s="83">
        <f t="shared" si="0"/>
        <v>0</v>
      </c>
      <c r="W6" s="83">
        <f t="shared" si="0"/>
        <v>0</v>
      </c>
      <c r="X6" s="83">
        <f t="shared" si="0"/>
        <v>0</v>
      </c>
      <c r="Y6" s="83">
        <f t="shared" si="0"/>
        <v>0</v>
      </c>
      <c r="Z6" s="83">
        <f t="shared" si="0"/>
        <v>34668.09871</v>
      </c>
      <c r="AA6" s="83">
        <f t="shared" si="0"/>
        <v>24567</v>
      </c>
      <c r="AB6" s="83">
        <f t="shared" si="0"/>
        <v>20670</v>
      </c>
      <c r="AC6" s="83">
        <f t="shared" si="0"/>
        <v>1842</v>
      </c>
      <c r="AD6" s="83">
        <f t="shared" si="0"/>
        <v>2055</v>
      </c>
      <c r="AE6" s="83">
        <f t="shared" si="0"/>
        <v>0</v>
      </c>
      <c r="AF6" s="83">
        <f t="shared" si="0"/>
        <v>4999</v>
      </c>
      <c r="AG6" s="83">
        <f t="shared" si="0"/>
        <v>0</v>
      </c>
      <c r="AH6" s="83">
        <f t="shared" si="0"/>
        <v>3000</v>
      </c>
      <c r="AI6" s="83">
        <f t="shared" si="0"/>
        <v>501</v>
      </c>
      <c r="AJ6" s="83">
        <f t="shared" si="0"/>
        <v>1601.09871</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I8+I33+I46+I58+I63</f>
        <v>23</v>
      </c>
      <c r="J7" s="189">
        <f t="shared" si="1"/>
        <v>18089.89</v>
      </c>
      <c r="K7" s="189">
        <f t="shared" si="1"/>
        <v>17</v>
      </c>
      <c r="L7" s="189">
        <f t="shared" si="1"/>
        <v>0</v>
      </c>
      <c r="M7" s="189">
        <f t="shared" si="1"/>
        <v>6</v>
      </c>
      <c r="N7" s="189">
        <f t="shared" si="1"/>
        <v>0</v>
      </c>
      <c r="O7" s="189">
        <f t="shared" si="1"/>
        <v>0</v>
      </c>
      <c r="P7" s="189">
        <f t="shared" si="1"/>
        <v>0</v>
      </c>
      <c r="Q7" s="189">
        <f t="shared" si="1"/>
        <v>0</v>
      </c>
      <c r="R7" s="189">
        <f t="shared" si="1"/>
        <v>0</v>
      </c>
      <c r="S7" s="189">
        <f t="shared" si="1"/>
        <v>13712</v>
      </c>
      <c r="T7" s="189">
        <f t="shared" si="1"/>
        <v>47427</v>
      </c>
      <c r="U7" s="189">
        <f t="shared" si="1"/>
        <v>0</v>
      </c>
      <c r="V7" s="189">
        <f t="shared" si="1"/>
        <v>0</v>
      </c>
      <c r="W7" s="189">
        <f t="shared" si="1"/>
        <v>0</v>
      </c>
      <c r="X7" s="189">
        <f t="shared" si="1"/>
        <v>0</v>
      </c>
      <c r="Y7" s="189">
        <f t="shared" si="1"/>
        <v>0</v>
      </c>
      <c r="Z7" s="189">
        <f t="shared" si="1"/>
        <v>20806.78871</v>
      </c>
      <c r="AA7" s="189">
        <f t="shared" si="1"/>
        <v>15080.78</v>
      </c>
      <c r="AB7" s="189">
        <f t="shared" si="1"/>
        <v>11221.78</v>
      </c>
      <c r="AC7" s="189">
        <f t="shared" si="1"/>
        <v>1842</v>
      </c>
      <c r="AD7" s="189">
        <f t="shared" si="1"/>
        <v>2017</v>
      </c>
      <c r="AE7" s="189">
        <f t="shared" si="1"/>
        <v>0</v>
      </c>
      <c r="AF7" s="189">
        <f t="shared" si="1"/>
        <v>4036</v>
      </c>
      <c r="AG7" s="189">
        <f t="shared" si="1"/>
        <v>0</v>
      </c>
      <c r="AH7" s="189">
        <f t="shared" si="1"/>
        <v>1000</v>
      </c>
      <c r="AI7" s="189">
        <f t="shared" si="1"/>
        <v>0</v>
      </c>
      <c r="AJ7" s="189">
        <f t="shared" si="1"/>
        <v>690.00871</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I9+I15+I20+I30+I31+I32+I21</f>
        <v>7</v>
      </c>
      <c r="J8" s="190">
        <f t="shared" si="2"/>
        <v>16161.19</v>
      </c>
      <c r="K8" s="190">
        <f t="shared" si="2"/>
        <v>6</v>
      </c>
      <c r="L8" s="190">
        <f t="shared" si="2"/>
        <v>0</v>
      </c>
      <c r="M8" s="190">
        <f t="shared" si="2"/>
        <v>1</v>
      </c>
      <c r="N8" s="190">
        <f t="shared" si="2"/>
        <v>0</v>
      </c>
      <c r="O8" s="190">
        <f t="shared" si="2"/>
        <v>0</v>
      </c>
      <c r="P8" s="190">
        <f t="shared" si="2"/>
        <v>0</v>
      </c>
      <c r="Q8" s="190">
        <f t="shared" si="2"/>
        <v>0</v>
      </c>
      <c r="R8" s="190">
        <f t="shared" si="2"/>
        <v>0</v>
      </c>
      <c r="S8" s="190">
        <f t="shared" si="2"/>
        <v>5256</v>
      </c>
      <c r="T8" s="190">
        <f t="shared" si="2"/>
        <v>18346</v>
      </c>
      <c r="U8" s="190">
        <f t="shared" si="2"/>
        <v>0</v>
      </c>
      <c r="V8" s="190">
        <f t="shared" si="2"/>
        <v>0</v>
      </c>
      <c r="W8" s="190">
        <f t="shared" si="2"/>
        <v>0</v>
      </c>
      <c r="X8" s="190">
        <f t="shared" si="2"/>
        <v>0</v>
      </c>
      <c r="Y8" s="190">
        <f t="shared" si="2"/>
        <v>0</v>
      </c>
      <c r="Z8" s="190">
        <f t="shared" si="2"/>
        <v>7142.606167</v>
      </c>
      <c r="AA8" s="190">
        <f t="shared" si="2"/>
        <v>7128.606167</v>
      </c>
      <c r="AB8" s="190">
        <f t="shared" si="2"/>
        <v>4764.606167</v>
      </c>
      <c r="AC8" s="190">
        <f t="shared" si="2"/>
        <v>1500</v>
      </c>
      <c r="AD8" s="190">
        <f t="shared" si="2"/>
        <v>864</v>
      </c>
      <c r="AE8" s="190">
        <f t="shared" si="2"/>
        <v>0</v>
      </c>
      <c r="AF8" s="190">
        <f t="shared" si="2"/>
        <v>0</v>
      </c>
      <c r="AG8" s="190">
        <f t="shared" si="2"/>
        <v>0</v>
      </c>
      <c r="AH8" s="190">
        <f t="shared" si="2"/>
        <v>0</v>
      </c>
      <c r="AI8" s="190">
        <f t="shared" si="2"/>
        <v>0</v>
      </c>
      <c r="AJ8" s="190">
        <f t="shared" si="2"/>
        <v>14</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1480</v>
      </c>
      <c r="W12" s="22" t="s">
        <v>183</v>
      </c>
      <c r="X12" s="22" t="s">
        <v>1480</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18" t="s">
        <v>1441</v>
      </c>
      <c r="C13" s="219">
        <v>2024</v>
      </c>
      <c r="D13" s="220" t="s">
        <v>1442</v>
      </c>
      <c r="E13" s="219" t="s">
        <v>178</v>
      </c>
      <c r="F13" s="218" t="s">
        <v>1443</v>
      </c>
      <c r="G13" s="219" t="s">
        <v>1444</v>
      </c>
      <c r="H13" s="218" t="s">
        <v>1445</v>
      </c>
      <c r="I13" s="39">
        <v>1</v>
      </c>
      <c r="J13" s="39">
        <v>300</v>
      </c>
      <c r="K13" s="39">
        <v>1</v>
      </c>
      <c r="L13" s="39"/>
      <c r="M13" s="39"/>
      <c r="N13" s="39"/>
      <c r="O13" s="39"/>
      <c r="P13" s="39"/>
      <c r="Q13" s="39"/>
      <c r="R13" s="39"/>
      <c r="S13" s="39">
        <v>132</v>
      </c>
      <c r="T13" s="39">
        <v>456</v>
      </c>
      <c r="U13" s="208" t="s">
        <v>1019</v>
      </c>
      <c r="V13" s="22" t="s">
        <v>880</v>
      </c>
      <c r="W13" s="208" t="s">
        <v>183</v>
      </c>
      <c r="X13" s="22" t="s">
        <v>811</v>
      </c>
      <c r="Y13" s="39" t="s">
        <v>1440</v>
      </c>
      <c r="Z13" s="224">
        <v>91.64</v>
      </c>
      <c r="AA13" s="224">
        <v>91.64</v>
      </c>
      <c r="AB13" s="75">
        <v>91.64</v>
      </c>
      <c r="AC13" s="75"/>
      <c r="AD13" s="75"/>
      <c r="AE13" s="75"/>
      <c r="AF13" s="75"/>
      <c r="AG13" s="75"/>
      <c r="AH13" s="75"/>
      <c r="AI13" s="75"/>
      <c r="AJ13" s="75"/>
      <c r="AK13" s="75"/>
      <c r="AL13" s="75"/>
      <c r="AM13" s="218" t="s">
        <v>1446</v>
      </c>
      <c r="AN13" s="218" t="s">
        <v>1447</v>
      </c>
      <c r="AO13" s="60" t="s">
        <v>1386</v>
      </c>
    </row>
    <row r="14" s="12" customFormat="1" ht="222" customHeight="1" spans="1:41">
      <c r="A14" s="75">
        <v>3</v>
      </c>
      <c r="B14" s="218" t="s">
        <v>1448</v>
      </c>
      <c r="C14" s="219">
        <v>2024</v>
      </c>
      <c r="D14" s="220" t="s">
        <v>1449</v>
      </c>
      <c r="E14" s="219" t="s">
        <v>178</v>
      </c>
      <c r="F14" s="218" t="s">
        <v>1443</v>
      </c>
      <c r="G14" s="219" t="s">
        <v>1450</v>
      </c>
      <c r="H14" s="218" t="s">
        <v>1451</v>
      </c>
      <c r="I14" s="39">
        <v>1</v>
      </c>
      <c r="J14" s="39">
        <v>1390</v>
      </c>
      <c r="K14" s="39">
        <v>1</v>
      </c>
      <c r="L14" s="39"/>
      <c r="M14" s="39"/>
      <c r="N14" s="39"/>
      <c r="O14" s="39"/>
      <c r="P14" s="39"/>
      <c r="Q14" s="39"/>
      <c r="R14" s="39"/>
      <c r="S14" s="39">
        <v>162</v>
      </c>
      <c r="T14" s="39">
        <v>494</v>
      </c>
      <c r="U14" s="208" t="s">
        <v>1019</v>
      </c>
      <c r="V14" s="22" t="s">
        <v>880</v>
      </c>
      <c r="W14" s="208" t="s">
        <v>183</v>
      </c>
      <c r="X14" s="22" t="s">
        <v>811</v>
      </c>
      <c r="Y14" s="39" t="s">
        <v>1440</v>
      </c>
      <c r="Z14" s="224">
        <v>80</v>
      </c>
      <c r="AA14" s="224">
        <v>80</v>
      </c>
      <c r="AB14" s="75">
        <v>80</v>
      </c>
      <c r="AC14" s="75"/>
      <c r="AD14" s="75"/>
      <c r="AE14" s="75"/>
      <c r="AF14" s="75"/>
      <c r="AG14" s="75"/>
      <c r="AH14" s="75"/>
      <c r="AI14" s="75"/>
      <c r="AJ14" s="75"/>
      <c r="AK14" s="75"/>
      <c r="AL14" s="75"/>
      <c r="AM14" s="218" t="s">
        <v>1452</v>
      </c>
      <c r="AN14" s="21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I22+I23+I24+I29</f>
        <v>4</v>
      </c>
      <c r="J21" s="191">
        <f t="shared" si="6"/>
        <v>12483.6</v>
      </c>
      <c r="K21" s="191">
        <f t="shared" si="6"/>
        <v>3</v>
      </c>
      <c r="L21" s="191">
        <f t="shared" si="6"/>
        <v>0</v>
      </c>
      <c r="M21" s="191">
        <f t="shared" si="6"/>
        <v>1</v>
      </c>
      <c r="N21" s="191">
        <f t="shared" si="6"/>
        <v>0</v>
      </c>
      <c r="O21" s="191">
        <f t="shared" si="6"/>
        <v>0</v>
      </c>
      <c r="P21" s="191">
        <f t="shared" si="6"/>
        <v>0</v>
      </c>
      <c r="Q21" s="191">
        <f t="shared" si="6"/>
        <v>0</v>
      </c>
      <c r="R21" s="191">
        <f t="shared" si="6"/>
        <v>0</v>
      </c>
      <c r="S21" s="191">
        <f t="shared" si="6"/>
        <v>4906</v>
      </c>
      <c r="T21" s="191">
        <f t="shared" si="6"/>
        <v>17213</v>
      </c>
      <c r="U21" s="191">
        <f t="shared" si="6"/>
        <v>0</v>
      </c>
      <c r="V21" s="191">
        <f t="shared" si="6"/>
        <v>0</v>
      </c>
      <c r="W21" s="191">
        <f t="shared" si="6"/>
        <v>0</v>
      </c>
      <c r="X21" s="191">
        <f t="shared" si="6"/>
        <v>0</v>
      </c>
      <c r="Y21" s="191">
        <f t="shared" si="6"/>
        <v>0</v>
      </c>
      <c r="Z21" s="191">
        <f t="shared" si="6"/>
        <v>6234.966167</v>
      </c>
      <c r="AA21" s="191">
        <f t="shared" si="6"/>
        <v>6220.966167</v>
      </c>
      <c r="AB21" s="191">
        <f t="shared" si="6"/>
        <v>3856.966167</v>
      </c>
      <c r="AC21" s="191">
        <f t="shared" si="6"/>
        <v>1500</v>
      </c>
      <c r="AD21" s="191">
        <f t="shared" si="6"/>
        <v>864</v>
      </c>
      <c r="AE21" s="191">
        <f t="shared" si="6"/>
        <v>0</v>
      </c>
      <c r="AF21" s="191">
        <f t="shared" si="6"/>
        <v>0</v>
      </c>
      <c r="AG21" s="191">
        <f t="shared" si="6"/>
        <v>0</v>
      </c>
      <c r="AH21" s="191">
        <f t="shared" si="6"/>
        <v>0</v>
      </c>
      <c r="AI21" s="191">
        <f t="shared" si="6"/>
        <v>0</v>
      </c>
      <c r="AJ21" s="191">
        <f t="shared" si="6"/>
        <v>14</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SUM(I25:I28)</f>
        <v>4</v>
      </c>
      <c r="J24" s="191">
        <f t="shared" si="7"/>
        <v>12483.6</v>
      </c>
      <c r="K24" s="191">
        <f t="shared" si="7"/>
        <v>3</v>
      </c>
      <c r="L24" s="191">
        <f t="shared" si="7"/>
        <v>0</v>
      </c>
      <c r="M24" s="191">
        <f t="shared" si="7"/>
        <v>1</v>
      </c>
      <c r="N24" s="191">
        <f t="shared" si="7"/>
        <v>0</v>
      </c>
      <c r="O24" s="191">
        <f t="shared" si="7"/>
        <v>0</v>
      </c>
      <c r="P24" s="191">
        <f t="shared" si="7"/>
        <v>0</v>
      </c>
      <c r="Q24" s="191">
        <f t="shared" si="7"/>
        <v>0</v>
      </c>
      <c r="R24" s="191">
        <f t="shared" si="7"/>
        <v>0</v>
      </c>
      <c r="S24" s="191">
        <f t="shared" si="7"/>
        <v>4906</v>
      </c>
      <c r="T24" s="191">
        <f t="shared" si="7"/>
        <v>17213</v>
      </c>
      <c r="U24" s="191">
        <f t="shared" si="7"/>
        <v>0</v>
      </c>
      <c r="V24" s="191">
        <f t="shared" si="7"/>
        <v>0</v>
      </c>
      <c r="W24" s="191">
        <f t="shared" si="7"/>
        <v>0</v>
      </c>
      <c r="X24" s="191">
        <f t="shared" si="7"/>
        <v>0</v>
      </c>
      <c r="Y24" s="191">
        <f t="shared" si="7"/>
        <v>0</v>
      </c>
      <c r="Z24" s="191">
        <f t="shared" si="7"/>
        <v>6234.966167</v>
      </c>
      <c r="AA24" s="191">
        <f t="shared" si="7"/>
        <v>6220.966167</v>
      </c>
      <c r="AB24" s="191">
        <f t="shared" si="7"/>
        <v>3856.966167</v>
      </c>
      <c r="AC24" s="191">
        <f t="shared" si="7"/>
        <v>1500</v>
      </c>
      <c r="AD24" s="191">
        <f t="shared" si="7"/>
        <v>864</v>
      </c>
      <c r="AE24" s="191">
        <f t="shared" si="7"/>
        <v>0</v>
      </c>
      <c r="AF24" s="191">
        <f t="shared" si="7"/>
        <v>0</v>
      </c>
      <c r="AG24" s="191">
        <f t="shared" si="7"/>
        <v>0</v>
      </c>
      <c r="AH24" s="191">
        <f t="shared" si="7"/>
        <v>0</v>
      </c>
      <c r="AI24" s="191">
        <f t="shared" si="7"/>
        <v>0</v>
      </c>
      <c r="AJ24" s="191">
        <f t="shared" si="7"/>
        <v>14</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31">
        <f>AA25</f>
        <v>1748.966167</v>
      </c>
      <c r="AA25" s="231">
        <f>AB25+AC25+AD25</f>
        <v>1748.966167</v>
      </c>
      <c r="AB25" s="232">
        <v>484.966167</v>
      </c>
      <c r="AC25" s="232">
        <v>400</v>
      </c>
      <c r="AD25" s="232">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1480</v>
      </c>
      <c r="W26" s="24" t="s">
        <v>183</v>
      </c>
      <c r="X26" s="22" t="s">
        <v>1480</v>
      </c>
      <c r="Y26" s="22" t="s">
        <v>1440</v>
      </c>
      <c r="Z26" s="233">
        <v>1370</v>
      </c>
      <c r="AA26" s="231">
        <f>AB26+AC26</f>
        <v>1356</v>
      </c>
      <c r="AB26" s="232">
        <f>970-14</f>
        <v>956</v>
      </c>
      <c r="AC26" s="232">
        <v>400</v>
      </c>
      <c r="AD26" s="234"/>
      <c r="AE26" s="234"/>
      <c r="AF26" s="231"/>
      <c r="AG26" s="231"/>
      <c r="AH26" s="231"/>
      <c r="AI26" s="231"/>
      <c r="AJ26" s="232">
        <v>14</v>
      </c>
      <c r="AK26" s="22"/>
      <c r="AL26" s="22"/>
      <c r="AM26" s="33" t="s">
        <v>1145</v>
      </c>
      <c r="AN26" s="33" t="s">
        <v>1146</v>
      </c>
      <c r="AO26" s="60" t="s">
        <v>1386</v>
      </c>
    </row>
    <row r="27" s="7" customFormat="1" ht="409" customHeight="1" spans="1:41">
      <c r="A27" s="22">
        <v>6</v>
      </c>
      <c r="B27" s="22" t="s">
        <v>1148</v>
      </c>
      <c r="C27" s="22">
        <v>2024</v>
      </c>
      <c r="D27" s="23" t="s">
        <v>988</v>
      </c>
      <c r="E27" s="24" t="s">
        <v>178</v>
      </c>
      <c r="F27" s="24" t="s">
        <v>984</v>
      </c>
      <c r="G27" s="24" t="s">
        <v>198</v>
      </c>
      <c r="H27" s="23" t="s">
        <v>1149</v>
      </c>
      <c r="I27" s="22">
        <v>1</v>
      </c>
      <c r="J27" s="22">
        <v>4600</v>
      </c>
      <c r="K27" s="22">
        <v>1</v>
      </c>
      <c r="L27" s="22"/>
      <c r="M27" s="22"/>
      <c r="N27" s="22"/>
      <c r="O27" s="22"/>
      <c r="P27" s="22"/>
      <c r="Q27" s="22"/>
      <c r="R27" s="22"/>
      <c r="S27" s="22">
        <v>998</v>
      </c>
      <c r="T27" s="22">
        <v>3640</v>
      </c>
      <c r="U27" s="36" t="s">
        <v>192</v>
      </c>
      <c r="V27" s="36" t="s">
        <v>810</v>
      </c>
      <c r="W27" s="24" t="s">
        <v>183</v>
      </c>
      <c r="X27" s="22" t="s">
        <v>811</v>
      </c>
      <c r="Y27" s="22" t="s">
        <v>1440</v>
      </c>
      <c r="Z27" s="59">
        <v>3000</v>
      </c>
      <c r="AA27" s="22">
        <v>3000</v>
      </c>
      <c r="AB27" s="60">
        <v>2300</v>
      </c>
      <c r="AC27" s="60">
        <v>700</v>
      </c>
      <c r="AD27" s="60"/>
      <c r="AE27" s="60"/>
      <c r="AF27" s="22"/>
      <c r="AG27" s="22"/>
      <c r="AH27" s="22"/>
      <c r="AI27" s="22"/>
      <c r="AJ27" s="22"/>
      <c r="AK27" s="22"/>
      <c r="AL27" s="22"/>
      <c r="AM27" s="33" t="s">
        <v>1150</v>
      </c>
      <c r="AN27" s="33" t="s">
        <v>1151</v>
      </c>
      <c r="AO27" s="60" t="s">
        <v>1390</v>
      </c>
    </row>
    <row r="28" s="8" customFormat="1" ht="221" customHeight="1" spans="1:41">
      <c r="A28" s="22">
        <v>7</v>
      </c>
      <c r="B28" s="22" t="s">
        <v>1216</v>
      </c>
      <c r="C28" s="22">
        <v>2024</v>
      </c>
      <c r="D28" s="33" t="s">
        <v>648</v>
      </c>
      <c r="E28" s="22" t="s">
        <v>178</v>
      </c>
      <c r="F28" s="24" t="s">
        <v>1011</v>
      </c>
      <c r="G28" s="22" t="s">
        <v>1391</v>
      </c>
      <c r="H28" s="33" t="s">
        <v>1060</v>
      </c>
      <c r="I28" s="22">
        <v>1</v>
      </c>
      <c r="J28" s="22">
        <v>38.6</v>
      </c>
      <c r="K28" s="22"/>
      <c r="L28" s="22"/>
      <c r="M28" s="22">
        <v>1</v>
      </c>
      <c r="N28" s="22"/>
      <c r="O28" s="22"/>
      <c r="P28" s="22"/>
      <c r="Q28" s="22"/>
      <c r="R28" s="22"/>
      <c r="S28" s="22">
        <v>2833</v>
      </c>
      <c r="T28" s="22">
        <v>9916</v>
      </c>
      <c r="U28" s="22" t="s">
        <v>183</v>
      </c>
      <c r="V28" s="22" t="s">
        <v>1480</v>
      </c>
      <c r="W28" s="22" t="s">
        <v>183</v>
      </c>
      <c r="X28" s="22" t="s">
        <v>1480</v>
      </c>
      <c r="Y28" s="22" t="s">
        <v>1440</v>
      </c>
      <c r="Z28" s="22">
        <v>116</v>
      </c>
      <c r="AA28" s="22">
        <v>116</v>
      </c>
      <c r="AB28" s="22">
        <v>116</v>
      </c>
      <c r="AC28" s="22"/>
      <c r="AD28" s="22"/>
      <c r="AE28" s="22"/>
      <c r="AF28" s="22"/>
      <c r="AG28" s="22"/>
      <c r="AH28" s="22"/>
      <c r="AI28" s="22"/>
      <c r="AJ28" s="22"/>
      <c r="AK28" s="22"/>
      <c r="AL28" s="22"/>
      <c r="AM28" s="33" t="s">
        <v>1217</v>
      </c>
      <c r="AN28" s="33" t="s">
        <v>1218</v>
      </c>
      <c r="AO28" s="60" t="s">
        <v>1392</v>
      </c>
    </row>
    <row r="29" s="12" customFormat="1" ht="51" customHeight="1" spans="1:41">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54</v>
      </c>
      <c r="B31" s="188" t="s">
        <v>71</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51" customHeight="1" spans="1:41">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52</v>
      </c>
      <c r="B33" s="188" t="s">
        <v>73</v>
      </c>
      <c r="C33" s="188"/>
      <c r="D33" s="188"/>
      <c r="E33" s="185"/>
      <c r="F33" s="185"/>
      <c r="G33" s="185"/>
      <c r="H33" s="185"/>
      <c r="I33" s="191">
        <f t="shared" ref="I33:AL33" si="8">I34+I35+I44+I45</f>
        <v>8</v>
      </c>
      <c r="J33" s="191">
        <f t="shared" si="8"/>
        <v>606</v>
      </c>
      <c r="K33" s="191">
        <f t="shared" si="8"/>
        <v>8</v>
      </c>
      <c r="L33" s="191">
        <f t="shared" si="8"/>
        <v>0</v>
      </c>
      <c r="M33" s="191">
        <f t="shared" si="8"/>
        <v>0</v>
      </c>
      <c r="N33" s="191">
        <f t="shared" si="8"/>
        <v>0</v>
      </c>
      <c r="O33" s="191">
        <f t="shared" si="8"/>
        <v>0</v>
      </c>
      <c r="P33" s="191">
        <f t="shared" si="8"/>
        <v>0</v>
      </c>
      <c r="Q33" s="191">
        <f t="shared" si="8"/>
        <v>0</v>
      </c>
      <c r="R33" s="191">
        <f t="shared" si="8"/>
        <v>0</v>
      </c>
      <c r="S33" s="191">
        <f t="shared" si="8"/>
        <v>2782</v>
      </c>
      <c r="T33" s="191">
        <f t="shared" si="8"/>
        <v>10386</v>
      </c>
      <c r="U33" s="191">
        <f t="shared" si="8"/>
        <v>0</v>
      </c>
      <c r="V33" s="191">
        <f t="shared" si="8"/>
        <v>0</v>
      </c>
      <c r="W33" s="191">
        <f t="shared" si="8"/>
        <v>0</v>
      </c>
      <c r="X33" s="191">
        <f t="shared" si="8"/>
        <v>0</v>
      </c>
      <c r="Y33" s="191">
        <f t="shared" si="8"/>
        <v>0</v>
      </c>
      <c r="Z33" s="191">
        <f t="shared" si="8"/>
        <v>1443</v>
      </c>
      <c r="AA33" s="191">
        <f t="shared" si="8"/>
        <v>1443</v>
      </c>
      <c r="AB33" s="191">
        <f t="shared" si="8"/>
        <v>1443</v>
      </c>
      <c r="AC33" s="191">
        <f t="shared" si="8"/>
        <v>0</v>
      </c>
      <c r="AD33" s="191">
        <f t="shared" si="8"/>
        <v>0</v>
      </c>
      <c r="AE33" s="191">
        <f t="shared" si="8"/>
        <v>0</v>
      </c>
      <c r="AF33" s="191">
        <f t="shared" si="8"/>
        <v>0</v>
      </c>
      <c r="AG33" s="191">
        <f t="shared" si="8"/>
        <v>0</v>
      </c>
      <c r="AH33" s="191">
        <f t="shared" si="8"/>
        <v>0</v>
      </c>
      <c r="AI33" s="191">
        <f t="shared" si="8"/>
        <v>0</v>
      </c>
      <c r="AJ33" s="191">
        <f t="shared" si="8"/>
        <v>0</v>
      </c>
      <c r="AK33" s="191">
        <f t="shared" si="8"/>
        <v>0</v>
      </c>
      <c r="AL33" s="191">
        <f t="shared" si="8"/>
        <v>0</v>
      </c>
      <c r="AM33" s="196"/>
      <c r="AN33" s="196"/>
      <c r="AO33" s="196"/>
    </row>
    <row r="34" s="12" customFormat="1" ht="47" customHeight="1" spans="1:41">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customHeight="1" spans="1:41">
      <c r="A35" s="183" t="s">
        <v>54</v>
      </c>
      <c r="B35" s="188" t="s">
        <v>75</v>
      </c>
      <c r="C35" s="188"/>
      <c r="D35" s="188"/>
      <c r="E35" s="185"/>
      <c r="F35" s="185"/>
      <c r="G35" s="185"/>
      <c r="H35" s="185"/>
      <c r="I35" s="191">
        <f>SUM(I36:I43)</f>
        <v>8</v>
      </c>
      <c r="J35" s="191">
        <f t="shared" ref="J35:AL35" si="9">SUM(J36:J43)</f>
        <v>606</v>
      </c>
      <c r="K35" s="191">
        <f t="shared" si="9"/>
        <v>8</v>
      </c>
      <c r="L35" s="191">
        <f t="shared" si="9"/>
        <v>0</v>
      </c>
      <c r="M35" s="191">
        <f t="shared" si="9"/>
        <v>0</v>
      </c>
      <c r="N35" s="191">
        <f t="shared" si="9"/>
        <v>0</v>
      </c>
      <c r="O35" s="191">
        <f t="shared" si="9"/>
        <v>0</v>
      </c>
      <c r="P35" s="191">
        <f t="shared" si="9"/>
        <v>0</v>
      </c>
      <c r="Q35" s="191">
        <f t="shared" si="9"/>
        <v>0</v>
      </c>
      <c r="R35" s="191">
        <f t="shared" si="9"/>
        <v>0</v>
      </c>
      <c r="S35" s="191">
        <f t="shared" si="9"/>
        <v>2782</v>
      </c>
      <c r="T35" s="191">
        <f t="shared" si="9"/>
        <v>10386</v>
      </c>
      <c r="U35" s="191">
        <f t="shared" si="9"/>
        <v>0</v>
      </c>
      <c r="V35" s="191">
        <f t="shared" si="9"/>
        <v>0</v>
      </c>
      <c r="W35" s="191">
        <f t="shared" si="9"/>
        <v>0</v>
      </c>
      <c r="X35" s="191">
        <f t="shared" si="9"/>
        <v>0</v>
      </c>
      <c r="Y35" s="191">
        <f t="shared" si="9"/>
        <v>0</v>
      </c>
      <c r="Z35" s="191">
        <f t="shared" si="9"/>
        <v>1443</v>
      </c>
      <c r="AA35" s="191">
        <f t="shared" si="9"/>
        <v>1443</v>
      </c>
      <c r="AB35" s="191">
        <f t="shared" si="9"/>
        <v>1443</v>
      </c>
      <c r="AC35" s="191">
        <f t="shared" si="9"/>
        <v>0</v>
      </c>
      <c r="AD35" s="191">
        <f t="shared" si="9"/>
        <v>0</v>
      </c>
      <c r="AE35" s="191">
        <f t="shared" si="9"/>
        <v>0</v>
      </c>
      <c r="AF35" s="191">
        <f t="shared" si="9"/>
        <v>0</v>
      </c>
      <c r="AG35" s="191">
        <f t="shared" si="9"/>
        <v>0</v>
      </c>
      <c r="AH35" s="191">
        <f t="shared" si="9"/>
        <v>0</v>
      </c>
      <c r="AI35" s="191">
        <f t="shared" si="9"/>
        <v>0</v>
      </c>
      <c r="AJ35" s="191">
        <f t="shared" si="9"/>
        <v>0</v>
      </c>
      <c r="AK35" s="191">
        <f t="shared" si="9"/>
        <v>0</v>
      </c>
      <c r="AL35" s="191">
        <f t="shared" si="9"/>
        <v>0</v>
      </c>
      <c r="AM35" s="191"/>
      <c r="AN35" s="196"/>
      <c r="AO35" s="196"/>
    </row>
    <row r="36" s="7" customFormat="1" ht="362" customHeight="1" spans="1:41">
      <c r="A36" s="22">
        <v>8</v>
      </c>
      <c r="B36" s="22" t="s">
        <v>1308</v>
      </c>
      <c r="C36" s="22">
        <v>2024</v>
      </c>
      <c r="D36" s="41" t="s">
        <v>1406</v>
      </c>
      <c r="E36" s="22" t="s">
        <v>365</v>
      </c>
      <c r="F36" s="22" t="s">
        <v>1289</v>
      </c>
      <c r="G36" s="42" t="s">
        <v>403</v>
      </c>
      <c r="H36" s="42" t="s">
        <v>1407</v>
      </c>
      <c r="I36" s="22">
        <v>1</v>
      </c>
      <c r="J36" s="22">
        <v>1</v>
      </c>
      <c r="K36" s="22">
        <v>1</v>
      </c>
      <c r="L36" s="22"/>
      <c r="M36" s="22"/>
      <c r="N36" s="22"/>
      <c r="O36" s="22"/>
      <c r="P36" s="22"/>
      <c r="Q36" s="22"/>
      <c r="R36" s="22"/>
      <c r="S36" s="22">
        <v>523</v>
      </c>
      <c r="T36" s="22">
        <v>2189</v>
      </c>
      <c r="U36" s="22" t="s">
        <v>192</v>
      </c>
      <c r="V36" s="92" t="s">
        <v>810</v>
      </c>
      <c r="W36" s="22" t="s">
        <v>183</v>
      </c>
      <c r="X36" s="93" t="s">
        <v>1144</v>
      </c>
      <c r="Y36" s="94" t="s">
        <v>1440</v>
      </c>
      <c r="Z36" s="22">
        <v>1000</v>
      </c>
      <c r="AA36" s="28">
        <v>1000</v>
      </c>
      <c r="AB36" s="28">
        <v>1000</v>
      </c>
      <c r="AC36" s="28"/>
      <c r="AD36" s="28"/>
      <c r="AE36" s="28"/>
      <c r="AF36" s="28"/>
      <c r="AG36" s="28"/>
      <c r="AH36" s="28"/>
      <c r="AI36" s="28"/>
      <c r="AJ36" s="28"/>
      <c r="AK36" s="28"/>
      <c r="AL36" s="28"/>
      <c r="AM36" s="28" t="s">
        <v>1408</v>
      </c>
      <c r="AN36" s="28" t="s">
        <v>1313</v>
      </c>
      <c r="AO36" s="22" t="s">
        <v>1390</v>
      </c>
    </row>
    <row r="37" s="7" customFormat="1" ht="219" customHeight="1" spans="1:41">
      <c r="A37" s="208">
        <v>9</v>
      </c>
      <c r="B37" s="208" t="s">
        <v>1454</v>
      </c>
      <c r="C37" s="208">
        <v>2024</v>
      </c>
      <c r="D37" s="208" t="s">
        <v>1455</v>
      </c>
      <c r="E37" s="208" t="s">
        <v>178</v>
      </c>
      <c r="F37" s="208" t="s">
        <v>984</v>
      </c>
      <c r="G37" s="208" t="s">
        <v>1304</v>
      </c>
      <c r="H37" s="42" t="s">
        <v>1456</v>
      </c>
      <c r="I37" s="85">
        <v>1</v>
      </c>
      <c r="J37" s="22">
        <v>300</v>
      </c>
      <c r="K37" s="22">
        <v>1</v>
      </c>
      <c r="L37" s="22"/>
      <c r="M37" s="22"/>
      <c r="N37" s="22"/>
      <c r="O37" s="22"/>
      <c r="P37" s="22"/>
      <c r="Q37" s="22"/>
      <c r="R37" s="22"/>
      <c r="S37" s="212">
        <v>472</v>
      </c>
      <c r="T37" s="212">
        <v>1694</v>
      </c>
      <c r="U37" s="208" t="s">
        <v>192</v>
      </c>
      <c r="V37" s="91" t="s">
        <v>810</v>
      </c>
      <c r="W37" s="208" t="s">
        <v>183</v>
      </c>
      <c r="X37" s="85" t="s">
        <v>811</v>
      </c>
      <c r="Y37" s="22" t="s">
        <v>1440</v>
      </c>
      <c r="Z37" s="225">
        <v>65</v>
      </c>
      <c r="AA37" s="224">
        <v>65</v>
      </c>
      <c r="AB37" s="208">
        <v>65</v>
      </c>
      <c r="AC37" s="208"/>
      <c r="AD37" s="208"/>
      <c r="AE37" s="208"/>
      <c r="AF37" s="208"/>
      <c r="AG37" s="208"/>
      <c r="AH37" s="208"/>
      <c r="AI37" s="208"/>
      <c r="AJ37" s="208"/>
      <c r="AK37" s="208"/>
      <c r="AL37" s="208"/>
      <c r="AM37" s="217" t="s">
        <v>1457</v>
      </c>
      <c r="AN37" s="217" t="s">
        <v>1458</v>
      </c>
      <c r="AO37" s="223" t="s">
        <v>1386</v>
      </c>
    </row>
    <row r="38" s="7" customFormat="1" ht="219" customHeight="1" spans="1:41">
      <c r="A38" s="208">
        <v>10</v>
      </c>
      <c r="B38" s="208" t="s">
        <v>1459</v>
      </c>
      <c r="C38" s="208">
        <v>2024</v>
      </c>
      <c r="D38" s="208" t="s">
        <v>1460</v>
      </c>
      <c r="E38" s="208" t="s">
        <v>178</v>
      </c>
      <c r="F38" s="208" t="s">
        <v>984</v>
      </c>
      <c r="G38" s="208" t="s">
        <v>198</v>
      </c>
      <c r="H38" s="42" t="s">
        <v>1461</v>
      </c>
      <c r="I38" s="85">
        <v>1</v>
      </c>
      <c r="J38" s="22">
        <v>300</v>
      </c>
      <c r="K38" s="22">
        <v>1</v>
      </c>
      <c r="L38" s="22"/>
      <c r="M38" s="22"/>
      <c r="N38" s="22"/>
      <c r="O38" s="22"/>
      <c r="P38" s="22"/>
      <c r="Q38" s="22"/>
      <c r="R38" s="22"/>
      <c r="S38" s="212">
        <v>327</v>
      </c>
      <c r="T38" s="212">
        <v>1289</v>
      </c>
      <c r="U38" s="208" t="s">
        <v>192</v>
      </c>
      <c r="V38" s="91" t="s">
        <v>810</v>
      </c>
      <c r="W38" s="208" t="s">
        <v>183</v>
      </c>
      <c r="X38" s="85" t="s">
        <v>811</v>
      </c>
      <c r="Y38" s="22" t="s">
        <v>1440</v>
      </c>
      <c r="Z38" s="225">
        <v>75</v>
      </c>
      <c r="AA38" s="224">
        <v>75</v>
      </c>
      <c r="AB38" s="208">
        <v>75</v>
      </c>
      <c r="AC38" s="208"/>
      <c r="AD38" s="208"/>
      <c r="AE38" s="208"/>
      <c r="AF38" s="208"/>
      <c r="AG38" s="208"/>
      <c r="AH38" s="208"/>
      <c r="AI38" s="208"/>
      <c r="AJ38" s="208"/>
      <c r="AK38" s="208"/>
      <c r="AL38" s="208"/>
      <c r="AM38" s="217" t="s">
        <v>1457</v>
      </c>
      <c r="AN38" s="217" t="s">
        <v>1462</v>
      </c>
      <c r="AO38" s="223" t="s">
        <v>1386</v>
      </c>
    </row>
    <row r="39" s="7" customFormat="1" ht="382" customHeight="1" spans="1:41">
      <c r="A39" s="208">
        <v>11</v>
      </c>
      <c r="B39" s="208" t="s">
        <v>1463</v>
      </c>
      <c r="C39" s="208">
        <v>2024</v>
      </c>
      <c r="D39" s="209" t="s">
        <v>1464</v>
      </c>
      <c r="E39" s="41" t="s">
        <v>178</v>
      </c>
      <c r="F39" s="209" t="s">
        <v>402</v>
      </c>
      <c r="G39" s="41" t="s">
        <v>198</v>
      </c>
      <c r="H39" s="210" t="s">
        <v>1465</v>
      </c>
      <c r="I39" s="22">
        <v>1</v>
      </c>
      <c r="J39" s="22">
        <v>1</v>
      </c>
      <c r="K39" s="22">
        <v>1</v>
      </c>
      <c r="L39" s="22"/>
      <c r="M39" s="22"/>
      <c r="N39" s="22"/>
      <c r="O39" s="22"/>
      <c r="P39" s="22"/>
      <c r="Q39" s="22"/>
      <c r="R39" s="22"/>
      <c r="S39" s="211">
        <v>336</v>
      </c>
      <c r="T39" s="211">
        <v>1251</v>
      </c>
      <c r="U39" s="41" t="s">
        <v>192</v>
      </c>
      <c r="V39" s="22" t="s">
        <v>810</v>
      </c>
      <c r="W39" s="41" t="s">
        <v>183</v>
      </c>
      <c r="X39" s="22" t="s">
        <v>811</v>
      </c>
      <c r="Y39" s="22" t="s">
        <v>1440</v>
      </c>
      <c r="Z39" s="226">
        <v>195</v>
      </c>
      <c r="AA39" s="224">
        <f>AB39</f>
        <v>195</v>
      </c>
      <c r="AB39" s="232">
        <v>195</v>
      </c>
      <c r="AC39" s="213"/>
      <c r="AD39" s="213"/>
      <c r="AE39" s="213"/>
      <c r="AF39" s="208"/>
      <c r="AG39" s="208"/>
      <c r="AH39" s="208"/>
      <c r="AI39" s="208"/>
      <c r="AJ39" s="208"/>
      <c r="AK39" s="208"/>
      <c r="AL39" s="208"/>
      <c r="AM39" s="42" t="s">
        <v>1466</v>
      </c>
      <c r="AN39" s="42" t="s">
        <v>1467</v>
      </c>
      <c r="AO39" s="213" t="s">
        <v>1386</v>
      </c>
    </row>
    <row r="40" s="7" customFormat="1" ht="407" customHeight="1" spans="1:41">
      <c r="A40" s="208">
        <v>12</v>
      </c>
      <c r="B40" s="208" t="s">
        <v>1481</v>
      </c>
      <c r="C40" s="208">
        <v>2024</v>
      </c>
      <c r="D40" s="209" t="s">
        <v>1482</v>
      </c>
      <c r="E40" s="41" t="s">
        <v>178</v>
      </c>
      <c r="F40" s="209" t="s">
        <v>1483</v>
      </c>
      <c r="G40" s="41" t="s">
        <v>198</v>
      </c>
      <c r="H40" s="209" t="s">
        <v>1484</v>
      </c>
      <c r="I40" s="22">
        <v>1</v>
      </c>
      <c r="J40" s="22">
        <v>1</v>
      </c>
      <c r="K40" s="22">
        <v>1</v>
      </c>
      <c r="L40" s="22"/>
      <c r="M40" s="22"/>
      <c r="N40" s="22"/>
      <c r="O40" s="22"/>
      <c r="P40" s="22"/>
      <c r="Q40" s="22"/>
      <c r="R40" s="22"/>
      <c r="S40" s="212">
        <v>327</v>
      </c>
      <c r="T40" s="212">
        <v>1289</v>
      </c>
      <c r="U40" s="41" t="s">
        <v>192</v>
      </c>
      <c r="V40" s="22" t="s">
        <v>810</v>
      </c>
      <c r="W40" s="41" t="s">
        <v>183</v>
      </c>
      <c r="X40" s="22" t="s">
        <v>811</v>
      </c>
      <c r="Y40" s="22" t="s">
        <v>1440</v>
      </c>
      <c r="Z40" s="226">
        <v>27</v>
      </c>
      <c r="AA40" s="224">
        <f t="shared" ref="AA40:AA43" si="10">AB40</f>
        <v>27</v>
      </c>
      <c r="AB40" s="232">
        <v>27</v>
      </c>
      <c r="AC40" s="213"/>
      <c r="AD40" s="213"/>
      <c r="AE40" s="213"/>
      <c r="AF40" s="208"/>
      <c r="AG40" s="208"/>
      <c r="AH40" s="208"/>
      <c r="AI40" s="208"/>
      <c r="AJ40" s="208"/>
      <c r="AK40" s="208"/>
      <c r="AL40" s="208"/>
      <c r="AM40" s="217" t="s">
        <v>1457</v>
      </c>
      <c r="AN40" s="42" t="s">
        <v>1485</v>
      </c>
      <c r="AO40" s="213" t="s">
        <v>1386</v>
      </c>
    </row>
    <row r="41" s="7" customFormat="1" ht="382" customHeight="1" spans="1:41">
      <c r="A41" s="208">
        <v>13</v>
      </c>
      <c r="B41" s="208" t="s">
        <v>1486</v>
      </c>
      <c r="C41" s="208">
        <v>2024</v>
      </c>
      <c r="D41" s="209" t="s">
        <v>1487</v>
      </c>
      <c r="E41" s="41" t="s">
        <v>178</v>
      </c>
      <c r="F41" s="209" t="s">
        <v>1483</v>
      </c>
      <c r="G41" s="41" t="s">
        <v>1304</v>
      </c>
      <c r="H41" s="209" t="s">
        <v>1488</v>
      </c>
      <c r="I41" s="22">
        <v>1</v>
      </c>
      <c r="J41" s="22">
        <v>1</v>
      </c>
      <c r="K41" s="22">
        <v>1</v>
      </c>
      <c r="L41" s="22"/>
      <c r="M41" s="22"/>
      <c r="N41" s="22"/>
      <c r="O41" s="22"/>
      <c r="P41" s="22"/>
      <c r="Q41" s="22"/>
      <c r="R41" s="22"/>
      <c r="S41" s="212">
        <v>472</v>
      </c>
      <c r="T41" s="212">
        <v>1694</v>
      </c>
      <c r="U41" s="41" t="s">
        <v>192</v>
      </c>
      <c r="V41" s="22" t="s">
        <v>810</v>
      </c>
      <c r="W41" s="41" t="s">
        <v>183</v>
      </c>
      <c r="X41" s="22" t="s">
        <v>811</v>
      </c>
      <c r="Y41" s="22" t="s">
        <v>1440</v>
      </c>
      <c r="Z41" s="226">
        <v>37</v>
      </c>
      <c r="AA41" s="224">
        <f t="shared" si="10"/>
        <v>37</v>
      </c>
      <c r="AB41" s="232">
        <v>37</v>
      </c>
      <c r="AC41" s="213"/>
      <c r="AD41" s="213"/>
      <c r="AE41" s="213"/>
      <c r="AF41" s="208"/>
      <c r="AG41" s="208"/>
      <c r="AH41" s="208"/>
      <c r="AI41" s="208"/>
      <c r="AJ41" s="208"/>
      <c r="AK41" s="208"/>
      <c r="AL41" s="208"/>
      <c r="AM41" s="217" t="s">
        <v>1457</v>
      </c>
      <c r="AN41" s="217" t="s">
        <v>1489</v>
      </c>
      <c r="AO41" s="213" t="s">
        <v>1386</v>
      </c>
    </row>
    <row r="42" s="7" customFormat="1" ht="382" customHeight="1" spans="1:41">
      <c r="A42" s="208">
        <v>14</v>
      </c>
      <c r="B42" s="208" t="s">
        <v>1490</v>
      </c>
      <c r="C42" s="208">
        <v>2024</v>
      </c>
      <c r="D42" s="209" t="s">
        <v>1491</v>
      </c>
      <c r="E42" s="41" t="s">
        <v>178</v>
      </c>
      <c r="F42" s="209" t="s">
        <v>1483</v>
      </c>
      <c r="G42" s="41" t="s">
        <v>1450</v>
      </c>
      <c r="H42" s="209" t="s">
        <v>1492</v>
      </c>
      <c r="I42" s="22">
        <v>1</v>
      </c>
      <c r="J42" s="22">
        <v>1</v>
      </c>
      <c r="K42" s="22">
        <v>1</v>
      </c>
      <c r="L42" s="22"/>
      <c r="M42" s="22"/>
      <c r="N42" s="22"/>
      <c r="O42" s="22"/>
      <c r="P42" s="22"/>
      <c r="Q42" s="22"/>
      <c r="R42" s="22"/>
      <c r="S42" s="39">
        <v>162</v>
      </c>
      <c r="T42" s="39">
        <v>494</v>
      </c>
      <c r="U42" s="208" t="s">
        <v>1019</v>
      </c>
      <c r="V42" s="22" t="s">
        <v>880</v>
      </c>
      <c r="W42" s="208" t="s">
        <v>183</v>
      </c>
      <c r="X42" s="22" t="s">
        <v>811</v>
      </c>
      <c r="Y42" s="39" t="s">
        <v>1440</v>
      </c>
      <c r="Z42" s="226">
        <v>22</v>
      </c>
      <c r="AA42" s="224">
        <f t="shared" si="10"/>
        <v>22</v>
      </c>
      <c r="AB42" s="232">
        <v>22</v>
      </c>
      <c r="AC42" s="213"/>
      <c r="AD42" s="213"/>
      <c r="AE42" s="213"/>
      <c r="AF42" s="208"/>
      <c r="AG42" s="208"/>
      <c r="AH42" s="208"/>
      <c r="AI42" s="208"/>
      <c r="AJ42" s="208"/>
      <c r="AK42" s="208"/>
      <c r="AL42" s="208"/>
      <c r="AM42" s="217" t="s">
        <v>1457</v>
      </c>
      <c r="AN42" s="209" t="s">
        <v>1485</v>
      </c>
      <c r="AO42" s="213" t="s">
        <v>1386</v>
      </c>
    </row>
    <row r="43" s="7" customFormat="1" ht="382" customHeight="1" spans="1:41">
      <c r="A43" s="208">
        <v>15</v>
      </c>
      <c r="B43" s="208" t="s">
        <v>1493</v>
      </c>
      <c r="C43" s="208">
        <v>2024</v>
      </c>
      <c r="D43" s="209" t="s">
        <v>1494</v>
      </c>
      <c r="E43" s="209" t="s">
        <v>178</v>
      </c>
      <c r="F43" s="209" t="s">
        <v>1483</v>
      </c>
      <c r="G43" s="209" t="s">
        <v>1450</v>
      </c>
      <c r="H43" s="209" t="s">
        <v>1495</v>
      </c>
      <c r="I43" s="22">
        <v>1</v>
      </c>
      <c r="J43" s="22">
        <v>1</v>
      </c>
      <c r="K43" s="22">
        <v>1</v>
      </c>
      <c r="L43" s="22"/>
      <c r="M43" s="22"/>
      <c r="N43" s="22"/>
      <c r="O43" s="22"/>
      <c r="P43" s="22"/>
      <c r="Q43" s="22"/>
      <c r="R43" s="22"/>
      <c r="S43" s="33">
        <v>163</v>
      </c>
      <c r="T43" s="33">
        <v>486</v>
      </c>
      <c r="U43" s="42" t="s">
        <v>206</v>
      </c>
      <c r="V43" s="33" t="s">
        <v>902</v>
      </c>
      <c r="W43" s="41" t="s">
        <v>183</v>
      </c>
      <c r="X43" s="22" t="s">
        <v>811</v>
      </c>
      <c r="Y43" s="22" t="s">
        <v>1440</v>
      </c>
      <c r="Z43" s="227">
        <v>22</v>
      </c>
      <c r="AA43" s="224">
        <f t="shared" si="10"/>
        <v>22</v>
      </c>
      <c r="AB43" s="225">
        <v>22</v>
      </c>
      <c r="AC43" s="75"/>
      <c r="AD43" s="75"/>
      <c r="AE43" s="75"/>
      <c r="AF43" s="75"/>
      <c r="AG43" s="75"/>
      <c r="AH43" s="75"/>
      <c r="AI43" s="75"/>
      <c r="AJ43" s="75"/>
      <c r="AK43" s="75"/>
      <c r="AL43" s="75"/>
      <c r="AM43" s="42" t="s">
        <v>1472</v>
      </c>
      <c r="AN43" s="42" t="s">
        <v>1485</v>
      </c>
      <c r="AO43" s="213" t="s">
        <v>1386</v>
      </c>
    </row>
    <row r="44" s="12" customFormat="1" ht="30" customHeight="1" spans="1:41">
      <c r="A44" s="183" t="s">
        <v>54</v>
      </c>
      <c r="B44" s="188" t="s">
        <v>76</v>
      </c>
      <c r="C44" s="188"/>
      <c r="D44" s="188"/>
      <c r="E44" s="185"/>
      <c r="F44" s="185"/>
      <c r="G44" s="185"/>
      <c r="H44" s="185"/>
      <c r="I44" s="191">
        <v>0</v>
      </c>
      <c r="J44" s="191">
        <v>0</v>
      </c>
      <c r="K44" s="191">
        <v>0</v>
      </c>
      <c r="L44" s="191">
        <v>0</v>
      </c>
      <c r="M44" s="191">
        <v>0</v>
      </c>
      <c r="N44" s="191">
        <v>0</v>
      </c>
      <c r="O44" s="191">
        <v>0</v>
      </c>
      <c r="P44" s="191">
        <v>0</v>
      </c>
      <c r="Q44" s="191">
        <v>0</v>
      </c>
      <c r="R44" s="191">
        <v>0</v>
      </c>
      <c r="S44" s="191">
        <v>0</v>
      </c>
      <c r="T44" s="191">
        <v>0</v>
      </c>
      <c r="U44" s="191">
        <v>0</v>
      </c>
      <c r="V44" s="191">
        <v>0</v>
      </c>
      <c r="W44" s="191">
        <v>0</v>
      </c>
      <c r="X44" s="191">
        <v>0</v>
      </c>
      <c r="Y44" s="191">
        <v>0</v>
      </c>
      <c r="Z44" s="191">
        <v>0</v>
      </c>
      <c r="AA44" s="191">
        <v>0</v>
      </c>
      <c r="AB44" s="191">
        <v>0</v>
      </c>
      <c r="AC44" s="191">
        <v>0</v>
      </c>
      <c r="AD44" s="191">
        <v>0</v>
      </c>
      <c r="AE44" s="191">
        <v>0</v>
      </c>
      <c r="AF44" s="191">
        <v>0</v>
      </c>
      <c r="AG44" s="191">
        <v>0</v>
      </c>
      <c r="AH44" s="191">
        <v>0</v>
      </c>
      <c r="AI44" s="191">
        <v>0</v>
      </c>
      <c r="AJ44" s="191">
        <v>0</v>
      </c>
      <c r="AK44" s="191">
        <v>0</v>
      </c>
      <c r="AL44" s="191">
        <v>0</v>
      </c>
      <c r="AM44" s="196"/>
      <c r="AN44" s="196"/>
      <c r="AO44" s="196"/>
    </row>
    <row r="45" s="12" customFormat="1" ht="30" customHeight="1" spans="1:41">
      <c r="A45" s="183" t="s">
        <v>54</v>
      </c>
      <c r="B45" s="188" t="s">
        <v>77</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c r="AO45" s="196"/>
    </row>
    <row r="46" s="12" customFormat="1" ht="30" customHeight="1" spans="1:41">
      <c r="A46" s="183" t="s">
        <v>52</v>
      </c>
      <c r="B46" s="188" t="s">
        <v>78</v>
      </c>
      <c r="C46" s="188"/>
      <c r="D46" s="188"/>
      <c r="E46" s="185"/>
      <c r="F46" s="185"/>
      <c r="G46" s="185"/>
      <c r="H46" s="185"/>
      <c r="I46" s="191">
        <f t="shared" ref="I46:AL46" si="11">I47+I57</f>
        <v>5</v>
      </c>
      <c r="J46" s="191">
        <f t="shared" si="11"/>
        <v>122.7</v>
      </c>
      <c r="K46" s="191">
        <f t="shared" si="11"/>
        <v>0</v>
      </c>
      <c r="L46" s="191">
        <f t="shared" si="11"/>
        <v>0</v>
      </c>
      <c r="M46" s="191">
        <f t="shared" si="11"/>
        <v>5</v>
      </c>
      <c r="N46" s="191">
        <f t="shared" si="11"/>
        <v>0</v>
      </c>
      <c r="O46" s="191">
        <f t="shared" si="11"/>
        <v>0</v>
      </c>
      <c r="P46" s="191">
        <f t="shared" si="11"/>
        <v>0</v>
      </c>
      <c r="Q46" s="191">
        <f t="shared" si="11"/>
        <v>0</v>
      </c>
      <c r="R46" s="191">
        <f t="shared" si="11"/>
        <v>0</v>
      </c>
      <c r="S46" s="191">
        <f t="shared" si="11"/>
        <v>4311</v>
      </c>
      <c r="T46" s="191">
        <f t="shared" si="11"/>
        <v>17009</v>
      </c>
      <c r="U46" s="191">
        <f t="shared" si="11"/>
        <v>0</v>
      </c>
      <c r="V46" s="191">
        <f t="shared" si="11"/>
        <v>0</v>
      </c>
      <c r="W46" s="191">
        <f t="shared" si="11"/>
        <v>0</v>
      </c>
      <c r="X46" s="191">
        <f t="shared" si="11"/>
        <v>0</v>
      </c>
      <c r="Y46" s="191">
        <f t="shared" si="11"/>
        <v>0</v>
      </c>
      <c r="Z46" s="191">
        <f t="shared" si="11"/>
        <v>9757.343833</v>
      </c>
      <c r="AA46" s="191">
        <f t="shared" si="11"/>
        <v>5143.335123</v>
      </c>
      <c r="AB46" s="191">
        <f t="shared" si="11"/>
        <v>3801.335123</v>
      </c>
      <c r="AC46" s="191">
        <f t="shared" si="11"/>
        <v>342</v>
      </c>
      <c r="AD46" s="191">
        <f t="shared" si="11"/>
        <v>1000</v>
      </c>
      <c r="AE46" s="191">
        <f t="shared" si="11"/>
        <v>0</v>
      </c>
      <c r="AF46" s="191">
        <f t="shared" si="11"/>
        <v>2938</v>
      </c>
      <c r="AG46" s="191">
        <f t="shared" si="11"/>
        <v>0</v>
      </c>
      <c r="AH46" s="191">
        <f t="shared" si="11"/>
        <v>1000</v>
      </c>
      <c r="AI46" s="191">
        <f t="shared" si="11"/>
        <v>0</v>
      </c>
      <c r="AJ46" s="191">
        <f t="shared" si="11"/>
        <v>676.00871</v>
      </c>
      <c r="AK46" s="191">
        <f t="shared" si="11"/>
        <v>0</v>
      </c>
      <c r="AL46" s="191">
        <f t="shared" si="11"/>
        <v>0</v>
      </c>
      <c r="AM46" s="196"/>
      <c r="AN46" s="196"/>
      <c r="AO46" s="196"/>
    </row>
    <row r="47" s="12" customFormat="1" ht="30" customHeight="1" spans="1:41">
      <c r="A47" s="183" t="s">
        <v>54</v>
      </c>
      <c r="B47" s="188" t="s">
        <v>79</v>
      </c>
      <c r="C47" s="188"/>
      <c r="D47" s="188"/>
      <c r="E47" s="185"/>
      <c r="F47" s="185"/>
      <c r="G47" s="185"/>
      <c r="H47" s="185"/>
      <c r="I47" s="191">
        <f t="shared" ref="I47:AL47" si="12">I48+I49+I50+I51</f>
        <v>5</v>
      </c>
      <c r="J47" s="191">
        <f t="shared" si="12"/>
        <v>122.7</v>
      </c>
      <c r="K47" s="191">
        <f t="shared" si="12"/>
        <v>0</v>
      </c>
      <c r="L47" s="191">
        <f t="shared" si="12"/>
        <v>0</v>
      </c>
      <c r="M47" s="191">
        <f t="shared" si="12"/>
        <v>5</v>
      </c>
      <c r="N47" s="191">
        <f t="shared" si="12"/>
        <v>0</v>
      </c>
      <c r="O47" s="191">
        <f t="shared" si="12"/>
        <v>0</v>
      </c>
      <c r="P47" s="191">
        <f t="shared" si="12"/>
        <v>0</v>
      </c>
      <c r="Q47" s="191">
        <f t="shared" si="12"/>
        <v>0</v>
      </c>
      <c r="R47" s="191">
        <f t="shared" si="12"/>
        <v>0</v>
      </c>
      <c r="S47" s="191">
        <f t="shared" si="12"/>
        <v>4311</v>
      </c>
      <c r="T47" s="191">
        <f t="shared" si="12"/>
        <v>17009</v>
      </c>
      <c r="U47" s="191">
        <f t="shared" si="12"/>
        <v>0</v>
      </c>
      <c r="V47" s="191">
        <f t="shared" si="12"/>
        <v>0</v>
      </c>
      <c r="W47" s="191">
        <f t="shared" si="12"/>
        <v>0</v>
      </c>
      <c r="X47" s="191">
        <f t="shared" si="12"/>
        <v>0</v>
      </c>
      <c r="Y47" s="191">
        <f t="shared" si="12"/>
        <v>0</v>
      </c>
      <c r="Z47" s="191">
        <f t="shared" si="12"/>
        <v>9757.343833</v>
      </c>
      <c r="AA47" s="191">
        <f t="shared" si="12"/>
        <v>5143.335123</v>
      </c>
      <c r="AB47" s="191">
        <f t="shared" si="12"/>
        <v>3801.335123</v>
      </c>
      <c r="AC47" s="191">
        <f t="shared" si="12"/>
        <v>342</v>
      </c>
      <c r="AD47" s="191">
        <f t="shared" si="12"/>
        <v>1000</v>
      </c>
      <c r="AE47" s="191">
        <f t="shared" si="12"/>
        <v>0</v>
      </c>
      <c r="AF47" s="191">
        <f t="shared" si="12"/>
        <v>2938</v>
      </c>
      <c r="AG47" s="191">
        <f t="shared" si="12"/>
        <v>0</v>
      </c>
      <c r="AH47" s="191">
        <f t="shared" si="12"/>
        <v>1000</v>
      </c>
      <c r="AI47" s="191">
        <f t="shared" si="12"/>
        <v>0</v>
      </c>
      <c r="AJ47" s="191">
        <f t="shared" si="12"/>
        <v>676.00871</v>
      </c>
      <c r="AK47" s="191">
        <f t="shared" si="12"/>
        <v>0</v>
      </c>
      <c r="AL47" s="191">
        <f t="shared" si="12"/>
        <v>0</v>
      </c>
      <c r="AM47" s="196"/>
      <c r="AN47" s="196"/>
      <c r="AO47" s="196"/>
    </row>
    <row r="48" s="12" customFormat="1" ht="30" customHeight="1" spans="1:41">
      <c r="A48" s="184" t="s">
        <v>56</v>
      </c>
      <c r="B48" s="188" t="s">
        <v>80</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c r="AO48" s="196"/>
    </row>
    <row r="49" s="12" customFormat="1" ht="30" customHeight="1" spans="1:41">
      <c r="A49" s="184" t="s">
        <v>56</v>
      </c>
      <c r="B49" s="188" t="s">
        <v>81</v>
      </c>
      <c r="C49" s="188"/>
      <c r="D49" s="188"/>
      <c r="E49" s="185"/>
      <c r="F49" s="185"/>
      <c r="G49" s="185"/>
      <c r="H49" s="185"/>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6"/>
      <c r="AN49" s="196"/>
      <c r="AO49" s="196"/>
    </row>
    <row r="50" s="12" customFormat="1" ht="30" customHeight="1" spans="1:41">
      <c r="A50" s="184" t="s">
        <v>56</v>
      </c>
      <c r="B50" s="188" t="s">
        <v>82</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50" customHeight="1" spans="1:41">
      <c r="A51" s="184" t="s">
        <v>56</v>
      </c>
      <c r="B51" s="188" t="s">
        <v>83</v>
      </c>
      <c r="C51" s="188"/>
      <c r="D51" s="188"/>
      <c r="E51" s="185"/>
      <c r="F51" s="185"/>
      <c r="G51" s="185"/>
      <c r="H51" s="185"/>
      <c r="I51" s="191">
        <f t="shared" ref="I51:AL51" si="13">SUM(I52:I56)</f>
        <v>5</v>
      </c>
      <c r="J51" s="191">
        <f t="shared" si="13"/>
        <v>122.7</v>
      </c>
      <c r="K51" s="191">
        <f t="shared" si="13"/>
        <v>0</v>
      </c>
      <c r="L51" s="191">
        <f t="shared" si="13"/>
        <v>0</v>
      </c>
      <c r="M51" s="191">
        <f t="shared" si="13"/>
        <v>5</v>
      </c>
      <c r="N51" s="191">
        <f t="shared" si="13"/>
        <v>0</v>
      </c>
      <c r="O51" s="191">
        <f t="shared" si="13"/>
        <v>0</v>
      </c>
      <c r="P51" s="191">
        <f t="shared" si="13"/>
        <v>0</v>
      </c>
      <c r="Q51" s="191">
        <f t="shared" si="13"/>
        <v>0</v>
      </c>
      <c r="R51" s="191">
        <f t="shared" si="13"/>
        <v>0</v>
      </c>
      <c r="S51" s="191">
        <f t="shared" si="13"/>
        <v>4311</v>
      </c>
      <c r="T51" s="191">
        <f t="shared" si="13"/>
        <v>17009</v>
      </c>
      <c r="U51" s="191">
        <f t="shared" si="13"/>
        <v>0</v>
      </c>
      <c r="V51" s="191">
        <f t="shared" si="13"/>
        <v>0</v>
      </c>
      <c r="W51" s="191">
        <f t="shared" si="13"/>
        <v>0</v>
      </c>
      <c r="X51" s="191">
        <f t="shared" si="13"/>
        <v>0</v>
      </c>
      <c r="Y51" s="191">
        <f t="shared" si="13"/>
        <v>0</v>
      </c>
      <c r="Z51" s="191">
        <f t="shared" si="13"/>
        <v>9757.343833</v>
      </c>
      <c r="AA51" s="191">
        <f t="shared" si="13"/>
        <v>5143.335123</v>
      </c>
      <c r="AB51" s="191">
        <f t="shared" si="13"/>
        <v>3801.335123</v>
      </c>
      <c r="AC51" s="191">
        <f t="shared" si="13"/>
        <v>342</v>
      </c>
      <c r="AD51" s="191">
        <f t="shared" si="13"/>
        <v>1000</v>
      </c>
      <c r="AE51" s="191">
        <f t="shared" si="13"/>
        <v>0</v>
      </c>
      <c r="AF51" s="191">
        <f t="shared" si="13"/>
        <v>2938</v>
      </c>
      <c r="AG51" s="191">
        <f t="shared" si="13"/>
        <v>0</v>
      </c>
      <c r="AH51" s="191">
        <f t="shared" si="13"/>
        <v>1000</v>
      </c>
      <c r="AI51" s="191">
        <f t="shared" si="13"/>
        <v>0</v>
      </c>
      <c r="AJ51" s="191">
        <f t="shared" si="13"/>
        <v>676.00871</v>
      </c>
      <c r="AK51" s="191">
        <f t="shared" si="13"/>
        <v>0</v>
      </c>
      <c r="AL51" s="191">
        <f t="shared" si="13"/>
        <v>0</v>
      </c>
      <c r="AM51" s="196"/>
      <c r="AN51" s="196"/>
      <c r="AO51" s="196"/>
    </row>
    <row r="52" s="7" customFormat="1" ht="309" customHeight="1" spans="1:41">
      <c r="A52" s="22">
        <v>16</v>
      </c>
      <c r="B52" s="22" t="s">
        <v>1155</v>
      </c>
      <c r="C52" s="22">
        <v>2024</v>
      </c>
      <c r="D52" s="34" t="s">
        <v>203</v>
      </c>
      <c r="E52" s="24" t="s">
        <v>178</v>
      </c>
      <c r="F52" s="24" t="s">
        <v>990</v>
      </c>
      <c r="G52" s="24" t="s">
        <v>204</v>
      </c>
      <c r="H52" s="35" t="s">
        <v>1409</v>
      </c>
      <c r="I52" s="22">
        <v>1</v>
      </c>
      <c r="J52" s="22">
        <v>2</v>
      </c>
      <c r="K52" s="22"/>
      <c r="L52" s="22"/>
      <c r="M52" s="22">
        <v>1</v>
      </c>
      <c r="N52" s="22"/>
      <c r="O52" s="22"/>
      <c r="P52" s="22"/>
      <c r="Q52" s="22"/>
      <c r="R52" s="22"/>
      <c r="S52" s="95">
        <v>788</v>
      </c>
      <c r="T52" s="95">
        <v>2878</v>
      </c>
      <c r="U52" s="49" t="s">
        <v>206</v>
      </c>
      <c r="V52" s="22" t="s">
        <v>902</v>
      </c>
      <c r="W52" s="49" t="s">
        <v>207</v>
      </c>
      <c r="X52" s="22" t="s">
        <v>715</v>
      </c>
      <c r="Y52" s="22" t="s">
        <v>1468</v>
      </c>
      <c r="Z52" s="235">
        <v>2100</v>
      </c>
      <c r="AA52" s="231">
        <v>385.25</v>
      </c>
      <c r="AB52" s="232">
        <v>43.25</v>
      </c>
      <c r="AC52" s="232">
        <v>342</v>
      </c>
      <c r="AD52" s="232"/>
      <c r="AE52" s="232"/>
      <c r="AF52" s="225">
        <f>500-14-8</f>
        <v>478</v>
      </c>
      <c r="AG52" s="225"/>
      <c r="AH52" s="225">
        <v>1000</v>
      </c>
      <c r="AI52" s="225"/>
      <c r="AJ52" s="225">
        <f>Z52-AA52-AF52-AH52</f>
        <v>236.75</v>
      </c>
      <c r="AK52" s="22"/>
      <c r="AL52" s="22"/>
      <c r="AM52" s="33" t="s">
        <v>1410</v>
      </c>
      <c r="AN52" s="33" t="s">
        <v>1157</v>
      </c>
      <c r="AO52" s="60" t="s">
        <v>1386</v>
      </c>
    </row>
    <row r="53" s="9" customFormat="1" ht="320" customHeight="1" spans="1:41">
      <c r="A53" s="22">
        <v>17</v>
      </c>
      <c r="B53" s="22" t="s">
        <v>1189</v>
      </c>
      <c r="C53" s="22">
        <v>2024</v>
      </c>
      <c r="D53" s="22" t="s">
        <v>1190</v>
      </c>
      <c r="E53" s="22" t="s">
        <v>178</v>
      </c>
      <c r="F53" s="22" t="s">
        <v>990</v>
      </c>
      <c r="G53" s="22" t="s">
        <v>357</v>
      </c>
      <c r="H53" s="22" t="s">
        <v>1411</v>
      </c>
      <c r="I53" s="86">
        <v>1</v>
      </c>
      <c r="J53" s="36">
        <v>16</v>
      </c>
      <c r="K53" s="36"/>
      <c r="L53" s="36"/>
      <c r="M53" s="36">
        <v>1</v>
      </c>
      <c r="N53" s="36"/>
      <c r="O53" s="36"/>
      <c r="P53" s="36"/>
      <c r="Q53" s="36"/>
      <c r="R53" s="36"/>
      <c r="S53" s="36">
        <v>114</v>
      </c>
      <c r="T53" s="36">
        <v>456</v>
      </c>
      <c r="U53" s="36" t="s">
        <v>1016</v>
      </c>
      <c r="V53" s="22" t="s">
        <v>749</v>
      </c>
      <c r="W53" s="49" t="s">
        <v>207</v>
      </c>
      <c r="X53" s="22" t="s">
        <v>715</v>
      </c>
      <c r="Y53" s="22" t="s">
        <v>1468</v>
      </c>
      <c r="Z53" s="231">
        <v>1400</v>
      </c>
      <c r="AA53" s="236">
        <v>625</v>
      </c>
      <c r="AB53" s="237">
        <v>625</v>
      </c>
      <c r="AC53" s="237"/>
      <c r="AD53" s="237"/>
      <c r="AE53" s="237"/>
      <c r="AF53" s="237">
        <v>460</v>
      </c>
      <c r="AG53" s="237"/>
      <c r="AH53" s="237"/>
      <c r="AI53" s="237"/>
      <c r="AJ53" s="241">
        <v>315</v>
      </c>
      <c r="AK53" s="36"/>
      <c r="AL53" s="36"/>
      <c r="AM53" s="37" t="s">
        <v>1192</v>
      </c>
      <c r="AN53" s="37" t="s">
        <v>1193</v>
      </c>
      <c r="AO53" s="77" t="s">
        <v>1386</v>
      </c>
    </row>
    <row r="54" s="7" customFormat="1" ht="189" customHeight="1" spans="1:41">
      <c r="A54" s="22">
        <v>18</v>
      </c>
      <c r="B54" s="25" t="s">
        <v>1194</v>
      </c>
      <c r="C54" s="25">
        <v>2024</v>
      </c>
      <c r="D54" s="38" t="s">
        <v>208</v>
      </c>
      <c r="E54" s="27" t="s">
        <v>178</v>
      </c>
      <c r="F54" s="27" t="s">
        <v>990</v>
      </c>
      <c r="G54" s="27" t="s">
        <v>209</v>
      </c>
      <c r="H54" s="38" t="s">
        <v>1412</v>
      </c>
      <c r="I54" s="25">
        <v>1</v>
      </c>
      <c r="J54" s="25">
        <v>90</v>
      </c>
      <c r="K54" s="25"/>
      <c r="L54" s="25"/>
      <c r="M54" s="25">
        <v>1</v>
      </c>
      <c r="N54" s="25"/>
      <c r="O54" s="25"/>
      <c r="P54" s="25"/>
      <c r="Q54" s="25"/>
      <c r="R54" s="25"/>
      <c r="S54" s="25">
        <v>1867</v>
      </c>
      <c r="T54" s="25">
        <v>7902</v>
      </c>
      <c r="U54" s="51" t="s">
        <v>211</v>
      </c>
      <c r="V54" s="25" t="s">
        <v>715</v>
      </c>
      <c r="W54" s="96" t="s">
        <v>207</v>
      </c>
      <c r="X54" s="25" t="s">
        <v>715</v>
      </c>
      <c r="Y54" s="22" t="s">
        <v>1468</v>
      </c>
      <c r="Z54" s="238">
        <v>307.343833</v>
      </c>
      <c r="AA54" s="238">
        <f>AB54</f>
        <v>183.085123</v>
      </c>
      <c r="AB54" s="239">
        <f>200-16.914877</f>
        <v>183.085123</v>
      </c>
      <c r="AC54" s="239"/>
      <c r="AD54" s="239"/>
      <c r="AE54" s="239"/>
      <c r="AF54" s="240"/>
      <c r="AG54" s="240"/>
      <c r="AH54" s="240"/>
      <c r="AI54" s="240"/>
      <c r="AJ54" s="240">
        <f>Z54-AA54</f>
        <v>124.25871</v>
      </c>
      <c r="AK54" s="25"/>
      <c r="AL54" s="25"/>
      <c r="AM54" s="68" t="s">
        <v>1436</v>
      </c>
      <c r="AN54" s="68" t="s">
        <v>1437</v>
      </c>
      <c r="AO54" s="57" t="s">
        <v>1386</v>
      </c>
    </row>
    <row r="55" s="7" customFormat="1" ht="266" customHeight="1" spans="1:41">
      <c r="A55" s="22">
        <v>19</v>
      </c>
      <c r="B55" s="22" t="s">
        <v>1244</v>
      </c>
      <c r="C55" s="22">
        <v>2024</v>
      </c>
      <c r="D55" s="33" t="s">
        <v>646</v>
      </c>
      <c r="E55" s="22" t="s">
        <v>302</v>
      </c>
      <c r="F55" s="24" t="s">
        <v>990</v>
      </c>
      <c r="G55" s="22" t="s">
        <v>503</v>
      </c>
      <c r="H55" s="33" t="s">
        <v>647</v>
      </c>
      <c r="I55" s="22">
        <v>1</v>
      </c>
      <c r="J55" s="22">
        <v>7</v>
      </c>
      <c r="K55" s="22"/>
      <c r="L55" s="22"/>
      <c r="M55" s="22">
        <v>1</v>
      </c>
      <c r="N55" s="22"/>
      <c r="O55" s="22"/>
      <c r="P55" s="22"/>
      <c r="Q55" s="22"/>
      <c r="R55" s="22"/>
      <c r="S55" s="22">
        <v>754</v>
      </c>
      <c r="T55" s="22">
        <v>2895</v>
      </c>
      <c r="U55" s="36" t="s">
        <v>211</v>
      </c>
      <c r="V55" s="22" t="s">
        <v>715</v>
      </c>
      <c r="W55" s="49" t="s">
        <v>207</v>
      </c>
      <c r="X55" s="22" t="s">
        <v>715</v>
      </c>
      <c r="Y55" s="22" t="s">
        <v>1468</v>
      </c>
      <c r="Z55" s="22">
        <v>5000</v>
      </c>
      <c r="AA55" s="22">
        <v>3000</v>
      </c>
      <c r="AB55" s="60">
        <v>2000</v>
      </c>
      <c r="AC55" s="60"/>
      <c r="AD55" s="60">
        <v>1000</v>
      </c>
      <c r="AE55" s="60"/>
      <c r="AF55" s="22">
        <v>2000</v>
      </c>
      <c r="AG55" s="22"/>
      <c r="AH55" s="22"/>
      <c r="AI55" s="22"/>
      <c r="AJ55" s="22"/>
      <c r="AK55" s="22"/>
      <c r="AL55" s="22"/>
      <c r="AM55" s="33" t="s">
        <v>1245</v>
      </c>
      <c r="AN55" s="33" t="s">
        <v>1246</v>
      </c>
      <c r="AO55" s="60" t="s">
        <v>1390</v>
      </c>
    </row>
    <row r="56" s="13" customFormat="1" ht="145" customHeight="1" spans="1:41">
      <c r="A56" s="22">
        <v>20</v>
      </c>
      <c r="B56" s="22" t="s">
        <v>1322</v>
      </c>
      <c r="C56" s="33">
        <v>2024</v>
      </c>
      <c r="D56" s="33" t="s">
        <v>1323</v>
      </c>
      <c r="E56" s="33" t="s">
        <v>178</v>
      </c>
      <c r="F56" s="22" t="s">
        <v>1009</v>
      </c>
      <c r="G56" s="33" t="s">
        <v>1324</v>
      </c>
      <c r="H56" s="33" t="s">
        <v>1325</v>
      </c>
      <c r="I56" s="33">
        <v>1</v>
      </c>
      <c r="J56" s="33">
        <v>7.7</v>
      </c>
      <c r="K56" s="33"/>
      <c r="L56" s="33"/>
      <c r="M56" s="33">
        <v>1</v>
      </c>
      <c r="N56" s="33"/>
      <c r="O56" s="33"/>
      <c r="P56" s="33"/>
      <c r="Q56" s="33"/>
      <c r="R56" s="33"/>
      <c r="S56" s="39">
        <v>788</v>
      </c>
      <c r="T56" s="39">
        <v>2878</v>
      </c>
      <c r="U56" s="22" t="s">
        <v>206</v>
      </c>
      <c r="V56" s="33" t="s">
        <v>902</v>
      </c>
      <c r="W56" s="33" t="s">
        <v>207</v>
      </c>
      <c r="X56" s="22" t="s">
        <v>715</v>
      </c>
      <c r="Y56" s="33" t="s">
        <v>1468</v>
      </c>
      <c r="Z56" s="22">
        <v>950</v>
      </c>
      <c r="AA56" s="33">
        <v>950</v>
      </c>
      <c r="AB56" s="33">
        <v>950</v>
      </c>
      <c r="AC56" s="33"/>
      <c r="AD56" s="33"/>
      <c r="AE56" s="33"/>
      <c r="AF56" s="33"/>
      <c r="AG56" s="33"/>
      <c r="AH56" s="33"/>
      <c r="AI56" s="33"/>
      <c r="AJ56" s="33"/>
      <c r="AK56" s="33"/>
      <c r="AL56" s="33"/>
      <c r="AM56" s="33" t="s">
        <v>1326</v>
      </c>
      <c r="AN56" s="33" t="s">
        <v>913</v>
      </c>
      <c r="AO56" s="60" t="s">
        <v>1392</v>
      </c>
    </row>
    <row r="57" s="12" customFormat="1" ht="30" customHeight="1" spans="1:41">
      <c r="A57" s="183" t="s">
        <v>54</v>
      </c>
      <c r="B57" s="188" t="s">
        <v>84</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52</v>
      </c>
      <c r="B58" s="188" t="s">
        <v>85</v>
      </c>
      <c r="C58" s="188"/>
      <c r="D58" s="188"/>
      <c r="E58" s="185"/>
      <c r="F58" s="185"/>
      <c r="G58" s="185"/>
      <c r="H58" s="185"/>
      <c r="I58" s="191">
        <f t="shared" ref="I58:AL58" si="14">I59+I60+I61+I62</f>
        <v>0</v>
      </c>
      <c r="J58" s="191">
        <f t="shared" si="14"/>
        <v>0</v>
      </c>
      <c r="K58" s="191">
        <f t="shared" si="14"/>
        <v>0</v>
      </c>
      <c r="L58" s="191">
        <f t="shared" si="14"/>
        <v>0</v>
      </c>
      <c r="M58" s="191">
        <f t="shared" si="14"/>
        <v>0</v>
      </c>
      <c r="N58" s="191">
        <f t="shared" si="14"/>
        <v>0</v>
      </c>
      <c r="O58" s="191">
        <f t="shared" si="14"/>
        <v>0</v>
      </c>
      <c r="P58" s="191">
        <f t="shared" si="14"/>
        <v>0</v>
      </c>
      <c r="Q58" s="191">
        <f t="shared" si="14"/>
        <v>0</v>
      </c>
      <c r="R58" s="191">
        <f t="shared" si="14"/>
        <v>0</v>
      </c>
      <c r="S58" s="191">
        <f t="shared" si="14"/>
        <v>0</v>
      </c>
      <c r="T58" s="191">
        <f t="shared" si="14"/>
        <v>0</v>
      </c>
      <c r="U58" s="191">
        <f t="shared" si="14"/>
        <v>0</v>
      </c>
      <c r="V58" s="191">
        <f t="shared" si="14"/>
        <v>0</v>
      </c>
      <c r="W58" s="191">
        <f t="shared" si="14"/>
        <v>0</v>
      </c>
      <c r="X58" s="191">
        <f t="shared" si="14"/>
        <v>0</v>
      </c>
      <c r="Y58" s="191">
        <f t="shared" si="14"/>
        <v>0</v>
      </c>
      <c r="Z58" s="191">
        <f t="shared" si="14"/>
        <v>0</v>
      </c>
      <c r="AA58" s="191">
        <f t="shared" si="14"/>
        <v>0</v>
      </c>
      <c r="AB58" s="191">
        <f t="shared" si="14"/>
        <v>0</v>
      </c>
      <c r="AC58" s="191">
        <f t="shared" si="14"/>
        <v>0</v>
      </c>
      <c r="AD58" s="191">
        <f t="shared" si="14"/>
        <v>0</v>
      </c>
      <c r="AE58" s="191">
        <f t="shared" si="14"/>
        <v>0</v>
      </c>
      <c r="AF58" s="191">
        <f t="shared" si="14"/>
        <v>0</v>
      </c>
      <c r="AG58" s="191">
        <f t="shared" si="14"/>
        <v>0</v>
      </c>
      <c r="AH58" s="191">
        <f t="shared" si="14"/>
        <v>0</v>
      </c>
      <c r="AI58" s="191">
        <f t="shared" si="14"/>
        <v>0</v>
      </c>
      <c r="AJ58" s="191">
        <f t="shared" si="14"/>
        <v>0</v>
      </c>
      <c r="AK58" s="191">
        <f t="shared" si="14"/>
        <v>0</v>
      </c>
      <c r="AL58" s="191">
        <f t="shared" si="14"/>
        <v>0</v>
      </c>
      <c r="AM58" s="196"/>
      <c r="AN58" s="196"/>
      <c r="AO58" s="196"/>
    </row>
    <row r="59" s="12" customFormat="1" ht="30" customHeight="1" spans="1:41">
      <c r="A59" s="183" t="s">
        <v>54</v>
      </c>
      <c r="B59" s="188" t="s">
        <v>86</v>
      </c>
      <c r="C59" s="188"/>
      <c r="D59" s="188"/>
      <c r="E59" s="185"/>
      <c r="F59" s="185"/>
      <c r="G59" s="185"/>
      <c r="H59" s="185"/>
      <c r="I59" s="191">
        <v>0</v>
      </c>
      <c r="J59" s="191">
        <v>0</v>
      </c>
      <c r="K59" s="191">
        <v>0</v>
      </c>
      <c r="L59" s="191">
        <v>0</v>
      </c>
      <c r="M59" s="191">
        <v>0</v>
      </c>
      <c r="N59" s="191">
        <v>0</v>
      </c>
      <c r="O59" s="191">
        <v>0</v>
      </c>
      <c r="P59" s="191">
        <v>0</v>
      </c>
      <c r="Q59" s="191">
        <v>0</v>
      </c>
      <c r="R59" s="191">
        <v>0</v>
      </c>
      <c r="S59" s="191">
        <v>0</v>
      </c>
      <c r="T59" s="191">
        <v>0</v>
      </c>
      <c r="U59" s="191">
        <v>0</v>
      </c>
      <c r="V59" s="191">
        <v>0</v>
      </c>
      <c r="W59" s="191">
        <v>0</v>
      </c>
      <c r="X59" s="191">
        <v>0</v>
      </c>
      <c r="Y59" s="191">
        <v>0</v>
      </c>
      <c r="Z59" s="191">
        <v>0</v>
      </c>
      <c r="AA59" s="191">
        <v>0</v>
      </c>
      <c r="AB59" s="191">
        <v>0</v>
      </c>
      <c r="AC59" s="191">
        <v>0</v>
      </c>
      <c r="AD59" s="191">
        <v>0</v>
      </c>
      <c r="AE59" s="191">
        <v>0</v>
      </c>
      <c r="AF59" s="191">
        <v>0</v>
      </c>
      <c r="AG59" s="191">
        <v>0</v>
      </c>
      <c r="AH59" s="191">
        <v>0</v>
      </c>
      <c r="AI59" s="191">
        <v>0</v>
      </c>
      <c r="AJ59" s="191">
        <v>0</v>
      </c>
      <c r="AK59" s="191">
        <v>0</v>
      </c>
      <c r="AL59" s="191">
        <v>0</v>
      </c>
      <c r="AM59" s="191"/>
      <c r="AN59" s="196"/>
      <c r="AO59" s="196"/>
    </row>
    <row r="60" s="12" customFormat="1" ht="30" customHeight="1" spans="1:41">
      <c r="A60" s="183" t="s">
        <v>54</v>
      </c>
      <c r="B60" s="188" t="s">
        <v>87</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88</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customHeight="1" spans="1:41">
      <c r="A62" s="183" t="s">
        <v>54</v>
      </c>
      <c r="B62" s="188" t="s">
        <v>89</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customHeight="1" spans="1:41">
      <c r="A63" s="183" t="s">
        <v>52</v>
      </c>
      <c r="B63" s="188" t="s">
        <v>90</v>
      </c>
      <c r="C63" s="188"/>
      <c r="D63" s="188"/>
      <c r="E63" s="185"/>
      <c r="F63" s="185"/>
      <c r="G63" s="185"/>
      <c r="H63" s="185"/>
      <c r="I63" s="191">
        <f t="shared" ref="I63:AL63" si="15">I64+I66+I69+I67+I68+I70</f>
        <v>3</v>
      </c>
      <c r="J63" s="191">
        <f t="shared" si="15"/>
        <v>1200</v>
      </c>
      <c r="K63" s="191">
        <f t="shared" si="15"/>
        <v>3</v>
      </c>
      <c r="L63" s="191">
        <f t="shared" si="15"/>
        <v>0</v>
      </c>
      <c r="M63" s="191">
        <f t="shared" si="15"/>
        <v>0</v>
      </c>
      <c r="N63" s="191">
        <f t="shared" si="15"/>
        <v>0</v>
      </c>
      <c r="O63" s="191">
        <f t="shared" si="15"/>
        <v>0</v>
      </c>
      <c r="P63" s="191">
        <f t="shared" si="15"/>
        <v>0</v>
      </c>
      <c r="Q63" s="191">
        <f t="shared" si="15"/>
        <v>0</v>
      </c>
      <c r="R63" s="191">
        <f t="shared" si="15"/>
        <v>0</v>
      </c>
      <c r="S63" s="191">
        <f t="shared" si="15"/>
        <v>1363</v>
      </c>
      <c r="T63" s="191">
        <f t="shared" si="15"/>
        <v>1686</v>
      </c>
      <c r="U63" s="191">
        <f t="shared" si="15"/>
        <v>0</v>
      </c>
      <c r="V63" s="191">
        <f t="shared" si="15"/>
        <v>0</v>
      </c>
      <c r="W63" s="191">
        <f t="shared" si="15"/>
        <v>0</v>
      </c>
      <c r="X63" s="191">
        <f t="shared" si="15"/>
        <v>0</v>
      </c>
      <c r="Y63" s="191">
        <f t="shared" si="15"/>
        <v>0</v>
      </c>
      <c r="Z63" s="191">
        <f t="shared" si="15"/>
        <v>2463.83871</v>
      </c>
      <c r="AA63" s="191">
        <f t="shared" si="15"/>
        <v>1365.83871</v>
      </c>
      <c r="AB63" s="191">
        <f t="shared" si="15"/>
        <v>1212.83871</v>
      </c>
      <c r="AC63" s="191">
        <f t="shared" si="15"/>
        <v>0</v>
      </c>
      <c r="AD63" s="191">
        <f t="shared" si="15"/>
        <v>153</v>
      </c>
      <c r="AE63" s="191">
        <f t="shared" si="15"/>
        <v>0</v>
      </c>
      <c r="AF63" s="191">
        <f t="shared" si="15"/>
        <v>1098</v>
      </c>
      <c r="AG63" s="191">
        <f t="shared" si="15"/>
        <v>0</v>
      </c>
      <c r="AH63" s="191">
        <f t="shared" si="15"/>
        <v>0</v>
      </c>
      <c r="AI63" s="191">
        <f t="shared" si="15"/>
        <v>0</v>
      </c>
      <c r="AJ63" s="191">
        <f t="shared" si="15"/>
        <v>0</v>
      </c>
      <c r="AK63" s="191">
        <f t="shared" si="15"/>
        <v>0</v>
      </c>
      <c r="AL63" s="191">
        <f t="shared" si="15"/>
        <v>0</v>
      </c>
      <c r="AM63" s="196"/>
      <c r="AN63" s="196"/>
      <c r="AO63" s="196"/>
    </row>
    <row r="64" s="12" customFormat="1" ht="30" customHeight="1" spans="1:41">
      <c r="A64" s="183" t="s">
        <v>54</v>
      </c>
      <c r="B64" s="188" t="s">
        <v>91</v>
      </c>
      <c r="C64" s="188"/>
      <c r="D64" s="188"/>
      <c r="E64" s="185"/>
      <c r="F64" s="185"/>
      <c r="G64" s="185"/>
      <c r="H64" s="185"/>
      <c r="I64" s="191">
        <f t="shared" ref="I64:AL64" si="16">SUM(I65)</f>
        <v>1</v>
      </c>
      <c r="J64" s="191">
        <f t="shared" si="16"/>
        <v>1200</v>
      </c>
      <c r="K64" s="191">
        <f t="shared" si="16"/>
        <v>1</v>
      </c>
      <c r="L64" s="191">
        <f t="shared" si="16"/>
        <v>0</v>
      </c>
      <c r="M64" s="191">
        <f t="shared" si="16"/>
        <v>0</v>
      </c>
      <c r="N64" s="191">
        <f t="shared" si="16"/>
        <v>0</v>
      </c>
      <c r="O64" s="191">
        <f t="shared" si="16"/>
        <v>0</v>
      </c>
      <c r="P64" s="191">
        <f t="shared" si="16"/>
        <v>0</v>
      </c>
      <c r="Q64" s="191">
        <f t="shared" si="16"/>
        <v>0</v>
      </c>
      <c r="R64" s="191">
        <f t="shared" si="16"/>
        <v>0</v>
      </c>
      <c r="S64" s="191">
        <f t="shared" si="16"/>
        <v>1200</v>
      </c>
      <c r="T64" s="191">
        <f t="shared" si="16"/>
        <v>1200</v>
      </c>
      <c r="U64" s="191">
        <f t="shared" si="16"/>
        <v>0</v>
      </c>
      <c r="V64" s="191">
        <f t="shared" si="16"/>
        <v>0</v>
      </c>
      <c r="W64" s="191">
        <f t="shared" si="16"/>
        <v>0</v>
      </c>
      <c r="X64" s="191">
        <f t="shared" si="16"/>
        <v>0</v>
      </c>
      <c r="Y64" s="191">
        <f t="shared" si="16"/>
        <v>0</v>
      </c>
      <c r="Z64" s="191">
        <f t="shared" si="16"/>
        <v>200</v>
      </c>
      <c r="AA64" s="191">
        <f t="shared" si="16"/>
        <v>0</v>
      </c>
      <c r="AB64" s="191">
        <f t="shared" si="16"/>
        <v>0</v>
      </c>
      <c r="AC64" s="191">
        <f t="shared" si="16"/>
        <v>0</v>
      </c>
      <c r="AD64" s="191">
        <f t="shared" si="16"/>
        <v>0</v>
      </c>
      <c r="AE64" s="191">
        <f t="shared" si="16"/>
        <v>0</v>
      </c>
      <c r="AF64" s="191">
        <f t="shared" si="16"/>
        <v>200</v>
      </c>
      <c r="AG64" s="191">
        <f t="shared" si="16"/>
        <v>0</v>
      </c>
      <c r="AH64" s="191">
        <f t="shared" si="16"/>
        <v>0</v>
      </c>
      <c r="AI64" s="191">
        <f t="shared" si="16"/>
        <v>0</v>
      </c>
      <c r="AJ64" s="191">
        <f t="shared" si="16"/>
        <v>0</v>
      </c>
      <c r="AK64" s="191">
        <f t="shared" si="16"/>
        <v>0</v>
      </c>
      <c r="AL64" s="191">
        <f t="shared" si="16"/>
        <v>0</v>
      </c>
      <c r="AM64" s="196"/>
      <c r="AN64" s="196"/>
      <c r="AO64" s="196"/>
    </row>
    <row r="65" s="7" customFormat="1" ht="178" customHeight="1" spans="1:41">
      <c r="A65" s="22">
        <v>21</v>
      </c>
      <c r="B65" s="22" t="s">
        <v>1180</v>
      </c>
      <c r="C65" s="22">
        <v>2024</v>
      </c>
      <c r="D65" s="33" t="s">
        <v>998</v>
      </c>
      <c r="E65" s="22" t="s">
        <v>178</v>
      </c>
      <c r="F65" s="22" t="s">
        <v>1175</v>
      </c>
      <c r="G65" s="22" t="s">
        <v>995</v>
      </c>
      <c r="H65" s="33" t="s">
        <v>999</v>
      </c>
      <c r="I65" s="22">
        <v>1</v>
      </c>
      <c r="J65" s="22">
        <v>1200</v>
      </c>
      <c r="K65" s="22">
        <v>1</v>
      </c>
      <c r="L65" s="22"/>
      <c r="M65" s="22"/>
      <c r="N65" s="22"/>
      <c r="O65" s="22"/>
      <c r="P65" s="22"/>
      <c r="Q65" s="22"/>
      <c r="R65" s="22"/>
      <c r="S65" s="22">
        <v>1200</v>
      </c>
      <c r="T65" s="22">
        <v>1200</v>
      </c>
      <c r="U65" s="36" t="s">
        <v>183</v>
      </c>
      <c r="V65" s="22" t="s">
        <v>1480</v>
      </c>
      <c r="W65" s="36" t="s">
        <v>183</v>
      </c>
      <c r="X65" s="22" t="s">
        <v>1480</v>
      </c>
      <c r="Y65" s="22" t="s">
        <v>1440</v>
      </c>
      <c r="Z65" s="22">
        <v>200</v>
      </c>
      <c r="AA65" s="22"/>
      <c r="AB65" s="60"/>
      <c r="AC65" s="60"/>
      <c r="AD65" s="60"/>
      <c r="AE65" s="60"/>
      <c r="AF65" s="22">
        <v>200</v>
      </c>
      <c r="AG65" s="22"/>
      <c r="AH65" s="22"/>
      <c r="AI65" s="22"/>
      <c r="AJ65" s="22"/>
      <c r="AK65" s="22"/>
      <c r="AL65" s="22"/>
      <c r="AM65" s="33" t="s">
        <v>1181</v>
      </c>
      <c r="AN65" s="33" t="s">
        <v>1182</v>
      </c>
      <c r="AO65" s="60" t="s">
        <v>1386</v>
      </c>
    </row>
    <row r="66" s="12" customFormat="1" ht="30" customHeight="1" spans="1:41">
      <c r="A66" s="183" t="s">
        <v>54</v>
      </c>
      <c r="B66" s="188" t="s">
        <v>92</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customHeight="1" spans="1:41">
      <c r="A67" s="183" t="s">
        <v>54</v>
      </c>
      <c r="B67" s="188" t="s">
        <v>93</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c r="AO67" s="196"/>
    </row>
    <row r="68" s="12" customFormat="1" ht="30" customHeight="1" spans="1:41">
      <c r="A68" s="183" t="s">
        <v>54</v>
      </c>
      <c r="B68" s="188" t="s">
        <v>94</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customHeight="1" spans="1:41">
      <c r="A69" s="183" t="s">
        <v>54</v>
      </c>
      <c r="B69" s="188" t="s">
        <v>95</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customHeight="1" spans="1:41">
      <c r="A70" s="183" t="s">
        <v>54</v>
      </c>
      <c r="B70" s="188" t="s">
        <v>96</v>
      </c>
      <c r="C70" s="188"/>
      <c r="D70" s="188"/>
      <c r="E70" s="185"/>
      <c r="F70" s="185"/>
      <c r="G70" s="185"/>
      <c r="H70" s="185"/>
      <c r="I70" s="191">
        <f t="shared" ref="I70:AL70" si="17">SUM(I71:I72)</f>
        <v>2</v>
      </c>
      <c r="J70" s="191">
        <f t="shared" si="17"/>
        <v>0</v>
      </c>
      <c r="K70" s="191">
        <f t="shared" si="17"/>
        <v>2</v>
      </c>
      <c r="L70" s="191">
        <f t="shared" si="17"/>
        <v>0</v>
      </c>
      <c r="M70" s="191">
        <f t="shared" si="17"/>
        <v>0</v>
      </c>
      <c r="N70" s="191">
        <f t="shared" si="17"/>
        <v>0</v>
      </c>
      <c r="O70" s="191">
        <f t="shared" si="17"/>
        <v>0</v>
      </c>
      <c r="P70" s="191">
        <f t="shared" si="17"/>
        <v>0</v>
      </c>
      <c r="Q70" s="191">
        <f t="shared" si="17"/>
        <v>0</v>
      </c>
      <c r="R70" s="191">
        <f t="shared" si="17"/>
        <v>0</v>
      </c>
      <c r="S70" s="191">
        <f t="shared" si="17"/>
        <v>163</v>
      </c>
      <c r="T70" s="191">
        <f t="shared" si="17"/>
        <v>486</v>
      </c>
      <c r="U70" s="191">
        <f t="shared" si="17"/>
        <v>0</v>
      </c>
      <c r="V70" s="191">
        <f t="shared" si="17"/>
        <v>0</v>
      </c>
      <c r="W70" s="191">
        <f t="shared" si="17"/>
        <v>0</v>
      </c>
      <c r="X70" s="191">
        <f t="shared" si="17"/>
        <v>0</v>
      </c>
      <c r="Y70" s="191">
        <f t="shared" si="17"/>
        <v>0</v>
      </c>
      <c r="Z70" s="191">
        <f t="shared" si="17"/>
        <v>2263.83871</v>
      </c>
      <c r="AA70" s="191">
        <f t="shared" si="17"/>
        <v>1365.83871</v>
      </c>
      <c r="AB70" s="191">
        <f t="shared" si="17"/>
        <v>1212.83871</v>
      </c>
      <c r="AC70" s="191">
        <f t="shared" si="17"/>
        <v>0</v>
      </c>
      <c r="AD70" s="191">
        <f t="shared" si="17"/>
        <v>153</v>
      </c>
      <c r="AE70" s="191">
        <f t="shared" si="17"/>
        <v>0</v>
      </c>
      <c r="AF70" s="191">
        <f t="shared" si="17"/>
        <v>898</v>
      </c>
      <c r="AG70" s="191">
        <f t="shared" si="17"/>
        <v>0</v>
      </c>
      <c r="AH70" s="191">
        <f t="shared" si="17"/>
        <v>0</v>
      </c>
      <c r="AI70" s="191">
        <f t="shared" si="17"/>
        <v>0</v>
      </c>
      <c r="AJ70" s="191">
        <f t="shared" si="17"/>
        <v>0</v>
      </c>
      <c r="AK70" s="191">
        <f t="shared" si="17"/>
        <v>0</v>
      </c>
      <c r="AL70" s="191">
        <f t="shared" si="17"/>
        <v>0</v>
      </c>
      <c r="AM70" s="196"/>
      <c r="AN70" s="196"/>
      <c r="AO70" s="196"/>
    </row>
    <row r="71" s="12" customFormat="1" ht="216" customHeight="1" spans="1:41">
      <c r="A71" s="221">
        <v>22</v>
      </c>
      <c r="B71" s="208" t="s">
        <v>1469</v>
      </c>
      <c r="C71" s="208">
        <v>2024</v>
      </c>
      <c r="D71" s="208" t="s">
        <v>1470</v>
      </c>
      <c r="E71" s="208" t="s">
        <v>178</v>
      </c>
      <c r="F71" s="208" t="s">
        <v>1020</v>
      </c>
      <c r="G71" s="222" t="s">
        <v>204</v>
      </c>
      <c r="H71" s="42" t="s">
        <v>1471</v>
      </c>
      <c r="I71" s="33">
        <v>1</v>
      </c>
      <c r="J71" s="33"/>
      <c r="K71" s="33">
        <v>1</v>
      </c>
      <c r="L71" s="33"/>
      <c r="M71" s="33"/>
      <c r="N71" s="33"/>
      <c r="O71" s="33"/>
      <c r="P71" s="33"/>
      <c r="Q71" s="33"/>
      <c r="R71" s="33"/>
      <c r="S71" s="33">
        <v>163</v>
      </c>
      <c r="T71" s="33">
        <v>486</v>
      </c>
      <c r="U71" s="42" t="s">
        <v>206</v>
      </c>
      <c r="V71" s="33" t="s">
        <v>902</v>
      </c>
      <c r="W71" s="41" t="s">
        <v>183</v>
      </c>
      <c r="X71" s="22" t="s">
        <v>811</v>
      </c>
      <c r="Y71" s="22" t="s">
        <v>1440</v>
      </c>
      <c r="Z71" s="227">
        <v>80</v>
      </c>
      <c r="AA71" s="225">
        <v>80</v>
      </c>
      <c r="AB71" s="208">
        <v>80</v>
      </c>
      <c r="AC71" s="75"/>
      <c r="AD71" s="75"/>
      <c r="AE71" s="75"/>
      <c r="AF71" s="75"/>
      <c r="AG71" s="75"/>
      <c r="AH71" s="75"/>
      <c r="AI71" s="75"/>
      <c r="AJ71" s="75"/>
      <c r="AK71" s="75"/>
      <c r="AL71" s="75"/>
      <c r="AM71" s="42" t="s">
        <v>1472</v>
      </c>
      <c r="AN71" s="42" t="s">
        <v>1473</v>
      </c>
      <c r="AO71" s="60" t="s">
        <v>1386</v>
      </c>
    </row>
    <row r="72" s="12" customFormat="1" ht="243" customHeight="1" spans="1:41">
      <c r="A72" s="208">
        <v>23</v>
      </c>
      <c r="B72" s="208" t="s">
        <v>1474</v>
      </c>
      <c r="C72" s="208">
        <v>2024</v>
      </c>
      <c r="D72" s="208" t="s">
        <v>1475</v>
      </c>
      <c r="E72" s="208" t="s">
        <v>178</v>
      </c>
      <c r="F72" s="208" t="s">
        <v>1175</v>
      </c>
      <c r="G72" s="208" t="s">
        <v>995</v>
      </c>
      <c r="H72" s="42" t="s">
        <v>1476</v>
      </c>
      <c r="I72" s="22">
        <v>1</v>
      </c>
      <c r="J72" s="22"/>
      <c r="K72" s="22">
        <v>1</v>
      </c>
      <c r="L72" s="191"/>
      <c r="M72" s="191"/>
      <c r="N72" s="191"/>
      <c r="O72" s="191"/>
      <c r="P72" s="191"/>
      <c r="Q72" s="191"/>
      <c r="R72" s="191"/>
      <c r="S72" s="191"/>
      <c r="T72" s="191"/>
      <c r="U72" s="193" t="s">
        <v>995</v>
      </c>
      <c r="V72" s="22" t="s">
        <v>1480</v>
      </c>
      <c r="W72" s="209" t="s">
        <v>183</v>
      </c>
      <c r="X72" s="22" t="s">
        <v>1480</v>
      </c>
      <c r="Y72" s="22" t="s">
        <v>1440</v>
      </c>
      <c r="Z72" s="225">
        <f>AA72+AF72</f>
        <v>2183.83871</v>
      </c>
      <c r="AA72" s="225">
        <f>AB72+AD72</f>
        <v>1285.83871</v>
      </c>
      <c r="AB72" s="225">
        <v>1132.83871</v>
      </c>
      <c r="AC72" s="225"/>
      <c r="AD72" s="225">
        <v>153</v>
      </c>
      <c r="AE72" s="225"/>
      <c r="AF72" s="225">
        <v>898</v>
      </c>
      <c r="AG72" s="208"/>
      <c r="AH72" s="208"/>
      <c r="AI72" s="208"/>
      <c r="AJ72" s="208"/>
      <c r="AK72" s="208"/>
      <c r="AL72" s="191"/>
      <c r="AM72" s="42" t="s">
        <v>1477</v>
      </c>
      <c r="AN72" s="42" t="s">
        <v>1478</v>
      </c>
      <c r="AO72" s="60" t="s">
        <v>1386</v>
      </c>
    </row>
    <row r="73" s="12" customFormat="1" ht="30" customHeight="1" spans="1:41">
      <c r="A73" s="180" t="s">
        <v>50</v>
      </c>
      <c r="B73" s="188" t="s">
        <v>97</v>
      </c>
      <c r="C73" s="188"/>
      <c r="D73" s="188"/>
      <c r="E73" s="185"/>
      <c r="F73" s="185"/>
      <c r="G73" s="185"/>
      <c r="H73" s="185"/>
      <c r="I73" s="192">
        <f t="shared" ref="I73:AL73" si="18">I74+I78+I81+I84+I88</f>
        <v>1</v>
      </c>
      <c r="J73" s="192">
        <f t="shared" si="18"/>
        <v>0</v>
      </c>
      <c r="K73" s="192">
        <f t="shared" si="18"/>
        <v>0</v>
      </c>
      <c r="L73" s="192">
        <f t="shared" si="18"/>
        <v>1</v>
      </c>
      <c r="M73" s="192">
        <f t="shared" si="18"/>
        <v>0</v>
      </c>
      <c r="N73" s="192">
        <f t="shared" si="18"/>
        <v>0</v>
      </c>
      <c r="O73" s="192">
        <f t="shared" si="18"/>
        <v>0</v>
      </c>
      <c r="P73" s="192">
        <f t="shared" si="18"/>
        <v>0</v>
      </c>
      <c r="Q73" s="192">
        <f t="shared" si="18"/>
        <v>0</v>
      </c>
      <c r="R73" s="192">
        <f t="shared" si="18"/>
        <v>0</v>
      </c>
      <c r="S73" s="192">
        <f t="shared" si="18"/>
        <v>0</v>
      </c>
      <c r="T73" s="192">
        <f t="shared" si="18"/>
        <v>0</v>
      </c>
      <c r="U73" s="192">
        <f t="shared" si="18"/>
        <v>0</v>
      </c>
      <c r="V73" s="192">
        <f t="shared" si="18"/>
        <v>0</v>
      </c>
      <c r="W73" s="192">
        <f t="shared" si="18"/>
        <v>0</v>
      </c>
      <c r="X73" s="192">
        <f t="shared" si="18"/>
        <v>0</v>
      </c>
      <c r="Y73" s="192">
        <f t="shared" si="18"/>
        <v>0</v>
      </c>
      <c r="Z73" s="192">
        <f t="shared" si="18"/>
        <v>100.11</v>
      </c>
      <c r="AA73" s="192">
        <f t="shared" si="18"/>
        <v>63.11</v>
      </c>
      <c r="AB73" s="192">
        <f t="shared" si="18"/>
        <v>63.11</v>
      </c>
      <c r="AC73" s="192">
        <f t="shared" si="18"/>
        <v>0</v>
      </c>
      <c r="AD73" s="192">
        <f t="shared" si="18"/>
        <v>0</v>
      </c>
      <c r="AE73" s="192">
        <f t="shared" si="18"/>
        <v>0</v>
      </c>
      <c r="AF73" s="192">
        <f t="shared" si="18"/>
        <v>37</v>
      </c>
      <c r="AG73" s="192">
        <f t="shared" si="18"/>
        <v>0</v>
      </c>
      <c r="AH73" s="192">
        <f t="shared" si="18"/>
        <v>0</v>
      </c>
      <c r="AI73" s="192">
        <f t="shared" si="18"/>
        <v>0</v>
      </c>
      <c r="AJ73" s="192">
        <f t="shared" si="18"/>
        <v>0</v>
      </c>
      <c r="AK73" s="192">
        <f t="shared" si="18"/>
        <v>0</v>
      </c>
      <c r="AL73" s="192">
        <f t="shared" si="18"/>
        <v>0</v>
      </c>
      <c r="AM73" s="196"/>
      <c r="AN73" s="196"/>
      <c r="AO73" s="196"/>
    </row>
    <row r="74" s="12" customFormat="1" ht="30" customHeight="1" spans="1:41">
      <c r="A74" s="180" t="s">
        <v>52</v>
      </c>
      <c r="B74" s="188" t="s">
        <v>98</v>
      </c>
      <c r="C74" s="188"/>
      <c r="D74" s="188"/>
      <c r="E74" s="185"/>
      <c r="F74" s="185"/>
      <c r="G74" s="185"/>
      <c r="H74" s="185"/>
      <c r="I74" s="191">
        <f t="shared" ref="I74:AL74" si="19">I75+I77</f>
        <v>1</v>
      </c>
      <c r="J74" s="191">
        <f t="shared" si="19"/>
        <v>0</v>
      </c>
      <c r="K74" s="191">
        <f t="shared" si="19"/>
        <v>0</v>
      </c>
      <c r="L74" s="191">
        <f t="shared" si="19"/>
        <v>1</v>
      </c>
      <c r="M74" s="191">
        <f t="shared" si="19"/>
        <v>0</v>
      </c>
      <c r="N74" s="191">
        <f t="shared" si="19"/>
        <v>0</v>
      </c>
      <c r="O74" s="191">
        <f t="shared" si="19"/>
        <v>0</v>
      </c>
      <c r="P74" s="191">
        <f t="shared" si="19"/>
        <v>0</v>
      </c>
      <c r="Q74" s="191">
        <f t="shared" si="19"/>
        <v>0</v>
      </c>
      <c r="R74" s="191">
        <f t="shared" si="19"/>
        <v>0</v>
      </c>
      <c r="S74" s="191">
        <f t="shared" si="19"/>
        <v>0</v>
      </c>
      <c r="T74" s="191">
        <f t="shared" si="19"/>
        <v>0</v>
      </c>
      <c r="U74" s="191">
        <f t="shared" si="19"/>
        <v>0</v>
      </c>
      <c r="V74" s="191">
        <f t="shared" si="19"/>
        <v>0</v>
      </c>
      <c r="W74" s="191">
        <f t="shared" si="19"/>
        <v>0</v>
      </c>
      <c r="X74" s="191">
        <f t="shared" si="19"/>
        <v>0</v>
      </c>
      <c r="Y74" s="191">
        <f t="shared" si="19"/>
        <v>0</v>
      </c>
      <c r="Z74" s="191">
        <f t="shared" si="19"/>
        <v>100.11</v>
      </c>
      <c r="AA74" s="191">
        <f t="shared" si="19"/>
        <v>63.11</v>
      </c>
      <c r="AB74" s="191">
        <f t="shared" si="19"/>
        <v>63.11</v>
      </c>
      <c r="AC74" s="191">
        <f t="shared" si="19"/>
        <v>0</v>
      </c>
      <c r="AD74" s="191">
        <f t="shared" si="19"/>
        <v>0</v>
      </c>
      <c r="AE74" s="191">
        <f t="shared" si="19"/>
        <v>0</v>
      </c>
      <c r="AF74" s="191">
        <f t="shared" si="19"/>
        <v>37</v>
      </c>
      <c r="AG74" s="191">
        <f t="shared" si="19"/>
        <v>0</v>
      </c>
      <c r="AH74" s="191">
        <f t="shared" si="19"/>
        <v>0</v>
      </c>
      <c r="AI74" s="191">
        <f t="shared" si="19"/>
        <v>0</v>
      </c>
      <c r="AJ74" s="191">
        <f t="shared" si="19"/>
        <v>0</v>
      </c>
      <c r="AK74" s="191">
        <f t="shared" si="19"/>
        <v>0</v>
      </c>
      <c r="AL74" s="191">
        <f t="shared" si="19"/>
        <v>0</v>
      </c>
      <c r="AM74" s="196"/>
      <c r="AN74" s="196"/>
      <c r="AO74" s="196"/>
    </row>
    <row r="75" s="12" customFormat="1" ht="30" customHeight="1" spans="1:41">
      <c r="A75" s="183" t="s">
        <v>54</v>
      </c>
      <c r="B75" s="188" t="s">
        <v>99</v>
      </c>
      <c r="C75" s="188"/>
      <c r="D75" s="188"/>
      <c r="E75" s="185"/>
      <c r="F75" s="185"/>
      <c r="G75" s="185"/>
      <c r="H75" s="185"/>
      <c r="I75" s="191">
        <f t="shared" ref="I75:AL75" si="20">SUM(I76)</f>
        <v>1</v>
      </c>
      <c r="J75" s="191">
        <f t="shared" si="20"/>
        <v>0</v>
      </c>
      <c r="K75" s="191">
        <f t="shared" si="20"/>
        <v>0</v>
      </c>
      <c r="L75" s="191">
        <f t="shared" si="20"/>
        <v>1</v>
      </c>
      <c r="M75" s="191">
        <f t="shared" si="20"/>
        <v>0</v>
      </c>
      <c r="N75" s="191">
        <f t="shared" si="20"/>
        <v>0</v>
      </c>
      <c r="O75" s="191">
        <f t="shared" si="20"/>
        <v>0</v>
      </c>
      <c r="P75" s="191">
        <f t="shared" si="20"/>
        <v>0</v>
      </c>
      <c r="Q75" s="191">
        <f t="shared" si="20"/>
        <v>0</v>
      </c>
      <c r="R75" s="191">
        <f t="shared" si="20"/>
        <v>0</v>
      </c>
      <c r="S75" s="191">
        <f t="shared" si="20"/>
        <v>0</v>
      </c>
      <c r="T75" s="191">
        <f t="shared" si="20"/>
        <v>0</v>
      </c>
      <c r="U75" s="191">
        <f t="shared" si="20"/>
        <v>0</v>
      </c>
      <c r="V75" s="191">
        <f t="shared" si="20"/>
        <v>0</v>
      </c>
      <c r="W75" s="191">
        <f t="shared" si="20"/>
        <v>0</v>
      </c>
      <c r="X75" s="191">
        <f t="shared" si="20"/>
        <v>0</v>
      </c>
      <c r="Y75" s="191">
        <f t="shared" si="20"/>
        <v>0</v>
      </c>
      <c r="Z75" s="191">
        <f t="shared" si="20"/>
        <v>100.11</v>
      </c>
      <c r="AA75" s="191">
        <f t="shared" si="20"/>
        <v>63.11</v>
      </c>
      <c r="AB75" s="191">
        <f t="shared" si="20"/>
        <v>63.11</v>
      </c>
      <c r="AC75" s="191">
        <f t="shared" si="20"/>
        <v>0</v>
      </c>
      <c r="AD75" s="191">
        <f t="shared" si="20"/>
        <v>0</v>
      </c>
      <c r="AE75" s="191">
        <f t="shared" si="20"/>
        <v>0</v>
      </c>
      <c r="AF75" s="191">
        <f t="shared" si="20"/>
        <v>37</v>
      </c>
      <c r="AG75" s="191">
        <f t="shared" si="20"/>
        <v>0</v>
      </c>
      <c r="AH75" s="191">
        <f t="shared" si="20"/>
        <v>0</v>
      </c>
      <c r="AI75" s="191">
        <f t="shared" si="20"/>
        <v>0</v>
      </c>
      <c r="AJ75" s="191">
        <f t="shared" si="20"/>
        <v>0</v>
      </c>
      <c r="AK75" s="191">
        <f t="shared" si="20"/>
        <v>0</v>
      </c>
      <c r="AL75" s="191">
        <f t="shared" si="20"/>
        <v>0</v>
      </c>
      <c r="AM75" s="196"/>
      <c r="AN75" s="196"/>
      <c r="AO75" s="196"/>
    </row>
    <row r="76" s="7" customFormat="1" ht="189" customHeight="1" spans="1:41">
      <c r="A76" s="22">
        <v>24</v>
      </c>
      <c r="B76" s="25" t="s">
        <v>1219</v>
      </c>
      <c r="C76" s="25">
        <v>2024</v>
      </c>
      <c r="D76" s="68" t="s">
        <v>1333</v>
      </c>
      <c r="E76" s="25" t="s">
        <v>178</v>
      </c>
      <c r="F76" s="25" t="s">
        <v>1175</v>
      </c>
      <c r="G76" s="25" t="s">
        <v>995</v>
      </c>
      <c r="H76" s="68" t="s">
        <v>1114</v>
      </c>
      <c r="I76" s="22">
        <v>1</v>
      </c>
      <c r="J76" s="22"/>
      <c r="K76" s="22"/>
      <c r="L76" s="22">
        <v>1</v>
      </c>
      <c r="M76" s="22"/>
      <c r="N76" s="22"/>
      <c r="O76" s="22"/>
      <c r="P76" s="22"/>
      <c r="Q76" s="22"/>
      <c r="R76" s="22"/>
      <c r="S76" s="22"/>
      <c r="T76" s="22"/>
      <c r="U76" s="51" t="s">
        <v>1003</v>
      </c>
      <c r="V76" s="22" t="s">
        <v>1496</v>
      </c>
      <c r="W76" s="51" t="s">
        <v>1003</v>
      </c>
      <c r="X76" s="22" t="s">
        <v>1496</v>
      </c>
      <c r="Y76" s="22" t="s">
        <v>1220</v>
      </c>
      <c r="Z76" s="238">
        <v>100.11</v>
      </c>
      <c r="AA76" s="231">
        <f>AB76</f>
        <v>63.11</v>
      </c>
      <c r="AB76" s="225">
        <f>15+34.11+14</f>
        <v>63.11</v>
      </c>
      <c r="AC76" s="242"/>
      <c r="AD76" s="242"/>
      <c r="AE76" s="242"/>
      <c r="AF76" s="225">
        <f>15+14+8</f>
        <v>37</v>
      </c>
      <c r="AG76" s="22"/>
      <c r="AH76" s="22"/>
      <c r="AI76" s="22"/>
      <c r="AJ76" s="22"/>
      <c r="AK76" s="22"/>
      <c r="AL76" s="22"/>
      <c r="AM76" s="33" t="s">
        <v>1221</v>
      </c>
      <c r="AN76" s="33" t="s">
        <v>1334</v>
      </c>
      <c r="AO76" s="60" t="s">
        <v>1386</v>
      </c>
    </row>
    <row r="77" s="12" customFormat="1" ht="30" customHeight="1" spans="1:41">
      <c r="A77" s="183" t="s">
        <v>54</v>
      </c>
      <c r="B77" s="188" t="s">
        <v>100</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customHeight="1" spans="1:41">
      <c r="A78" s="183" t="s">
        <v>52</v>
      </c>
      <c r="B78" s="188" t="s">
        <v>101</v>
      </c>
      <c r="C78" s="188"/>
      <c r="D78" s="188"/>
      <c r="E78" s="185"/>
      <c r="F78" s="185"/>
      <c r="G78" s="185"/>
      <c r="H78" s="185"/>
      <c r="I78" s="191">
        <f t="shared" ref="I78:AL78" si="21">I79+I80</f>
        <v>0</v>
      </c>
      <c r="J78" s="191">
        <f t="shared" si="21"/>
        <v>0</v>
      </c>
      <c r="K78" s="191">
        <f t="shared" si="21"/>
        <v>0</v>
      </c>
      <c r="L78" s="191">
        <f t="shared" si="21"/>
        <v>0</v>
      </c>
      <c r="M78" s="191">
        <f t="shared" si="21"/>
        <v>0</v>
      </c>
      <c r="N78" s="191">
        <f t="shared" si="21"/>
        <v>0</v>
      </c>
      <c r="O78" s="191">
        <f t="shared" si="21"/>
        <v>0</v>
      </c>
      <c r="P78" s="191">
        <f t="shared" si="21"/>
        <v>0</v>
      </c>
      <c r="Q78" s="191">
        <f t="shared" si="21"/>
        <v>0</v>
      </c>
      <c r="R78" s="191">
        <f t="shared" si="21"/>
        <v>0</v>
      </c>
      <c r="S78" s="191">
        <f t="shared" si="21"/>
        <v>0</v>
      </c>
      <c r="T78" s="191">
        <f t="shared" si="21"/>
        <v>0</v>
      </c>
      <c r="U78" s="191">
        <f t="shared" si="21"/>
        <v>0</v>
      </c>
      <c r="V78" s="191">
        <f t="shared" si="21"/>
        <v>0</v>
      </c>
      <c r="W78" s="191">
        <f t="shared" si="21"/>
        <v>0</v>
      </c>
      <c r="X78" s="191">
        <f t="shared" si="21"/>
        <v>0</v>
      </c>
      <c r="Y78" s="191">
        <f t="shared" si="21"/>
        <v>0</v>
      </c>
      <c r="Z78" s="191">
        <f t="shared" si="21"/>
        <v>0</v>
      </c>
      <c r="AA78" s="191">
        <f t="shared" si="21"/>
        <v>0</v>
      </c>
      <c r="AB78" s="191">
        <f t="shared" si="21"/>
        <v>0</v>
      </c>
      <c r="AC78" s="191">
        <f t="shared" si="21"/>
        <v>0</v>
      </c>
      <c r="AD78" s="191">
        <f t="shared" si="21"/>
        <v>0</v>
      </c>
      <c r="AE78" s="191">
        <f t="shared" si="21"/>
        <v>0</v>
      </c>
      <c r="AF78" s="191">
        <f t="shared" si="21"/>
        <v>0</v>
      </c>
      <c r="AG78" s="191">
        <f t="shared" si="21"/>
        <v>0</v>
      </c>
      <c r="AH78" s="191">
        <f t="shared" si="21"/>
        <v>0</v>
      </c>
      <c r="AI78" s="191">
        <f t="shared" si="21"/>
        <v>0</v>
      </c>
      <c r="AJ78" s="191">
        <f t="shared" si="21"/>
        <v>0</v>
      </c>
      <c r="AK78" s="191">
        <f t="shared" si="21"/>
        <v>0</v>
      </c>
      <c r="AL78" s="191">
        <f t="shared" si="21"/>
        <v>0</v>
      </c>
      <c r="AM78" s="196"/>
      <c r="AN78" s="196"/>
      <c r="AO78" s="196"/>
    </row>
    <row r="79" s="12" customFormat="1" ht="30" customHeight="1" spans="1:41">
      <c r="A79" s="183" t="s">
        <v>54</v>
      </c>
      <c r="B79" s="188" t="s">
        <v>102</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54</v>
      </c>
      <c r="B80" s="188" t="s">
        <v>103</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customHeight="1" spans="1:41">
      <c r="A81" s="183" t="s">
        <v>52</v>
      </c>
      <c r="B81" s="188" t="s">
        <v>104</v>
      </c>
      <c r="C81" s="188"/>
      <c r="D81" s="188"/>
      <c r="E81" s="185"/>
      <c r="F81" s="185"/>
      <c r="G81" s="185"/>
      <c r="H81" s="185"/>
      <c r="I81" s="191">
        <f t="shared" ref="I81:AL81" si="22">I82+I83</f>
        <v>0</v>
      </c>
      <c r="J81" s="191">
        <f t="shared" si="22"/>
        <v>0</v>
      </c>
      <c r="K81" s="191">
        <f t="shared" si="22"/>
        <v>0</v>
      </c>
      <c r="L81" s="191">
        <f t="shared" si="22"/>
        <v>0</v>
      </c>
      <c r="M81" s="191">
        <f t="shared" si="22"/>
        <v>0</v>
      </c>
      <c r="N81" s="191">
        <f t="shared" si="22"/>
        <v>0</v>
      </c>
      <c r="O81" s="191">
        <f t="shared" si="22"/>
        <v>0</v>
      </c>
      <c r="P81" s="191">
        <f t="shared" si="22"/>
        <v>0</v>
      </c>
      <c r="Q81" s="191">
        <f t="shared" si="22"/>
        <v>0</v>
      </c>
      <c r="R81" s="191">
        <f t="shared" si="22"/>
        <v>0</v>
      </c>
      <c r="S81" s="191">
        <f t="shared" si="22"/>
        <v>0</v>
      </c>
      <c r="T81" s="191">
        <f t="shared" si="22"/>
        <v>0</v>
      </c>
      <c r="U81" s="191">
        <f t="shared" si="22"/>
        <v>0</v>
      </c>
      <c r="V81" s="191">
        <f t="shared" si="22"/>
        <v>0</v>
      </c>
      <c r="W81" s="191">
        <f t="shared" si="22"/>
        <v>0</v>
      </c>
      <c r="X81" s="191">
        <f t="shared" si="22"/>
        <v>0</v>
      </c>
      <c r="Y81" s="191">
        <f t="shared" si="22"/>
        <v>0</v>
      </c>
      <c r="Z81" s="191">
        <f t="shared" si="22"/>
        <v>0</v>
      </c>
      <c r="AA81" s="191">
        <f t="shared" si="22"/>
        <v>0</v>
      </c>
      <c r="AB81" s="191">
        <f t="shared" si="22"/>
        <v>0</v>
      </c>
      <c r="AC81" s="191">
        <f t="shared" si="22"/>
        <v>0</v>
      </c>
      <c r="AD81" s="191">
        <f t="shared" si="22"/>
        <v>0</v>
      </c>
      <c r="AE81" s="191">
        <f t="shared" si="22"/>
        <v>0</v>
      </c>
      <c r="AF81" s="191">
        <f t="shared" si="22"/>
        <v>0</v>
      </c>
      <c r="AG81" s="191">
        <f t="shared" si="22"/>
        <v>0</v>
      </c>
      <c r="AH81" s="191">
        <f t="shared" si="22"/>
        <v>0</v>
      </c>
      <c r="AI81" s="191">
        <f t="shared" si="22"/>
        <v>0</v>
      </c>
      <c r="AJ81" s="191">
        <f t="shared" si="22"/>
        <v>0</v>
      </c>
      <c r="AK81" s="191">
        <f t="shared" si="22"/>
        <v>0</v>
      </c>
      <c r="AL81" s="191">
        <f t="shared" si="22"/>
        <v>0</v>
      </c>
      <c r="AM81" s="196"/>
      <c r="AN81" s="196"/>
      <c r="AO81" s="196"/>
    </row>
    <row r="82" s="12" customFormat="1" ht="30" customHeight="1" spans="1:41">
      <c r="A82" s="183" t="s">
        <v>54</v>
      </c>
      <c r="B82" s="188" t="s">
        <v>105</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customHeight="1" spans="1:41">
      <c r="A83" s="183" t="s">
        <v>54</v>
      </c>
      <c r="B83" s="188" t="s">
        <v>106</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customHeight="1" spans="1:41">
      <c r="A84" s="183" t="s">
        <v>52</v>
      </c>
      <c r="B84" s="188" t="s">
        <v>107</v>
      </c>
      <c r="C84" s="188"/>
      <c r="D84" s="188"/>
      <c r="E84" s="185"/>
      <c r="F84" s="185"/>
      <c r="G84" s="185"/>
      <c r="H84" s="185"/>
      <c r="I84" s="191">
        <f t="shared" ref="I84:AL84" si="23">I85+I87+I86</f>
        <v>0</v>
      </c>
      <c r="J84" s="191">
        <f t="shared" si="23"/>
        <v>0</v>
      </c>
      <c r="K84" s="191">
        <f t="shared" si="23"/>
        <v>0</v>
      </c>
      <c r="L84" s="191">
        <f t="shared" si="23"/>
        <v>0</v>
      </c>
      <c r="M84" s="191">
        <f t="shared" si="23"/>
        <v>0</v>
      </c>
      <c r="N84" s="191">
        <f t="shared" si="23"/>
        <v>0</v>
      </c>
      <c r="O84" s="191">
        <f t="shared" si="23"/>
        <v>0</v>
      </c>
      <c r="P84" s="191">
        <f t="shared" si="23"/>
        <v>0</v>
      </c>
      <c r="Q84" s="191">
        <f t="shared" si="23"/>
        <v>0</v>
      </c>
      <c r="R84" s="191">
        <f t="shared" si="23"/>
        <v>0</v>
      </c>
      <c r="S84" s="191">
        <f t="shared" si="23"/>
        <v>0</v>
      </c>
      <c r="T84" s="191">
        <f t="shared" si="23"/>
        <v>0</v>
      </c>
      <c r="U84" s="191">
        <f t="shared" si="23"/>
        <v>0</v>
      </c>
      <c r="V84" s="191">
        <f t="shared" si="23"/>
        <v>0</v>
      </c>
      <c r="W84" s="191">
        <f t="shared" si="23"/>
        <v>0</v>
      </c>
      <c r="X84" s="191">
        <f t="shared" si="23"/>
        <v>0</v>
      </c>
      <c r="Y84" s="191">
        <f t="shared" si="23"/>
        <v>0</v>
      </c>
      <c r="Z84" s="191">
        <f t="shared" si="23"/>
        <v>0</v>
      </c>
      <c r="AA84" s="191">
        <f t="shared" si="23"/>
        <v>0</v>
      </c>
      <c r="AB84" s="191">
        <f t="shared" si="23"/>
        <v>0</v>
      </c>
      <c r="AC84" s="191">
        <f t="shared" si="23"/>
        <v>0</v>
      </c>
      <c r="AD84" s="191">
        <f t="shared" si="23"/>
        <v>0</v>
      </c>
      <c r="AE84" s="191">
        <f t="shared" si="23"/>
        <v>0</v>
      </c>
      <c r="AF84" s="191">
        <f t="shared" si="23"/>
        <v>0</v>
      </c>
      <c r="AG84" s="191">
        <f t="shared" si="23"/>
        <v>0</v>
      </c>
      <c r="AH84" s="191">
        <f t="shared" si="23"/>
        <v>0</v>
      </c>
      <c r="AI84" s="191">
        <f t="shared" si="23"/>
        <v>0</v>
      </c>
      <c r="AJ84" s="191">
        <f t="shared" si="23"/>
        <v>0</v>
      </c>
      <c r="AK84" s="191">
        <f t="shared" si="23"/>
        <v>0</v>
      </c>
      <c r="AL84" s="191">
        <f t="shared" si="23"/>
        <v>0</v>
      </c>
      <c r="AM84" s="196"/>
      <c r="AN84" s="196"/>
      <c r="AO84" s="196"/>
    </row>
    <row r="85" s="12" customFormat="1" ht="30" customHeight="1" spans="1:41">
      <c r="A85" s="183" t="s">
        <v>54</v>
      </c>
      <c r="B85" s="188" t="s">
        <v>108</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30" customHeight="1" spans="1:41">
      <c r="A86" s="183" t="s">
        <v>54</v>
      </c>
      <c r="B86" s="188" t="s">
        <v>109</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c r="AO86" s="196"/>
    </row>
    <row r="87" s="12" customFormat="1" ht="30" customHeight="1" spans="1:41">
      <c r="A87" s="183" t="s">
        <v>54</v>
      </c>
      <c r="B87" s="188" t="s">
        <v>110</v>
      </c>
      <c r="C87" s="188"/>
      <c r="D87" s="188"/>
      <c r="E87" s="185"/>
      <c r="F87" s="185"/>
      <c r="G87" s="185"/>
      <c r="H87" s="185"/>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6"/>
      <c r="AN87" s="196"/>
      <c r="AO87" s="196"/>
    </row>
    <row r="88" s="12" customFormat="1" ht="30" customHeight="1" spans="1:41">
      <c r="A88" s="183" t="s">
        <v>52</v>
      </c>
      <c r="B88" s="188" t="s">
        <v>111</v>
      </c>
      <c r="C88" s="188"/>
      <c r="D88" s="188"/>
      <c r="E88" s="185"/>
      <c r="F88" s="185"/>
      <c r="G88" s="185"/>
      <c r="H88" s="185"/>
      <c r="I88" s="191">
        <f t="shared" ref="I88:AL88" si="24">I89</f>
        <v>0</v>
      </c>
      <c r="J88" s="191">
        <f t="shared" si="24"/>
        <v>0</v>
      </c>
      <c r="K88" s="191">
        <f t="shared" si="24"/>
        <v>0</v>
      </c>
      <c r="L88" s="191">
        <f t="shared" si="24"/>
        <v>0</v>
      </c>
      <c r="M88" s="191">
        <f t="shared" si="24"/>
        <v>0</v>
      </c>
      <c r="N88" s="191">
        <f t="shared" si="24"/>
        <v>0</v>
      </c>
      <c r="O88" s="191">
        <f t="shared" si="24"/>
        <v>0</v>
      </c>
      <c r="P88" s="191">
        <f t="shared" si="24"/>
        <v>0</v>
      </c>
      <c r="Q88" s="191">
        <f t="shared" si="24"/>
        <v>0</v>
      </c>
      <c r="R88" s="191">
        <f t="shared" si="24"/>
        <v>0</v>
      </c>
      <c r="S88" s="191">
        <f t="shared" si="24"/>
        <v>0</v>
      </c>
      <c r="T88" s="191">
        <f t="shared" si="24"/>
        <v>0</v>
      </c>
      <c r="U88" s="191">
        <f t="shared" si="24"/>
        <v>0</v>
      </c>
      <c r="V88" s="191">
        <f t="shared" si="24"/>
        <v>0</v>
      </c>
      <c r="W88" s="191">
        <f t="shared" si="24"/>
        <v>0</v>
      </c>
      <c r="X88" s="191">
        <f t="shared" si="24"/>
        <v>0</v>
      </c>
      <c r="Y88" s="191">
        <f t="shared" si="24"/>
        <v>0</v>
      </c>
      <c r="Z88" s="191">
        <f t="shared" si="24"/>
        <v>0</v>
      </c>
      <c r="AA88" s="191">
        <f t="shared" si="24"/>
        <v>0</v>
      </c>
      <c r="AB88" s="191">
        <f t="shared" si="24"/>
        <v>0</v>
      </c>
      <c r="AC88" s="191">
        <f t="shared" si="24"/>
        <v>0</v>
      </c>
      <c r="AD88" s="191">
        <f t="shared" si="24"/>
        <v>0</v>
      </c>
      <c r="AE88" s="191">
        <f t="shared" si="24"/>
        <v>0</v>
      </c>
      <c r="AF88" s="191">
        <f t="shared" si="24"/>
        <v>0</v>
      </c>
      <c r="AG88" s="191">
        <f t="shared" si="24"/>
        <v>0</v>
      </c>
      <c r="AH88" s="191">
        <f t="shared" si="24"/>
        <v>0</v>
      </c>
      <c r="AI88" s="191">
        <f t="shared" si="24"/>
        <v>0</v>
      </c>
      <c r="AJ88" s="191">
        <f t="shared" si="24"/>
        <v>0</v>
      </c>
      <c r="AK88" s="191">
        <f t="shared" si="24"/>
        <v>0</v>
      </c>
      <c r="AL88" s="191">
        <f t="shared" si="24"/>
        <v>0</v>
      </c>
      <c r="AM88" s="196"/>
      <c r="AN88" s="196"/>
      <c r="AO88" s="196"/>
    </row>
    <row r="89" s="12" customFormat="1" ht="30" customHeight="1" spans="1:41">
      <c r="A89" s="183" t="s">
        <v>54</v>
      </c>
      <c r="B89" s="188" t="s">
        <v>111</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30" customHeight="1" spans="1:41">
      <c r="A90" s="180" t="s">
        <v>50</v>
      </c>
      <c r="B90" s="188" t="s">
        <v>112</v>
      </c>
      <c r="C90" s="188"/>
      <c r="D90" s="188"/>
      <c r="E90" s="185"/>
      <c r="F90" s="185"/>
      <c r="G90" s="185"/>
      <c r="H90" s="185"/>
      <c r="I90" s="192">
        <f t="shared" ref="I90:AL90" si="25">I91+I108+I117</f>
        <v>11</v>
      </c>
      <c r="J90" s="192">
        <f t="shared" si="25"/>
        <v>275.9544</v>
      </c>
      <c r="K90" s="192">
        <f t="shared" si="25"/>
        <v>1</v>
      </c>
      <c r="L90" s="192">
        <f t="shared" si="25"/>
        <v>0</v>
      </c>
      <c r="M90" s="192">
        <f t="shared" si="25"/>
        <v>10</v>
      </c>
      <c r="N90" s="192">
        <f t="shared" si="25"/>
        <v>0</v>
      </c>
      <c r="O90" s="192">
        <f t="shared" si="25"/>
        <v>0</v>
      </c>
      <c r="P90" s="192">
        <f t="shared" si="25"/>
        <v>0</v>
      </c>
      <c r="Q90" s="192">
        <f t="shared" si="25"/>
        <v>0</v>
      </c>
      <c r="R90" s="192">
        <f t="shared" si="25"/>
        <v>0</v>
      </c>
      <c r="S90" s="192">
        <f t="shared" si="25"/>
        <v>7056</v>
      </c>
      <c r="T90" s="192">
        <f t="shared" si="25"/>
        <v>25897</v>
      </c>
      <c r="U90" s="192">
        <f t="shared" si="25"/>
        <v>0</v>
      </c>
      <c r="V90" s="192">
        <f t="shared" si="25"/>
        <v>0</v>
      </c>
      <c r="W90" s="192">
        <f t="shared" si="25"/>
        <v>0</v>
      </c>
      <c r="X90" s="192">
        <f t="shared" si="25"/>
        <v>0</v>
      </c>
      <c r="Y90" s="192">
        <f t="shared" si="25"/>
        <v>0</v>
      </c>
      <c r="Z90" s="192">
        <f t="shared" si="25"/>
        <v>13000</v>
      </c>
      <c r="AA90" s="192">
        <f t="shared" si="25"/>
        <v>8661.91</v>
      </c>
      <c r="AB90" s="192">
        <f t="shared" si="25"/>
        <v>8661.91</v>
      </c>
      <c r="AC90" s="192">
        <f t="shared" si="25"/>
        <v>0</v>
      </c>
      <c r="AD90" s="192">
        <f t="shared" si="25"/>
        <v>0</v>
      </c>
      <c r="AE90" s="192">
        <f t="shared" si="25"/>
        <v>0</v>
      </c>
      <c r="AF90" s="192">
        <f t="shared" si="25"/>
        <v>926</v>
      </c>
      <c r="AG90" s="192">
        <f t="shared" si="25"/>
        <v>0</v>
      </c>
      <c r="AH90" s="192">
        <f t="shared" si="25"/>
        <v>2000</v>
      </c>
      <c r="AI90" s="192">
        <f t="shared" si="25"/>
        <v>501</v>
      </c>
      <c r="AJ90" s="192">
        <f t="shared" si="25"/>
        <v>911.09</v>
      </c>
      <c r="AK90" s="192">
        <f t="shared" si="25"/>
        <v>0</v>
      </c>
      <c r="AL90" s="192">
        <f t="shared" si="25"/>
        <v>0</v>
      </c>
      <c r="AM90" s="196"/>
      <c r="AN90" s="196"/>
      <c r="AO90" s="196"/>
    </row>
    <row r="91" s="12" customFormat="1" ht="30" customHeight="1" spans="1:41">
      <c r="A91" s="180" t="s">
        <v>52</v>
      </c>
      <c r="B91" s="188" t="s">
        <v>113</v>
      </c>
      <c r="C91" s="188"/>
      <c r="D91" s="188"/>
      <c r="E91" s="185"/>
      <c r="F91" s="185"/>
      <c r="G91" s="185"/>
      <c r="H91" s="185"/>
      <c r="I91" s="191">
        <f t="shared" ref="I91:AL91" si="26">I92+I93+I96+I98+I103+I104+I105+I106+I107</f>
        <v>7</v>
      </c>
      <c r="J91" s="191">
        <f t="shared" si="26"/>
        <v>269</v>
      </c>
      <c r="K91" s="191">
        <f t="shared" si="26"/>
        <v>1</v>
      </c>
      <c r="L91" s="191">
        <f t="shared" si="26"/>
        <v>0</v>
      </c>
      <c r="M91" s="191">
        <f t="shared" si="26"/>
        <v>6</v>
      </c>
      <c r="N91" s="191">
        <f t="shared" si="26"/>
        <v>0</v>
      </c>
      <c r="O91" s="191">
        <f t="shared" si="26"/>
        <v>0</v>
      </c>
      <c r="P91" s="191">
        <f t="shared" si="26"/>
        <v>0</v>
      </c>
      <c r="Q91" s="191">
        <f t="shared" si="26"/>
        <v>0</v>
      </c>
      <c r="R91" s="191">
        <f t="shared" si="26"/>
        <v>0</v>
      </c>
      <c r="S91" s="191">
        <f t="shared" si="26"/>
        <v>4188</v>
      </c>
      <c r="T91" s="191">
        <f t="shared" si="26"/>
        <v>17118</v>
      </c>
      <c r="U91" s="191">
        <f t="shared" si="26"/>
        <v>0</v>
      </c>
      <c r="V91" s="191">
        <f t="shared" si="26"/>
        <v>0</v>
      </c>
      <c r="W91" s="191">
        <f t="shared" si="26"/>
        <v>0</v>
      </c>
      <c r="X91" s="191">
        <f t="shared" si="26"/>
        <v>0</v>
      </c>
      <c r="Y91" s="191">
        <f t="shared" si="26"/>
        <v>0</v>
      </c>
      <c r="Z91" s="191">
        <f t="shared" si="26"/>
        <v>9220</v>
      </c>
      <c r="AA91" s="191">
        <f t="shared" si="26"/>
        <v>4881.91</v>
      </c>
      <c r="AB91" s="191">
        <f t="shared" si="26"/>
        <v>4881.91</v>
      </c>
      <c r="AC91" s="191">
        <f t="shared" si="26"/>
        <v>0</v>
      </c>
      <c r="AD91" s="191">
        <f t="shared" si="26"/>
        <v>0</v>
      </c>
      <c r="AE91" s="191">
        <f t="shared" si="26"/>
        <v>0</v>
      </c>
      <c r="AF91" s="191">
        <f t="shared" si="26"/>
        <v>926</v>
      </c>
      <c r="AG91" s="191">
        <f t="shared" si="26"/>
        <v>0</v>
      </c>
      <c r="AH91" s="191">
        <f t="shared" si="26"/>
        <v>2000</v>
      </c>
      <c r="AI91" s="191">
        <f t="shared" si="26"/>
        <v>501</v>
      </c>
      <c r="AJ91" s="191">
        <f t="shared" si="26"/>
        <v>911.09</v>
      </c>
      <c r="AK91" s="191">
        <f t="shared" si="26"/>
        <v>0</v>
      </c>
      <c r="AL91" s="191">
        <f t="shared" si="26"/>
        <v>0</v>
      </c>
      <c r="AM91" s="196"/>
      <c r="AN91" s="196"/>
      <c r="AO91" s="196"/>
    </row>
    <row r="92" s="12" customFormat="1" ht="43" customHeight="1" spans="1:41">
      <c r="A92" s="183" t="s">
        <v>54</v>
      </c>
      <c r="B92" s="188" t="s">
        <v>114</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43" customHeight="1" spans="1:41">
      <c r="A93" s="183" t="s">
        <v>54</v>
      </c>
      <c r="B93" s="188" t="s">
        <v>115</v>
      </c>
      <c r="C93" s="188"/>
      <c r="D93" s="188"/>
      <c r="E93" s="185"/>
      <c r="F93" s="185"/>
      <c r="G93" s="185"/>
      <c r="H93" s="185"/>
      <c r="I93" s="191">
        <f t="shared" ref="I93:AL93" si="27">SUM(I94:I95)</f>
        <v>2</v>
      </c>
      <c r="J93" s="191">
        <f t="shared" si="27"/>
        <v>0</v>
      </c>
      <c r="K93" s="191">
        <f t="shared" si="27"/>
        <v>0</v>
      </c>
      <c r="L93" s="191">
        <f t="shared" si="27"/>
        <v>0</v>
      </c>
      <c r="M93" s="191">
        <f t="shared" si="27"/>
        <v>2</v>
      </c>
      <c r="N93" s="191">
        <f t="shared" si="27"/>
        <v>0</v>
      </c>
      <c r="O93" s="191">
        <f t="shared" si="27"/>
        <v>0</v>
      </c>
      <c r="P93" s="191">
        <f t="shared" si="27"/>
        <v>0</v>
      </c>
      <c r="Q93" s="191">
        <f t="shared" si="27"/>
        <v>0</v>
      </c>
      <c r="R93" s="191">
        <f t="shared" si="27"/>
        <v>0</v>
      </c>
      <c r="S93" s="191">
        <f t="shared" si="27"/>
        <v>108</v>
      </c>
      <c r="T93" s="191">
        <f t="shared" si="27"/>
        <v>494</v>
      </c>
      <c r="U93" s="191">
        <f t="shared" si="27"/>
        <v>0</v>
      </c>
      <c r="V93" s="191">
        <f t="shared" si="27"/>
        <v>0</v>
      </c>
      <c r="W93" s="191">
        <f t="shared" si="27"/>
        <v>0</v>
      </c>
      <c r="X93" s="191">
        <f t="shared" si="27"/>
        <v>0</v>
      </c>
      <c r="Y93" s="191">
        <f t="shared" si="27"/>
        <v>0</v>
      </c>
      <c r="Z93" s="191">
        <f t="shared" si="27"/>
        <v>2000</v>
      </c>
      <c r="AA93" s="191">
        <f t="shared" si="27"/>
        <v>2000</v>
      </c>
      <c r="AB93" s="191">
        <f t="shared" si="27"/>
        <v>2000</v>
      </c>
      <c r="AC93" s="191">
        <f t="shared" si="27"/>
        <v>0</v>
      </c>
      <c r="AD93" s="191">
        <f t="shared" si="27"/>
        <v>0</v>
      </c>
      <c r="AE93" s="191">
        <f t="shared" si="27"/>
        <v>0</v>
      </c>
      <c r="AF93" s="191">
        <f t="shared" si="27"/>
        <v>0</v>
      </c>
      <c r="AG93" s="191">
        <f t="shared" si="27"/>
        <v>0</v>
      </c>
      <c r="AH93" s="191">
        <f t="shared" si="27"/>
        <v>0</v>
      </c>
      <c r="AI93" s="191">
        <f t="shared" si="27"/>
        <v>0</v>
      </c>
      <c r="AJ93" s="191">
        <f t="shared" si="27"/>
        <v>0</v>
      </c>
      <c r="AK93" s="191">
        <f t="shared" si="27"/>
        <v>0</v>
      </c>
      <c r="AL93" s="191">
        <f t="shared" si="27"/>
        <v>0</v>
      </c>
      <c r="AM93" s="196"/>
      <c r="AN93" s="196"/>
      <c r="AO93" s="196"/>
    </row>
    <row r="94" s="12" customFormat="1" ht="146" customHeight="1" spans="1:41">
      <c r="A94" s="22">
        <v>25</v>
      </c>
      <c r="B94" s="22" t="s">
        <v>1428</v>
      </c>
      <c r="C94" s="22">
        <v>2024</v>
      </c>
      <c r="D94" s="24" t="s">
        <v>1429</v>
      </c>
      <c r="E94" s="199" t="s">
        <v>178</v>
      </c>
      <c r="F94" s="24" t="s">
        <v>984</v>
      </c>
      <c r="G94" s="37" t="s">
        <v>309</v>
      </c>
      <c r="H94" s="37" t="s">
        <v>1430</v>
      </c>
      <c r="I94" s="204">
        <v>1</v>
      </c>
      <c r="J94" s="204"/>
      <c r="K94" s="204"/>
      <c r="L94" s="204"/>
      <c r="M94" s="204">
        <v>1</v>
      </c>
      <c r="N94" s="204"/>
      <c r="O94" s="204"/>
      <c r="P94" s="204"/>
      <c r="Q94" s="204"/>
      <c r="R94" s="204"/>
      <c r="S94" s="204">
        <v>75</v>
      </c>
      <c r="T94" s="204">
        <v>337</v>
      </c>
      <c r="U94" s="22" t="s">
        <v>215</v>
      </c>
      <c r="V94" s="22" t="s">
        <v>853</v>
      </c>
      <c r="W94" s="36" t="s">
        <v>215</v>
      </c>
      <c r="X94" s="22" t="s">
        <v>853</v>
      </c>
      <c r="Y94" s="22" t="s">
        <v>1479</v>
      </c>
      <c r="Z94" s="36">
        <v>1500</v>
      </c>
      <c r="AA94" s="36">
        <v>1500</v>
      </c>
      <c r="AB94" s="36">
        <v>1500</v>
      </c>
      <c r="AC94" s="204"/>
      <c r="AD94" s="204"/>
      <c r="AE94" s="204"/>
      <c r="AF94" s="204"/>
      <c r="AG94" s="204"/>
      <c r="AH94" s="204"/>
      <c r="AI94" s="204"/>
      <c r="AJ94" s="204"/>
      <c r="AK94" s="204"/>
      <c r="AL94" s="204"/>
      <c r="AM94" s="33" t="s">
        <v>1431</v>
      </c>
      <c r="AN94" s="33" t="s">
        <v>1340</v>
      </c>
      <c r="AO94" s="206"/>
    </row>
    <row r="95" s="12" customFormat="1" ht="146" customHeight="1" spans="1:41">
      <c r="A95" s="22">
        <v>26</v>
      </c>
      <c r="B95" s="22" t="s">
        <v>1432</v>
      </c>
      <c r="C95" s="22">
        <v>2024</v>
      </c>
      <c r="D95" s="24" t="s">
        <v>1433</v>
      </c>
      <c r="E95" s="199" t="s">
        <v>178</v>
      </c>
      <c r="F95" s="24" t="s">
        <v>984</v>
      </c>
      <c r="G95" s="37" t="s">
        <v>315</v>
      </c>
      <c r="H95" s="37" t="s">
        <v>1434</v>
      </c>
      <c r="I95" s="204">
        <v>1</v>
      </c>
      <c r="J95" s="204"/>
      <c r="K95" s="204"/>
      <c r="L95" s="204"/>
      <c r="M95" s="204">
        <v>1</v>
      </c>
      <c r="N95" s="204"/>
      <c r="O95" s="204"/>
      <c r="P95" s="204"/>
      <c r="Q95" s="204"/>
      <c r="R95" s="204"/>
      <c r="S95" s="204">
        <v>33</v>
      </c>
      <c r="T95" s="204">
        <v>157</v>
      </c>
      <c r="U95" s="22" t="s">
        <v>215</v>
      </c>
      <c r="V95" s="22" t="s">
        <v>853</v>
      </c>
      <c r="W95" s="36" t="s">
        <v>215</v>
      </c>
      <c r="X95" s="22" t="s">
        <v>853</v>
      </c>
      <c r="Y95" s="22" t="s">
        <v>1479</v>
      </c>
      <c r="Z95" s="36">
        <v>500</v>
      </c>
      <c r="AA95" s="36">
        <v>500</v>
      </c>
      <c r="AB95" s="36">
        <v>500</v>
      </c>
      <c r="AC95" s="204"/>
      <c r="AD95" s="204"/>
      <c r="AE95" s="204"/>
      <c r="AF95" s="204"/>
      <c r="AG95" s="204"/>
      <c r="AH95" s="204"/>
      <c r="AI95" s="204"/>
      <c r="AJ95" s="204"/>
      <c r="AK95" s="204"/>
      <c r="AL95" s="204"/>
      <c r="AM95" s="33" t="s">
        <v>1435</v>
      </c>
      <c r="AN95" s="33" t="s">
        <v>1340</v>
      </c>
      <c r="AO95" s="206"/>
    </row>
    <row r="96" s="12" customFormat="1" ht="43" customHeight="1" spans="1:41">
      <c r="A96" s="197" t="s">
        <v>54</v>
      </c>
      <c r="B96" s="198" t="s">
        <v>116</v>
      </c>
      <c r="C96" s="198"/>
      <c r="D96" s="198"/>
      <c r="E96" s="199"/>
      <c r="F96" s="199"/>
      <c r="G96" s="199"/>
      <c r="H96" s="199"/>
      <c r="I96" s="204">
        <f t="shared" ref="I96:AL96" si="28">SUM(I97)</f>
        <v>1</v>
      </c>
      <c r="J96" s="204">
        <f t="shared" si="28"/>
        <v>30</v>
      </c>
      <c r="K96" s="204">
        <f t="shared" si="28"/>
        <v>1</v>
      </c>
      <c r="L96" s="204">
        <f t="shared" si="28"/>
        <v>0</v>
      </c>
      <c r="M96" s="204">
        <f t="shared" si="28"/>
        <v>0</v>
      </c>
      <c r="N96" s="204">
        <f t="shared" si="28"/>
        <v>0</v>
      </c>
      <c r="O96" s="204">
        <f t="shared" si="28"/>
        <v>0</v>
      </c>
      <c r="P96" s="204">
        <f t="shared" si="28"/>
        <v>0</v>
      </c>
      <c r="Q96" s="204">
        <f t="shared" si="28"/>
        <v>0</v>
      </c>
      <c r="R96" s="204">
        <f t="shared" si="28"/>
        <v>0</v>
      </c>
      <c r="S96" s="204">
        <f t="shared" si="28"/>
        <v>431</v>
      </c>
      <c r="T96" s="204">
        <f t="shared" si="28"/>
        <v>1548</v>
      </c>
      <c r="U96" s="204">
        <f t="shared" si="28"/>
        <v>0</v>
      </c>
      <c r="V96" s="204">
        <f t="shared" si="28"/>
        <v>0</v>
      </c>
      <c r="W96" s="204">
        <f t="shared" si="28"/>
        <v>0</v>
      </c>
      <c r="X96" s="204">
        <f t="shared" si="28"/>
        <v>0</v>
      </c>
      <c r="Y96" s="204">
        <f t="shared" si="28"/>
        <v>0</v>
      </c>
      <c r="Z96" s="204">
        <f t="shared" si="28"/>
        <v>1800</v>
      </c>
      <c r="AA96" s="204">
        <f t="shared" si="28"/>
        <v>411.91</v>
      </c>
      <c r="AB96" s="204">
        <f t="shared" si="28"/>
        <v>411.91</v>
      </c>
      <c r="AC96" s="204">
        <f t="shared" si="28"/>
        <v>0</v>
      </c>
      <c r="AD96" s="204">
        <f t="shared" si="28"/>
        <v>0</v>
      </c>
      <c r="AE96" s="204">
        <f t="shared" si="28"/>
        <v>0</v>
      </c>
      <c r="AF96" s="204">
        <f t="shared" si="28"/>
        <v>300</v>
      </c>
      <c r="AG96" s="204">
        <f t="shared" si="28"/>
        <v>0</v>
      </c>
      <c r="AH96" s="204">
        <f t="shared" si="28"/>
        <v>0</v>
      </c>
      <c r="AI96" s="204">
        <f t="shared" si="28"/>
        <v>501</v>
      </c>
      <c r="AJ96" s="204">
        <f t="shared" si="28"/>
        <v>587.09</v>
      </c>
      <c r="AK96" s="204">
        <f t="shared" si="28"/>
        <v>0</v>
      </c>
      <c r="AL96" s="204">
        <f t="shared" si="28"/>
        <v>0</v>
      </c>
      <c r="AM96" s="206"/>
      <c r="AN96" s="206"/>
      <c r="AO96" s="206"/>
    </row>
    <row r="97" s="179" customFormat="1" ht="189" customHeight="1" spans="1:41">
      <c r="A97" s="22">
        <v>27</v>
      </c>
      <c r="B97" s="22" t="s">
        <v>1335</v>
      </c>
      <c r="C97" s="22">
        <v>2024</v>
      </c>
      <c r="D97" s="37" t="s">
        <v>1336</v>
      </c>
      <c r="E97" s="24" t="s">
        <v>178</v>
      </c>
      <c r="F97" s="24" t="s">
        <v>1337</v>
      </c>
      <c r="G97" s="24" t="s">
        <v>1304</v>
      </c>
      <c r="H97" s="37" t="s">
        <v>1338</v>
      </c>
      <c r="I97" s="22">
        <v>1</v>
      </c>
      <c r="J97" s="22">
        <v>30</v>
      </c>
      <c r="K97" s="22">
        <v>1</v>
      </c>
      <c r="L97" s="22"/>
      <c r="M97" s="22"/>
      <c r="N97" s="22"/>
      <c r="O97" s="22"/>
      <c r="P97" s="22"/>
      <c r="Q97" s="22"/>
      <c r="R97" s="22"/>
      <c r="S97" s="22">
        <v>431</v>
      </c>
      <c r="T97" s="22">
        <v>1548</v>
      </c>
      <c r="U97" s="36" t="s">
        <v>215</v>
      </c>
      <c r="V97" s="22" t="s">
        <v>853</v>
      </c>
      <c r="W97" s="36" t="s">
        <v>215</v>
      </c>
      <c r="X97" s="22" t="s">
        <v>853</v>
      </c>
      <c r="Y97" s="22" t="s">
        <v>1479</v>
      </c>
      <c r="Z97" s="22">
        <v>1800</v>
      </c>
      <c r="AA97" s="213">
        <v>411.91</v>
      </c>
      <c r="AB97" s="213">
        <v>411.91</v>
      </c>
      <c r="AC97" s="213"/>
      <c r="AD97" s="213"/>
      <c r="AE97" s="213"/>
      <c r="AF97" s="208">
        <v>300</v>
      </c>
      <c r="AG97" s="208"/>
      <c r="AH97" s="208"/>
      <c r="AI97" s="208">
        <v>501</v>
      </c>
      <c r="AJ97" s="60">
        <v>587.09</v>
      </c>
      <c r="AK97" s="22"/>
      <c r="AL97" s="22"/>
      <c r="AM97" s="33" t="s">
        <v>1339</v>
      </c>
      <c r="AN97" s="33" t="s">
        <v>1340</v>
      </c>
      <c r="AO97" s="60" t="s">
        <v>1386</v>
      </c>
    </row>
    <row r="98" s="12" customFormat="1" ht="30" customHeight="1" spans="1:41">
      <c r="A98" s="200" t="s">
        <v>54</v>
      </c>
      <c r="B98" s="201" t="s">
        <v>117</v>
      </c>
      <c r="C98" s="201"/>
      <c r="D98" s="201"/>
      <c r="E98" s="202"/>
      <c r="F98" s="202"/>
      <c r="G98" s="202"/>
      <c r="H98" s="202"/>
      <c r="I98" s="205">
        <f t="shared" ref="I98:AL98" si="29">SUM(I99:I102)</f>
        <v>4</v>
      </c>
      <c r="J98" s="205">
        <f t="shared" si="29"/>
        <v>239</v>
      </c>
      <c r="K98" s="205">
        <f t="shared" si="29"/>
        <v>0</v>
      </c>
      <c r="L98" s="205">
        <f t="shared" si="29"/>
        <v>0</v>
      </c>
      <c r="M98" s="205">
        <f t="shared" si="29"/>
        <v>4</v>
      </c>
      <c r="N98" s="205">
        <f t="shared" si="29"/>
        <v>0</v>
      </c>
      <c r="O98" s="205">
        <f t="shared" si="29"/>
        <v>0</v>
      </c>
      <c r="P98" s="205">
        <f t="shared" si="29"/>
        <v>0</v>
      </c>
      <c r="Q98" s="205">
        <f t="shared" si="29"/>
        <v>0</v>
      </c>
      <c r="R98" s="205">
        <f t="shared" si="29"/>
        <v>0</v>
      </c>
      <c r="S98" s="205">
        <f t="shared" si="29"/>
        <v>3649</v>
      </c>
      <c r="T98" s="205">
        <f t="shared" si="29"/>
        <v>15076</v>
      </c>
      <c r="U98" s="205">
        <f t="shared" si="29"/>
        <v>0</v>
      </c>
      <c r="V98" s="205">
        <f t="shared" si="29"/>
        <v>0</v>
      </c>
      <c r="W98" s="205">
        <f t="shared" si="29"/>
        <v>0</v>
      </c>
      <c r="X98" s="205">
        <f t="shared" si="29"/>
        <v>0</v>
      </c>
      <c r="Y98" s="205">
        <f t="shared" si="29"/>
        <v>0</v>
      </c>
      <c r="Z98" s="205">
        <f t="shared" si="29"/>
        <v>5420</v>
      </c>
      <c r="AA98" s="205">
        <f t="shared" si="29"/>
        <v>2470</v>
      </c>
      <c r="AB98" s="205">
        <f t="shared" si="29"/>
        <v>2470</v>
      </c>
      <c r="AC98" s="205">
        <f t="shared" si="29"/>
        <v>0</v>
      </c>
      <c r="AD98" s="205">
        <f t="shared" si="29"/>
        <v>0</v>
      </c>
      <c r="AE98" s="205">
        <f t="shared" si="29"/>
        <v>0</v>
      </c>
      <c r="AF98" s="205">
        <f t="shared" si="29"/>
        <v>626</v>
      </c>
      <c r="AG98" s="205">
        <f t="shared" si="29"/>
        <v>0</v>
      </c>
      <c r="AH98" s="205">
        <f t="shared" si="29"/>
        <v>2000</v>
      </c>
      <c r="AI98" s="205">
        <f t="shared" si="29"/>
        <v>0</v>
      </c>
      <c r="AJ98" s="205">
        <f t="shared" si="29"/>
        <v>324</v>
      </c>
      <c r="AK98" s="205">
        <f t="shared" si="29"/>
        <v>0</v>
      </c>
      <c r="AL98" s="205">
        <f t="shared" si="29"/>
        <v>0</v>
      </c>
      <c r="AM98" s="207"/>
      <c r="AN98" s="207"/>
      <c r="AO98" s="207"/>
    </row>
    <row r="99" s="7" customFormat="1" ht="348" customHeight="1" spans="1:41">
      <c r="A99" s="22">
        <v>28</v>
      </c>
      <c r="B99" s="22" t="s">
        <v>1164</v>
      </c>
      <c r="C99" s="22">
        <v>2024</v>
      </c>
      <c r="D99" s="34" t="s">
        <v>220</v>
      </c>
      <c r="E99" s="22" t="s">
        <v>178</v>
      </c>
      <c r="F99" s="24" t="s">
        <v>990</v>
      </c>
      <c r="G99" s="22" t="s">
        <v>221</v>
      </c>
      <c r="H99" s="34" t="s">
        <v>1415</v>
      </c>
      <c r="I99" s="22">
        <v>1</v>
      </c>
      <c r="J99" s="22">
        <v>38</v>
      </c>
      <c r="K99" s="22"/>
      <c r="L99" s="22"/>
      <c r="M99" s="22">
        <v>1</v>
      </c>
      <c r="N99" s="22"/>
      <c r="O99" s="22"/>
      <c r="P99" s="22"/>
      <c r="Q99" s="22"/>
      <c r="R99" s="22"/>
      <c r="S99" s="22">
        <v>2245</v>
      </c>
      <c r="T99" s="22">
        <v>10000</v>
      </c>
      <c r="U99" s="36" t="s">
        <v>1369</v>
      </c>
      <c r="V99" s="22" t="s">
        <v>715</v>
      </c>
      <c r="W99" s="22" t="s">
        <v>207</v>
      </c>
      <c r="X99" s="22" t="s">
        <v>715</v>
      </c>
      <c r="Y99" s="22" t="s">
        <v>1468</v>
      </c>
      <c r="Z99" s="22">
        <v>3000</v>
      </c>
      <c r="AA99" s="22">
        <v>1000</v>
      </c>
      <c r="AB99" s="60">
        <v>1000</v>
      </c>
      <c r="AC99" s="60"/>
      <c r="AD99" s="60"/>
      <c r="AE99" s="60"/>
      <c r="AF99" s="22"/>
      <c r="AG99" s="22"/>
      <c r="AH99" s="22">
        <v>2000</v>
      </c>
      <c r="AI99" s="22"/>
      <c r="AJ99" s="22"/>
      <c r="AK99" s="22"/>
      <c r="AL99" s="22"/>
      <c r="AM99" s="33" t="s">
        <v>1165</v>
      </c>
      <c r="AN99" s="33" t="s">
        <v>1166</v>
      </c>
      <c r="AO99" s="60" t="s">
        <v>1392</v>
      </c>
    </row>
    <row r="100" s="9" customFormat="1" ht="409" customHeight="1" spans="1:41">
      <c r="A100" s="22">
        <v>29</v>
      </c>
      <c r="B100" s="22" t="s">
        <v>1170</v>
      </c>
      <c r="C100" s="22">
        <v>2024</v>
      </c>
      <c r="D100" s="37" t="s">
        <v>327</v>
      </c>
      <c r="E100" s="36" t="s">
        <v>178</v>
      </c>
      <c r="F100" s="36" t="s">
        <v>984</v>
      </c>
      <c r="G100" s="36" t="s">
        <v>209</v>
      </c>
      <c r="H100" s="37" t="s">
        <v>1081</v>
      </c>
      <c r="I100" s="36">
        <v>1</v>
      </c>
      <c r="J100" s="36">
        <v>10</v>
      </c>
      <c r="K100" s="36"/>
      <c r="L100" s="36"/>
      <c r="M100" s="36">
        <v>1</v>
      </c>
      <c r="N100" s="36"/>
      <c r="O100" s="36"/>
      <c r="P100" s="36"/>
      <c r="Q100" s="36"/>
      <c r="R100" s="36"/>
      <c r="S100" s="36">
        <v>560</v>
      </c>
      <c r="T100" s="36">
        <v>1650</v>
      </c>
      <c r="U100" s="36" t="s">
        <v>305</v>
      </c>
      <c r="V100" s="36" t="s">
        <v>1171</v>
      </c>
      <c r="W100" s="36" t="s">
        <v>207</v>
      </c>
      <c r="X100" s="36" t="s">
        <v>715</v>
      </c>
      <c r="Y100" s="36" t="s">
        <v>1468</v>
      </c>
      <c r="Z100" s="36">
        <v>800</v>
      </c>
      <c r="AA100" s="36">
        <v>800</v>
      </c>
      <c r="AB100" s="36">
        <v>800</v>
      </c>
      <c r="AC100" s="36"/>
      <c r="AD100" s="36"/>
      <c r="AE100" s="36"/>
      <c r="AF100" s="36"/>
      <c r="AG100" s="36"/>
      <c r="AH100" s="36"/>
      <c r="AI100" s="36"/>
      <c r="AJ100" s="36"/>
      <c r="AK100" s="36"/>
      <c r="AL100" s="36"/>
      <c r="AM100" s="37" t="s">
        <v>1172</v>
      </c>
      <c r="AN100" s="37" t="s">
        <v>1173</v>
      </c>
      <c r="AO100" s="77" t="s">
        <v>1392</v>
      </c>
    </row>
    <row r="101" s="12" customFormat="1" ht="409" customHeight="1" spans="1:41">
      <c r="A101" s="22">
        <v>30</v>
      </c>
      <c r="B101" s="22" t="s">
        <v>1201</v>
      </c>
      <c r="C101" s="22">
        <v>2024</v>
      </c>
      <c r="D101" s="33" t="s">
        <v>1341</v>
      </c>
      <c r="E101" s="22" t="s">
        <v>178</v>
      </c>
      <c r="F101" s="24" t="s">
        <v>1013</v>
      </c>
      <c r="G101" s="22" t="s">
        <v>1342</v>
      </c>
      <c r="H101" s="33" t="s">
        <v>1416</v>
      </c>
      <c r="I101" s="22">
        <v>1</v>
      </c>
      <c r="J101" s="39">
        <v>180</v>
      </c>
      <c r="K101" s="39"/>
      <c r="L101" s="39"/>
      <c r="M101" s="39">
        <v>1</v>
      </c>
      <c r="N101" s="39"/>
      <c r="O101" s="39"/>
      <c r="P101" s="39"/>
      <c r="Q101" s="39"/>
      <c r="R101" s="39"/>
      <c r="S101" s="39">
        <v>794</v>
      </c>
      <c r="T101" s="39">
        <v>3208</v>
      </c>
      <c r="U101" s="22" t="s">
        <v>207</v>
      </c>
      <c r="V101" s="22" t="s">
        <v>715</v>
      </c>
      <c r="W101" s="22" t="s">
        <v>207</v>
      </c>
      <c r="X101" s="22" t="s">
        <v>715</v>
      </c>
      <c r="Y101" s="22" t="s">
        <v>1468</v>
      </c>
      <c r="Z101" s="235">
        <v>1250</v>
      </c>
      <c r="AA101" s="235">
        <v>300</v>
      </c>
      <c r="AB101" s="224">
        <v>300</v>
      </c>
      <c r="AC101" s="224"/>
      <c r="AD101" s="224"/>
      <c r="AE101" s="224"/>
      <c r="AF101" s="224">
        <v>626</v>
      </c>
      <c r="AG101" s="224"/>
      <c r="AH101" s="224"/>
      <c r="AI101" s="224"/>
      <c r="AJ101" s="224">
        <v>324</v>
      </c>
      <c r="AK101" s="39"/>
      <c r="AL101" s="39"/>
      <c r="AM101" s="71" t="s">
        <v>1202</v>
      </c>
      <c r="AN101" s="71" t="s">
        <v>1203</v>
      </c>
      <c r="AO101" s="78" t="s">
        <v>1386</v>
      </c>
    </row>
    <row r="102" s="8" customFormat="1" ht="201" customHeight="1" spans="1:41">
      <c r="A102" s="22">
        <v>31</v>
      </c>
      <c r="B102" s="22" t="s">
        <v>1213</v>
      </c>
      <c r="C102" s="24">
        <v>2024</v>
      </c>
      <c r="D102" s="40" t="s">
        <v>592</v>
      </c>
      <c r="E102" s="24" t="s">
        <v>178</v>
      </c>
      <c r="F102" s="24" t="s">
        <v>1022</v>
      </c>
      <c r="G102" s="24" t="s">
        <v>593</v>
      </c>
      <c r="H102" s="40" t="s">
        <v>594</v>
      </c>
      <c r="I102" s="52">
        <v>1</v>
      </c>
      <c r="J102" s="24">
        <v>11</v>
      </c>
      <c r="K102" s="52"/>
      <c r="L102" s="52"/>
      <c r="M102" s="24">
        <v>1</v>
      </c>
      <c r="N102" s="52"/>
      <c r="O102" s="52"/>
      <c r="P102" s="52"/>
      <c r="Q102" s="52"/>
      <c r="R102" s="52"/>
      <c r="S102" s="24">
        <v>50</v>
      </c>
      <c r="T102" s="52">
        <v>218</v>
      </c>
      <c r="U102" s="24" t="s">
        <v>985</v>
      </c>
      <c r="V102" s="24" t="s">
        <v>944</v>
      </c>
      <c r="W102" s="24" t="s">
        <v>207</v>
      </c>
      <c r="X102" s="24" t="s">
        <v>715</v>
      </c>
      <c r="Y102" s="22" t="s">
        <v>1468</v>
      </c>
      <c r="Z102" s="24">
        <v>370</v>
      </c>
      <c r="AA102" s="24">
        <v>370</v>
      </c>
      <c r="AB102" s="24">
        <v>370</v>
      </c>
      <c r="AC102" s="24"/>
      <c r="AD102" s="24"/>
      <c r="AE102" s="24"/>
      <c r="AF102" s="24"/>
      <c r="AG102" s="24"/>
      <c r="AH102" s="24"/>
      <c r="AI102" s="24"/>
      <c r="AJ102" s="24"/>
      <c r="AK102" s="22"/>
      <c r="AL102" s="22"/>
      <c r="AM102" s="33" t="s">
        <v>1214</v>
      </c>
      <c r="AN102" s="33" t="s">
        <v>1215</v>
      </c>
      <c r="AO102" s="60" t="s">
        <v>1392</v>
      </c>
    </row>
    <row r="103" s="12" customFormat="1" ht="70" customHeight="1" spans="1:41">
      <c r="A103" s="183" t="s">
        <v>54</v>
      </c>
      <c r="B103" s="188" t="s">
        <v>118</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77" customHeight="1" spans="1:41">
      <c r="A104" s="183" t="s">
        <v>54</v>
      </c>
      <c r="B104" s="188" t="s">
        <v>119</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77" customHeight="1" spans="1:41">
      <c r="A105" s="183" t="s">
        <v>54</v>
      </c>
      <c r="B105" s="188" t="s">
        <v>120</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50" customHeight="1" spans="1:41">
      <c r="A106" s="183" t="s">
        <v>54</v>
      </c>
      <c r="B106" s="188" t="s">
        <v>121</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c r="AO106" s="196"/>
    </row>
    <row r="107" s="12" customFormat="1" ht="30" customHeight="1" spans="1:41">
      <c r="A107" s="183" t="s">
        <v>54</v>
      </c>
      <c r="B107" s="188" t="s">
        <v>96</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customHeight="1" spans="1:41">
      <c r="A108" s="203" t="s">
        <v>52</v>
      </c>
      <c r="B108" s="188" t="s">
        <v>122</v>
      </c>
      <c r="C108" s="188"/>
      <c r="D108" s="188"/>
      <c r="E108" s="185"/>
      <c r="F108" s="185"/>
      <c r="G108" s="185"/>
      <c r="H108" s="185"/>
      <c r="I108" s="191">
        <f t="shared" ref="I108:AL108" si="30">I109+I110+I114+I116</f>
        <v>4</v>
      </c>
      <c r="J108" s="191">
        <f t="shared" si="30"/>
        <v>6.9544</v>
      </c>
      <c r="K108" s="191">
        <f t="shared" si="30"/>
        <v>0</v>
      </c>
      <c r="L108" s="191">
        <f t="shared" si="30"/>
        <v>0</v>
      </c>
      <c r="M108" s="191">
        <f t="shared" si="30"/>
        <v>4</v>
      </c>
      <c r="N108" s="191">
        <f t="shared" si="30"/>
        <v>0</v>
      </c>
      <c r="O108" s="191">
        <f t="shared" si="30"/>
        <v>0</v>
      </c>
      <c r="P108" s="191">
        <f t="shared" si="30"/>
        <v>0</v>
      </c>
      <c r="Q108" s="191">
        <f t="shared" si="30"/>
        <v>0</v>
      </c>
      <c r="R108" s="191">
        <f t="shared" si="30"/>
        <v>0</v>
      </c>
      <c r="S108" s="191">
        <f t="shared" si="30"/>
        <v>2868</v>
      </c>
      <c r="T108" s="191">
        <f t="shared" si="30"/>
        <v>8779</v>
      </c>
      <c r="U108" s="191">
        <f t="shared" si="30"/>
        <v>0</v>
      </c>
      <c r="V108" s="191">
        <f t="shared" si="30"/>
        <v>0</v>
      </c>
      <c r="W108" s="191">
        <f t="shared" si="30"/>
        <v>0</v>
      </c>
      <c r="X108" s="191">
        <f t="shared" si="30"/>
        <v>0</v>
      </c>
      <c r="Y108" s="191">
        <f t="shared" si="30"/>
        <v>0</v>
      </c>
      <c r="Z108" s="191">
        <f t="shared" si="30"/>
        <v>3780</v>
      </c>
      <c r="AA108" s="191">
        <f t="shared" si="30"/>
        <v>3780</v>
      </c>
      <c r="AB108" s="191">
        <f t="shared" si="30"/>
        <v>3780</v>
      </c>
      <c r="AC108" s="191">
        <f t="shared" si="30"/>
        <v>0</v>
      </c>
      <c r="AD108" s="191">
        <f t="shared" si="30"/>
        <v>0</v>
      </c>
      <c r="AE108" s="191">
        <f t="shared" si="30"/>
        <v>0</v>
      </c>
      <c r="AF108" s="191">
        <f t="shared" si="30"/>
        <v>0</v>
      </c>
      <c r="AG108" s="191">
        <f t="shared" si="30"/>
        <v>0</v>
      </c>
      <c r="AH108" s="191">
        <f t="shared" si="30"/>
        <v>0</v>
      </c>
      <c r="AI108" s="191">
        <f t="shared" si="30"/>
        <v>0</v>
      </c>
      <c r="AJ108" s="191">
        <f t="shared" si="30"/>
        <v>0</v>
      </c>
      <c r="AK108" s="191">
        <f t="shared" si="30"/>
        <v>0</v>
      </c>
      <c r="AL108" s="191">
        <f t="shared" si="30"/>
        <v>0</v>
      </c>
      <c r="AM108" s="196"/>
      <c r="AN108" s="196"/>
      <c r="AO108" s="196"/>
    </row>
    <row r="109" s="12" customFormat="1" ht="30" customHeight="1" spans="1:41">
      <c r="A109" s="183" t="s">
        <v>54</v>
      </c>
      <c r="B109" s="188" t="s">
        <v>123</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30" customHeight="1" spans="1:41">
      <c r="A110" s="183" t="s">
        <v>54</v>
      </c>
      <c r="B110" s="188" t="s">
        <v>124</v>
      </c>
      <c r="C110" s="188"/>
      <c r="D110" s="188"/>
      <c r="E110" s="185"/>
      <c r="F110" s="185"/>
      <c r="G110" s="185"/>
      <c r="H110" s="185"/>
      <c r="I110" s="191">
        <f t="shared" ref="I110:AL110" si="31">SUM(I111:I113)</f>
        <v>3</v>
      </c>
      <c r="J110" s="191">
        <f t="shared" si="31"/>
        <v>5.9544</v>
      </c>
      <c r="K110" s="191">
        <f t="shared" si="31"/>
        <v>0</v>
      </c>
      <c r="L110" s="191">
        <f t="shared" si="31"/>
        <v>0</v>
      </c>
      <c r="M110" s="191">
        <f t="shared" si="31"/>
        <v>3</v>
      </c>
      <c r="N110" s="191">
        <f t="shared" si="31"/>
        <v>0</v>
      </c>
      <c r="O110" s="191">
        <f t="shared" si="31"/>
        <v>0</v>
      </c>
      <c r="P110" s="191">
        <f t="shared" si="31"/>
        <v>0</v>
      </c>
      <c r="Q110" s="191">
        <f t="shared" si="31"/>
        <v>0</v>
      </c>
      <c r="R110" s="191">
        <f t="shared" si="31"/>
        <v>0</v>
      </c>
      <c r="S110" s="191">
        <f t="shared" si="31"/>
        <v>2406</v>
      </c>
      <c r="T110" s="191">
        <f t="shared" si="31"/>
        <v>6911</v>
      </c>
      <c r="U110" s="191">
        <f t="shared" si="31"/>
        <v>0</v>
      </c>
      <c r="V110" s="191">
        <f t="shared" si="31"/>
        <v>0</v>
      </c>
      <c r="W110" s="191">
        <f t="shared" si="31"/>
        <v>0</v>
      </c>
      <c r="X110" s="191">
        <f t="shared" si="31"/>
        <v>0</v>
      </c>
      <c r="Y110" s="191">
        <f t="shared" si="31"/>
        <v>0</v>
      </c>
      <c r="Z110" s="191">
        <f t="shared" si="31"/>
        <v>3700</v>
      </c>
      <c r="AA110" s="191">
        <f t="shared" si="31"/>
        <v>3700</v>
      </c>
      <c r="AB110" s="191">
        <f t="shared" si="31"/>
        <v>3700</v>
      </c>
      <c r="AC110" s="191">
        <f t="shared" si="31"/>
        <v>0</v>
      </c>
      <c r="AD110" s="191">
        <f t="shared" si="31"/>
        <v>0</v>
      </c>
      <c r="AE110" s="191">
        <f t="shared" si="31"/>
        <v>0</v>
      </c>
      <c r="AF110" s="191">
        <f t="shared" si="31"/>
        <v>0</v>
      </c>
      <c r="AG110" s="191">
        <f t="shared" si="31"/>
        <v>0</v>
      </c>
      <c r="AH110" s="191">
        <f t="shared" si="31"/>
        <v>0</v>
      </c>
      <c r="AI110" s="191">
        <f t="shared" si="31"/>
        <v>0</v>
      </c>
      <c r="AJ110" s="191">
        <f t="shared" si="31"/>
        <v>0</v>
      </c>
      <c r="AK110" s="191">
        <f t="shared" si="31"/>
        <v>0</v>
      </c>
      <c r="AL110" s="191">
        <f t="shared" si="31"/>
        <v>0</v>
      </c>
      <c r="AM110" s="196"/>
      <c r="AN110" s="196"/>
      <c r="AO110" s="196"/>
    </row>
    <row r="111" s="7" customFormat="1" ht="409" customHeight="1" spans="1:41">
      <c r="A111" s="22">
        <v>32</v>
      </c>
      <c r="B111" s="22" t="s">
        <v>1152</v>
      </c>
      <c r="C111" s="22">
        <v>2024</v>
      </c>
      <c r="D111" s="35" t="s">
        <v>193</v>
      </c>
      <c r="E111" s="24" t="s">
        <v>178</v>
      </c>
      <c r="F111" s="24" t="s">
        <v>984</v>
      </c>
      <c r="G111" s="24" t="s">
        <v>194</v>
      </c>
      <c r="H111" s="35" t="s">
        <v>1417</v>
      </c>
      <c r="I111" s="22">
        <v>1</v>
      </c>
      <c r="J111" s="39">
        <v>3.0643</v>
      </c>
      <c r="K111" s="22"/>
      <c r="L111" s="22"/>
      <c r="M111" s="22">
        <v>1</v>
      </c>
      <c r="N111" s="22"/>
      <c r="O111" s="22"/>
      <c r="P111" s="22"/>
      <c r="Q111" s="22"/>
      <c r="R111" s="22"/>
      <c r="S111" s="22">
        <v>1741</v>
      </c>
      <c r="T111" s="22">
        <v>4337</v>
      </c>
      <c r="U111" s="49" t="s">
        <v>183</v>
      </c>
      <c r="V111" s="22" t="s">
        <v>1480</v>
      </c>
      <c r="W111" s="49" t="s">
        <v>183</v>
      </c>
      <c r="X111" s="22" t="s">
        <v>1480</v>
      </c>
      <c r="Y111" s="22" t="s">
        <v>1440</v>
      </c>
      <c r="Z111" s="62">
        <v>1900</v>
      </c>
      <c r="AA111" s="22">
        <v>1900</v>
      </c>
      <c r="AB111" s="60">
        <v>1900</v>
      </c>
      <c r="AC111" s="60"/>
      <c r="AD111" s="60"/>
      <c r="AE111" s="60"/>
      <c r="AF111" s="22"/>
      <c r="AG111" s="22"/>
      <c r="AH111" s="22"/>
      <c r="AI111" s="22"/>
      <c r="AJ111" s="22"/>
      <c r="AK111" s="22"/>
      <c r="AL111" s="22"/>
      <c r="AM111" s="33" t="s">
        <v>1418</v>
      </c>
      <c r="AN111" s="33" t="s">
        <v>1154</v>
      </c>
      <c r="AO111" s="60" t="s">
        <v>1392</v>
      </c>
    </row>
    <row r="112" s="12" customFormat="1" ht="271" customHeight="1" spans="1:41">
      <c r="A112" s="22">
        <v>33</v>
      </c>
      <c r="B112" s="22" t="s">
        <v>1167</v>
      </c>
      <c r="C112" s="22">
        <v>2024</v>
      </c>
      <c r="D112" s="33" t="s">
        <v>1077</v>
      </c>
      <c r="E112" s="22" t="s">
        <v>178</v>
      </c>
      <c r="F112" s="24" t="s">
        <v>1013</v>
      </c>
      <c r="G112" s="22" t="s">
        <v>590</v>
      </c>
      <c r="H112" s="33" t="s">
        <v>1419</v>
      </c>
      <c r="I112" s="22">
        <v>1</v>
      </c>
      <c r="J112" s="22">
        <v>1.4557</v>
      </c>
      <c r="K112" s="39"/>
      <c r="L112" s="39"/>
      <c r="M112" s="39">
        <v>1</v>
      </c>
      <c r="N112" s="39"/>
      <c r="O112" s="39"/>
      <c r="P112" s="39"/>
      <c r="Q112" s="39"/>
      <c r="R112" s="39"/>
      <c r="S112" s="39">
        <v>298</v>
      </c>
      <c r="T112" s="39">
        <v>1188</v>
      </c>
      <c r="U112" s="22" t="s">
        <v>985</v>
      </c>
      <c r="V112" s="24" t="s">
        <v>944</v>
      </c>
      <c r="W112" s="22" t="s">
        <v>183</v>
      </c>
      <c r="X112" s="22" t="s">
        <v>811</v>
      </c>
      <c r="Y112" s="22" t="s">
        <v>1440</v>
      </c>
      <c r="Z112" s="39">
        <v>950</v>
      </c>
      <c r="AA112" s="39">
        <v>950</v>
      </c>
      <c r="AB112" s="39">
        <v>950</v>
      </c>
      <c r="AC112" s="39"/>
      <c r="AD112" s="39"/>
      <c r="AE112" s="39"/>
      <c r="AF112" s="39"/>
      <c r="AG112" s="39"/>
      <c r="AH112" s="39"/>
      <c r="AI112" s="39"/>
      <c r="AJ112" s="39"/>
      <c r="AK112" s="39"/>
      <c r="AL112" s="39"/>
      <c r="AM112" s="71" t="s">
        <v>1168</v>
      </c>
      <c r="AN112" s="71" t="s">
        <v>1169</v>
      </c>
      <c r="AO112" s="78" t="s">
        <v>1392</v>
      </c>
    </row>
    <row r="113" s="12" customFormat="1" ht="279" customHeight="1" spans="1:41">
      <c r="A113" s="22">
        <v>34</v>
      </c>
      <c r="B113" s="22" t="s">
        <v>1198</v>
      </c>
      <c r="C113" s="22">
        <v>2024</v>
      </c>
      <c r="D113" s="33" t="s">
        <v>282</v>
      </c>
      <c r="E113" s="22" t="s">
        <v>178</v>
      </c>
      <c r="F113" s="24" t="s">
        <v>1013</v>
      </c>
      <c r="G113" s="22" t="s">
        <v>252</v>
      </c>
      <c r="H113" s="33" t="s">
        <v>1420</v>
      </c>
      <c r="I113" s="22">
        <v>1</v>
      </c>
      <c r="J113" s="39">
        <v>1.4344</v>
      </c>
      <c r="K113" s="39"/>
      <c r="L113" s="39"/>
      <c r="M113" s="39">
        <v>1</v>
      </c>
      <c r="N113" s="39"/>
      <c r="O113" s="39"/>
      <c r="P113" s="39"/>
      <c r="Q113" s="39"/>
      <c r="R113" s="39"/>
      <c r="S113" s="39">
        <v>367</v>
      </c>
      <c r="T113" s="39">
        <v>1386</v>
      </c>
      <c r="U113" s="22" t="s">
        <v>227</v>
      </c>
      <c r="V113" s="22" t="s">
        <v>656</v>
      </c>
      <c r="W113" s="22" t="s">
        <v>183</v>
      </c>
      <c r="X113" s="22" t="s">
        <v>811</v>
      </c>
      <c r="Y113" s="22" t="s">
        <v>1440</v>
      </c>
      <c r="Z113" s="39">
        <v>850</v>
      </c>
      <c r="AA113" s="39">
        <v>850</v>
      </c>
      <c r="AB113" s="39">
        <v>850</v>
      </c>
      <c r="AC113" s="39"/>
      <c r="AD113" s="39"/>
      <c r="AE113" s="39"/>
      <c r="AF113" s="39"/>
      <c r="AG113" s="39"/>
      <c r="AH113" s="39"/>
      <c r="AI113" s="39"/>
      <c r="AJ113" s="39"/>
      <c r="AK113" s="39"/>
      <c r="AL113" s="39"/>
      <c r="AM113" s="71" t="s">
        <v>1439</v>
      </c>
      <c r="AN113" s="71" t="s">
        <v>1200</v>
      </c>
      <c r="AO113" s="78" t="s">
        <v>1392</v>
      </c>
    </row>
    <row r="114" s="12" customFormat="1" ht="30" customHeight="1" spans="1:41">
      <c r="A114" s="183" t="s">
        <v>54</v>
      </c>
      <c r="B114" s="188" t="s">
        <v>125</v>
      </c>
      <c r="C114" s="188"/>
      <c r="D114" s="188"/>
      <c r="E114" s="185"/>
      <c r="F114" s="185"/>
      <c r="G114" s="185"/>
      <c r="H114" s="185"/>
      <c r="I114" s="191">
        <f t="shared" ref="I114:AL114" si="32">SUM(I115)</f>
        <v>1</v>
      </c>
      <c r="J114" s="191">
        <f t="shared" si="32"/>
        <v>1</v>
      </c>
      <c r="K114" s="191">
        <f t="shared" si="32"/>
        <v>0</v>
      </c>
      <c r="L114" s="191">
        <f t="shared" si="32"/>
        <v>0</v>
      </c>
      <c r="M114" s="191">
        <f t="shared" si="32"/>
        <v>1</v>
      </c>
      <c r="N114" s="191">
        <f t="shared" si="32"/>
        <v>0</v>
      </c>
      <c r="O114" s="191">
        <f t="shared" si="32"/>
        <v>0</v>
      </c>
      <c r="P114" s="191">
        <f t="shared" si="32"/>
        <v>0</v>
      </c>
      <c r="Q114" s="191">
        <f t="shared" si="32"/>
        <v>0</v>
      </c>
      <c r="R114" s="191">
        <f t="shared" si="32"/>
        <v>0</v>
      </c>
      <c r="S114" s="191">
        <f t="shared" si="32"/>
        <v>462</v>
      </c>
      <c r="T114" s="191">
        <f t="shared" si="32"/>
        <v>1868</v>
      </c>
      <c r="U114" s="191">
        <f t="shared" si="32"/>
        <v>0</v>
      </c>
      <c r="V114" s="191">
        <f t="shared" si="32"/>
        <v>0</v>
      </c>
      <c r="W114" s="191">
        <f t="shared" si="32"/>
        <v>0</v>
      </c>
      <c r="X114" s="191">
        <f t="shared" si="32"/>
        <v>0</v>
      </c>
      <c r="Y114" s="191">
        <f t="shared" si="32"/>
        <v>0</v>
      </c>
      <c r="Z114" s="191">
        <f t="shared" si="32"/>
        <v>80</v>
      </c>
      <c r="AA114" s="191">
        <f t="shared" si="32"/>
        <v>80</v>
      </c>
      <c r="AB114" s="191">
        <f t="shared" si="32"/>
        <v>80</v>
      </c>
      <c r="AC114" s="191">
        <f t="shared" si="32"/>
        <v>0</v>
      </c>
      <c r="AD114" s="191">
        <f t="shared" si="32"/>
        <v>0</v>
      </c>
      <c r="AE114" s="191">
        <f t="shared" si="32"/>
        <v>0</v>
      </c>
      <c r="AF114" s="191">
        <f t="shared" si="32"/>
        <v>0</v>
      </c>
      <c r="AG114" s="191">
        <f t="shared" si="32"/>
        <v>0</v>
      </c>
      <c r="AH114" s="191">
        <f t="shared" si="32"/>
        <v>0</v>
      </c>
      <c r="AI114" s="191">
        <f t="shared" si="32"/>
        <v>0</v>
      </c>
      <c r="AJ114" s="191">
        <f t="shared" si="32"/>
        <v>0</v>
      </c>
      <c r="AK114" s="191">
        <f t="shared" si="32"/>
        <v>0</v>
      </c>
      <c r="AL114" s="191">
        <f t="shared" si="32"/>
        <v>0</v>
      </c>
      <c r="AM114" s="196"/>
      <c r="AN114" s="196"/>
      <c r="AO114" s="196"/>
    </row>
    <row r="115" s="12" customFormat="1" ht="305" customHeight="1" spans="1:41">
      <c r="A115" s="22">
        <v>35</v>
      </c>
      <c r="B115" s="22" t="s">
        <v>1223</v>
      </c>
      <c r="C115" s="22">
        <v>2024</v>
      </c>
      <c r="D115" s="33" t="s">
        <v>285</v>
      </c>
      <c r="E115" s="22" t="s">
        <v>178</v>
      </c>
      <c r="F115" s="24" t="s">
        <v>1013</v>
      </c>
      <c r="G115" s="22" t="s">
        <v>252</v>
      </c>
      <c r="H115" s="33" t="s">
        <v>1116</v>
      </c>
      <c r="I115" s="22">
        <v>1</v>
      </c>
      <c r="J115" s="39">
        <v>1</v>
      </c>
      <c r="K115" s="39"/>
      <c r="L115" s="39"/>
      <c r="M115" s="39">
        <v>1</v>
      </c>
      <c r="N115" s="39"/>
      <c r="O115" s="39"/>
      <c r="P115" s="39"/>
      <c r="Q115" s="39"/>
      <c r="R115" s="39"/>
      <c r="S115" s="39">
        <v>462</v>
      </c>
      <c r="T115" s="39">
        <v>1868</v>
      </c>
      <c r="U115" s="22" t="s">
        <v>227</v>
      </c>
      <c r="V115" s="22" t="s">
        <v>656</v>
      </c>
      <c r="W115" s="22" t="s">
        <v>183</v>
      </c>
      <c r="X115" s="22" t="s">
        <v>811</v>
      </c>
      <c r="Y115" s="22" t="s">
        <v>1440</v>
      </c>
      <c r="Z115" s="39">
        <v>80</v>
      </c>
      <c r="AA115" s="39">
        <v>80</v>
      </c>
      <c r="AB115" s="39">
        <v>80</v>
      </c>
      <c r="AC115" s="39"/>
      <c r="AD115" s="39"/>
      <c r="AE115" s="39"/>
      <c r="AF115" s="39"/>
      <c r="AG115" s="39"/>
      <c r="AH115" s="39"/>
      <c r="AI115" s="39"/>
      <c r="AJ115" s="39"/>
      <c r="AK115" s="39"/>
      <c r="AL115" s="39"/>
      <c r="AM115" s="71" t="s">
        <v>1224</v>
      </c>
      <c r="AN115" s="71" t="s">
        <v>1225</v>
      </c>
      <c r="AO115" s="78" t="s">
        <v>1392</v>
      </c>
    </row>
    <row r="116" s="12" customFormat="1" ht="30" customHeight="1" spans="1:41">
      <c r="A116" s="183" t="s">
        <v>54</v>
      </c>
      <c r="B116" s="188" t="s">
        <v>126</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customHeight="1" spans="1:41">
      <c r="A117" s="203" t="s">
        <v>52</v>
      </c>
      <c r="B117" s="188" t="s">
        <v>127</v>
      </c>
      <c r="C117" s="188"/>
      <c r="D117" s="188"/>
      <c r="E117" s="185"/>
      <c r="F117" s="185"/>
      <c r="G117" s="185"/>
      <c r="H117" s="185"/>
      <c r="I117" s="191">
        <f t="shared" ref="I117:AL117" si="33">I118+I119+I120+I121+I122+I123</f>
        <v>0</v>
      </c>
      <c r="J117" s="191">
        <f t="shared" si="33"/>
        <v>0</v>
      </c>
      <c r="K117" s="191">
        <f t="shared" si="33"/>
        <v>0</v>
      </c>
      <c r="L117" s="191">
        <f t="shared" si="33"/>
        <v>0</v>
      </c>
      <c r="M117" s="191">
        <f t="shared" si="33"/>
        <v>0</v>
      </c>
      <c r="N117" s="191">
        <f t="shared" si="33"/>
        <v>0</v>
      </c>
      <c r="O117" s="191">
        <f t="shared" si="33"/>
        <v>0</v>
      </c>
      <c r="P117" s="191">
        <f t="shared" si="33"/>
        <v>0</v>
      </c>
      <c r="Q117" s="191">
        <f t="shared" si="33"/>
        <v>0</v>
      </c>
      <c r="R117" s="191">
        <f t="shared" si="33"/>
        <v>0</v>
      </c>
      <c r="S117" s="191">
        <f t="shared" si="33"/>
        <v>0</v>
      </c>
      <c r="T117" s="191">
        <f t="shared" si="33"/>
        <v>0</v>
      </c>
      <c r="U117" s="191">
        <f t="shared" si="33"/>
        <v>0</v>
      </c>
      <c r="V117" s="191">
        <f t="shared" si="33"/>
        <v>0</v>
      </c>
      <c r="W117" s="191">
        <f t="shared" si="33"/>
        <v>0</v>
      </c>
      <c r="X117" s="191">
        <f t="shared" si="33"/>
        <v>0</v>
      </c>
      <c r="Y117" s="191">
        <f t="shared" si="33"/>
        <v>0</v>
      </c>
      <c r="Z117" s="191">
        <f t="shared" si="33"/>
        <v>0</v>
      </c>
      <c r="AA117" s="191">
        <f t="shared" si="33"/>
        <v>0</v>
      </c>
      <c r="AB117" s="191">
        <f t="shared" si="33"/>
        <v>0</v>
      </c>
      <c r="AC117" s="191">
        <f t="shared" si="33"/>
        <v>0</v>
      </c>
      <c r="AD117" s="191">
        <f t="shared" si="33"/>
        <v>0</v>
      </c>
      <c r="AE117" s="191">
        <f t="shared" si="33"/>
        <v>0</v>
      </c>
      <c r="AF117" s="191">
        <f t="shared" si="33"/>
        <v>0</v>
      </c>
      <c r="AG117" s="191">
        <f t="shared" si="33"/>
        <v>0</v>
      </c>
      <c r="AH117" s="191">
        <f t="shared" si="33"/>
        <v>0</v>
      </c>
      <c r="AI117" s="191">
        <f t="shared" si="33"/>
        <v>0</v>
      </c>
      <c r="AJ117" s="191">
        <f t="shared" si="33"/>
        <v>0</v>
      </c>
      <c r="AK117" s="191">
        <f t="shared" si="33"/>
        <v>0</v>
      </c>
      <c r="AL117" s="191">
        <f t="shared" si="33"/>
        <v>0</v>
      </c>
      <c r="AM117" s="196"/>
      <c r="AN117" s="196"/>
      <c r="AO117" s="196"/>
    </row>
    <row r="118" s="12" customFormat="1" ht="30" customHeight="1" spans="1:41">
      <c r="A118" s="183" t="s">
        <v>54</v>
      </c>
      <c r="B118" s="188" t="s">
        <v>128</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58" customHeight="1" spans="1:41">
      <c r="A119" s="183" t="s">
        <v>54</v>
      </c>
      <c r="B119" s="188" t="s">
        <v>129</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68" customHeight="1" spans="1:41">
      <c r="A120" s="183" t="s">
        <v>54</v>
      </c>
      <c r="B120" s="188" t="s">
        <v>130</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customHeight="1" spans="1:41">
      <c r="A121" s="183" t="s">
        <v>54</v>
      </c>
      <c r="B121" s="188" t="s">
        <v>131</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customHeight="1" spans="1:41">
      <c r="A122" s="183" t="s">
        <v>54</v>
      </c>
      <c r="B122" s="188" t="s">
        <v>132</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133</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180" t="s">
        <v>50</v>
      </c>
      <c r="B124" s="188" t="s">
        <v>134</v>
      </c>
      <c r="C124" s="188"/>
      <c r="D124" s="188"/>
      <c r="E124" s="185"/>
      <c r="F124" s="185"/>
      <c r="G124" s="185"/>
      <c r="H124" s="185"/>
      <c r="I124" s="192">
        <f t="shared" ref="I124:AL124" si="34">I125</f>
        <v>0</v>
      </c>
      <c r="J124" s="192">
        <f t="shared" si="34"/>
        <v>0</v>
      </c>
      <c r="K124" s="192">
        <f t="shared" si="34"/>
        <v>0</v>
      </c>
      <c r="L124" s="192">
        <f t="shared" si="34"/>
        <v>0</v>
      </c>
      <c r="M124" s="192">
        <f t="shared" si="34"/>
        <v>0</v>
      </c>
      <c r="N124" s="192">
        <f t="shared" si="34"/>
        <v>0</v>
      </c>
      <c r="O124" s="192">
        <f t="shared" si="34"/>
        <v>0</v>
      </c>
      <c r="P124" s="192">
        <f t="shared" si="34"/>
        <v>0</v>
      </c>
      <c r="Q124" s="192">
        <f t="shared" si="34"/>
        <v>0</v>
      </c>
      <c r="R124" s="192">
        <f t="shared" si="34"/>
        <v>0</v>
      </c>
      <c r="S124" s="192">
        <f t="shared" si="34"/>
        <v>0</v>
      </c>
      <c r="T124" s="192">
        <f t="shared" si="34"/>
        <v>0</v>
      </c>
      <c r="U124" s="192">
        <f t="shared" si="34"/>
        <v>0</v>
      </c>
      <c r="V124" s="192">
        <f t="shared" si="34"/>
        <v>0</v>
      </c>
      <c r="W124" s="192">
        <f t="shared" si="34"/>
        <v>0</v>
      </c>
      <c r="X124" s="192">
        <f t="shared" si="34"/>
        <v>0</v>
      </c>
      <c r="Y124" s="192">
        <f t="shared" si="34"/>
        <v>0</v>
      </c>
      <c r="Z124" s="192">
        <f t="shared" si="34"/>
        <v>0</v>
      </c>
      <c r="AA124" s="192">
        <f t="shared" si="34"/>
        <v>0</v>
      </c>
      <c r="AB124" s="192">
        <f t="shared" si="34"/>
        <v>0</v>
      </c>
      <c r="AC124" s="192">
        <f t="shared" si="34"/>
        <v>0</v>
      </c>
      <c r="AD124" s="192">
        <f t="shared" si="34"/>
        <v>0</v>
      </c>
      <c r="AE124" s="192">
        <f t="shared" si="34"/>
        <v>0</v>
      </c>
      <c r="AF124" s="192">
        <f t="shared" si="34"/>
        <v>0</v>
      </c>
      <c r="AG124" s="192">
        <f t="shared" si="34"/>
        <v>0</v>
      </c>
      <c r="AH124" s="192">
        <f t="shared" si="34"/>
        <v>0</v>
      </c>
      <c r="AI124" s="192">
        <f t="shared" si="34"/>
        <v>0</v>
      </c>
      <c r="AJ124" s="192">
        <f t="shared" si="34"/>
        <v>0</v>
      </c>
      <c r="AK124" s="192">
        <f t="shared" si="34"/>
        <v>0</v>
      </c>
      <c r="AL124" s="192">
        <f t="shared" si="34"/>
        <v>0</v>
      </c>
      <c r="AM124" s="196"/>
      <c r="AN124" s="196"/>
      <c r="AO124" s="196"/>
    </row>
    <row r="125" s="12" customFormat="1" ht="30" customHeight="1" spans="1:41">
      <c r="A125" s="180" t="s">
        <v>52</v>
      </c>
      <c r="B125" s="188" t="s">
        <v>134</v>
      </c>
      <c r="C125" s="188"/>
      <c r="D125" s="188"/>
      <c r="E125" s="185"/>
      <c r="F125" s="185"/>
      <c r="G125" s="185"/>
      <c r="H125" s="185"/>
      <c r="I125" s="191">
        <f t="shared" ref="I125:AL125" si="35">I126+I127+I128</f>
        <v>0</v>
      </c>
      <c r="J125" s="191">
        <f t="shared" si="35"/>
        <v>0</v>
      </c>
      <c r="K125" s="191">
        <f t="shared" si="35"/>
        <v>0</v>
      </c>
      <c r="L125" s="191">
        <f t="shared" si="35"/>
        <v>0</v>
      </c>
      <c r="M125" s="191">
        <f t="shared" si="35"/>
        <v>0</v>
      </c>
      <c r="N125" s="191">
        <f t="shared" si="35"/>
        <v>0</v>
      </c>
      <c r="O125" s="191">
        <f t="shared" si="35"/>
        <v>0</v>
      </c>
      <c r="P125" s="191">
        <f t="shared" si="35"/>
        <v>0</v>
      </c>
      <c r="Q125" s="191">
        <f t="shared" si="35"/>
        <v>0</v>
      </c>
      <c r="R125" s="191">
        <f t="shared" si="35"/>
        <v>0</v>
      </c>
      <c r="S125" s="191">
        <f t="shared" si="35"/>
        <v>0</v>
      </c>
      <c r="T125" s="191">
        <f t="shared" si="35"/>
        <v>0</v>
      </c>
      <c r="U125" s="191">
        <f t="shared" si="35"/>
        <v>0</v>
      </c>
      <c r="V125" s="191">
        <f t="shared" si="35"/>
        <v>0</v>
      </c>
      <c r="W125" s="191">
        <f t="shared" si="35"/>
        <v>0</v>
      </c>
      <c r="X125" s="191">
        <f t="shared" si="35"/>
        <v>0</v>
      </c>
      <c r="Y125" s="191">
        <f t="shared" si="35"/>
        <v>0</v>
      </c>
      <c r="Z125" s="191">
        <f t="shared" si="35"/>
        <v>0</v>
      </c>
      <c r="AA125" s="191">
        <f t="shared" si="35"/>
        <v>0</v>
      </c>
      <c r="AB125" s="191">
        <f t="shared" si="35"/>
        <v>0</v>
      </c>
      <c r="AC125" s="191">
        <f t="shared" si="35"/>
        <v>0</v>
      </c>
      <c r="AD125" s="191">
        <f t="shared" si="35"/>
        <v>0</v>
      </c>
      <c r="AE125" s="191">
        <f t="shared" si="35"/>
        <v>0</v>
      </c>
      <c r="AF125" s="191">
        <f t="shared" si="35"/>
        <v>0</v>
      </c>
      <c r="AG125" s="191">
        <f t="shared" si="35"/>
        <v>0</v>
      </c>
      <c r="AH125" s="191">
        <f t="shared" si="35"/>
        <v>0</v>
      </c>
      <c r="AI125" s="191">
        <f t="shared" si="35"/>
        <v>0</v>
      </c>
      <c r="AJ125" s="191">
        <f t="shared" si="35"/>
        <v>0</v>
      </c>
      <c r="AK125" s="191">
        <f t="shared" si="35"/>
        <v>0</v>
      </c>
      <c r="AL125" s="191">
        <f t="shared" si="35"/>
        <v>0</v>
      </c>
      <c r="AM125" s="196"/>
      <c r="AN125" s="196"/>
      <c r="AO125" s="196"/>
    </row>
    <row r="126" s="12" customFormat="1" ht="30" customHeight="1" spans="1:41">
      <c r="A126" s="183" t="s">
        <v>54</v>
      </c>
      <c r="B126" s="188" t="s">
        <v>135</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183" t="s">
        <v>54</v>
      </c>
      <c r="B127" s="188" t="s">
        <v>136</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137</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0" t="s">
        <v>50</v>
      </c>
      <c r="B129" s="188" t="s">
        <v>138</v>
      </c>
      <c r="C129" s="188"/>
      <c r="D129" s="188"/>
      <c r="E129" s="185"/>
      <c r="F129" s="185"/>
      <c r="G129" s="185"/>
      <c r="H129" s="185"/>
      <c r="I129" s="192">
        <f t="shared" ref="I129:AL129" si="36">I130+I132+I137+I144</f>
        <v>1</v>
      </c>
      <c r="J129" s="192">
        <f t="shared" si="36"/>
        <v>800</v>
      </c>
      <c r="K129" s="192">
        <f t="shared" si="36"/>
        <v>0</v>
      </c>
      <c r="L129" s="192">
        <f t="shared" si="36"/>
        <v>0</v>
      </c>
      <c r="M129" s="192">
        <f t="shared" si="36"/>
        <v>0</v>
      </c>
      <c r="N129" s="192">
        <f t="shared" si="36"/>
        <v>0</v>
      </c>
      <c r="O129" s="192">
        <f t="shared" si="36"/>
        <v>1</v>
      </c>
      <c r="P129" s="192">
        <f t="shared" si="36"/>
        <v>0</v>
      </c>
      <c r="Q129" s="192">
        <f t="shared" si="36"/>
        <v>0</v>
      </c>
      <c r="R129" s="192">
        <f t="shared" si="36"/>
        <v>0</v>
      </c>
      <c r="S129" s="192">
        <f t="shared" si="36"/>
        <v>800</v>
      </c>
      <c r="T129" s="192">
        <f t="shared" si="36"/>
        <v>800</v>
      </c>
      <c r="U129" s="192">
        <f t="shared" si="36"/>
        <v>0</v>
      </c>
      <c r="V129" s="192">
        <f t="shared" si="36"/>
        <v>0</v>
      </c>
      <c r="W129" s="192">
        <f t="shared" si="36"/>
        <v>0</v>
      </c>
      <c r="X129" s="192">
        <f t="shared" si="36"/>
        <v>0</v>
      </c>
      <c r="Y129" s="192">
        <f t="shared" si="36"/>
        <v>0</v>
      </c>
      <c r="Z129" s="192">
        <f t="shared" si="36"/>
        <v>223.2</v>
      </c>
      <c r="AA129" s="192">
        <f t="shared" si="36"/>
        <v>223.2</v>
      </c>
      <c r="AB129" s="192">
        <f t="shared" si="36"/>
        <v>223.2</v>
      </c>
      <c r="AC129" s="192">
        <f t="shared" si="36"/>
        <v>0</v>
      </c>
      <c r="AD129" s="192">
        <f t="shared" si="36"/>
        <v>0</v>
      </c>
      <c r="AE129" s="192">
        <f t="shared" si="36"/>
        <v>0</v>
      </c>
      <c r="AF129" s="192">
        <f t="shared" si="36"/>
        <v>0</v>
      </c>
      <c r="AG129" s="192">
        <f t="shared" si="36"/>
        <v>0</v>
      </c>
      <c r="AH129" s="192">
        <f t="shared" si="36"/>
        <v>0</v>
      </c>
      <c r="AI129" s="192">
        <f t="shared" si="36"/>
        <v>0</v>
      </c>
      <c r="AJ129" s="192">
        <f t="shared" si="36"/>
        <v>0</v>
      </c>
      <c r="AK129" s="192">
        <f t="shared" si="36"/>
        <v>0</v>
      </c>
      <c r="AL129" s="192">
        <f t="shared" si="36"/>
        <v>0</v>
      </c>
      <c r="AM129" s="196"/>
      <c r="AN129" s="196"/>
      <c r="AO129" s="196"/>
    </row>
    <row r="130" s="12" customFormat="1" ht="30" customHeight="1" spans="1:41">
      <c r="A130" s="203" t="s">
        <v>52</v>
      </c>
      <c r="B130" s="188" t="s">
        <v>139</v>
      </c>
      <c r="C130" s="188"/>
      <c r="D130" s="188"/>
      <c r="E130" s="185"/>
      <c r="F130" s="185"/>
      <c r="G130" s="185"/>
      <c r="H130" s="185"/>
      <c r="I130" s="191">
        <f t="shared" ref="I130:AL130" si="37">I131</f>
        <v>0</v>
      </c>
      <c r="J130" s="191">
        <f t="shared" si="37"/>
        <v>0</v>
      </c>
      <c r="K130" s="191">
        <f t="shared" si="37"/>
        <v>0</v>
      </c>
      <c r="L130" s="191">
        <f t="shared" si="37"/>
        <v>0</v>
      </c>
      <c r="M130" s="191">
        <f t="shared" si="37"/>
        <v>0</v>
      </c>
      <c r="N130" s="191">
        <f t="shared" si="37"/>
        <v>0</v>
      </c>
      <c r="O130" s="191">
        <f t="shared" si="37"/>
        <v>0</v>
      </c>
      <c r="P130" s="191">
        <f t="shared" si="37"/>
        <v>0</v>
      </c>
      <c r="Q130" s="191">
        <f t="shared" si="37"/>
        <v>0</v>
      </c>
      <c r="R130" s="191">
        <f t="shared" si="37"/>
        <v>0</v>
      </c>
      <c r="S130" s="191">
        <f t="shared" si="37"/>
        <v>0</v>
      </c>
      <c r="T130" s="191">
        <f t="shared" si="37"/>
        <v>0</v>
      </c>
      <c r="U130" s="191">
        <f t="shared" si="37"/>
        <v>0</v>
      </c>
      <c r="V130" s="191">
        <f t="shared" si="37"/>
        <v>0</v>
      </c>
      <c r="W130" s="191">
        <f t="shared" si="37"/>
        <v>0</v>
      </c>
      <c r="X130" s="191">
        <f t="shared" si="37"/>
        <v>0</v>
      </c>
      <c r="Y130" s="191">
        <f t="shared" si="37"/>
        <v>0</v>
      </c>
      <c r="Z130" s="191">
        <f t="shared" si="37"/>
        <v>0</v>
      </c>
      <c r="AA130" s="191">
        <f t="shared" si="37"/>
        <v>0</v>
      </c>
      <c r="AB130" s="191">
        <f t="shared" si="37"/>
        <v>0</v>
      </c>
      <c r="AC130" s="191">
        <f t="shared" si="37"/>
        <v>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6"/>
      <c r="AN130" s="196"/>
      <c r="AO130" s="196"/>
    </row>
    <row r="131" s="12" customFormat="1" ht="30" customHeight="1" spans="1:41">
      <c r="A131" s="183" t="s">
        <v>54</v>
      </c>
      <c r="B131" s="188" t="s">
        <v>140</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203" t="s">
        <v>52</v>
      </c>
      <c r="B132" s="188" t="s">
        <v>141</v>
      </c>
      <c r="C132" s="188"/>
      <c r="D132" s="188"/>
      <c r="E132" s="185"/>
      <c r="F132" s="185"/>
      <c r="G132" s="185"/>
      <c r="H132" s="185"/>
      <c r="I132" s="191">
        <f t="shared" ref="I132:AL132" si="38">I133+I135+I136</f>
        <v>1</v>
      </c>
      <c r="J132" s="191">
        <f t="shared" si="38"/>
        <v>800</v>
      </c>
      <c r="K132" s="191">
        <f t="shared" si="38"/>
        <v>0</v>
      </c>
      <c r="L132" s="191">
        <f t="shared" si="38"/>
        <v>0</v>
      </c>
      <c r="M132" s="191">
        <f t="shared" si="38"/>
        <v>0</v>
      </c>
      <c r="N132" s="191">
        <f t="shared" si="38"/>
        <v>0</v>
      </c>
      <c r="O132" s="191">
        <f t="shared" si="38"/>
        <v>1</v>
      </c>
      <c r="P132" s="191">
        <f t="shared" si="38"/>
        <v>0</v>
      </c>
      <c r="Q132" s="191">
        <f t="shared" si="38"/>
        <v>0</v>
      </c>
      <c r="R132" s="191">
        <f t="shared" si="38"/>
        <v>0</v>
      </c>
      <c r="S132" s="191">
        <f t="shared" si="38"/>
        <v>800</v>
      </c>
      <c r="T132" s="191">
        <f t="shared" si="38"/>
        <v>800</v>
      </c>
      <c r="U132" s="191">
        <f t="shared" si="38"/>
        <v>0</v>
      </c>
      <c r="V132" s="191">
        <f t="shared" si="38"/>
        <v>0</v>
      </c>
      <c r="W132" s="191">
        <f t="shared" si="38"/>
        <v>0</v>
      </c>
      <c r="X132" s="191">
        <f t="shared" si="38"/>
        <v>0</v>
      </c>
      <c r="Y132" s="191">
        <f t="shared" si="38"/>
        <v>0</v>
      </c>
      <c r="Z132" s="191">
        <f t="shared" si="38"/>
        <v>223.2</v>
      </c>
      <c r="AA132" s="191">
        <f t="shared" si="38"/>
        <v>223.2</v>
      </c>
      <c r="AB132" s="191">
        <f t="shared" si="38"/>
        <v>223.2</v>
      </c>
      <c r="AC132" s="191">
        <f t="shared" si="38"/>
        <v>0</v>
      </c>
      <c r="AD132" s="191">
        <f t="shared" si="38"/>
        <v>0</v>
      </c>
      <c r="AE132" s="191">
        <f t="shared" si="38"/>
        <v>0</v>
      </c>
      <c r="AF132" s="191">
        <f t="shared" si="38"/>
        <v>0</v>
      </c>
      <c r="AG132" s="191">
        <f t="shared" si="38"/>
        <v>0</v>
      </c>
      <c r="AH132" s="191">
        <f t="shared" si="38"/>
        <v>0</v>
      </c>
      <c r="AI132" s="191">
        <f t="shared" si="38"/>
        <v>0</v>
      </c>
      <c r="AJ132" s="191">
        <f t="shared" si="38"/>
        <v>0</v>
      </c>
      <c r="AK132" s="191">
        <f t="shared" si="38"/>
        <v>0</v>
      </c>
      <c r="AL132" s="191">
        <f t="shared" si="38"/>
        <v>0</v>
      </c>
      <c r="AM132" s="196"/>
      <c r="AN132" s="196"/>
      <c r="AO132" s="196"/>
    </row>
    <row r="133" s="12" customFormat="1" ht="30" customHeight="1" spans="1:41">
      <c r="A133" s="183" t="s">
        <v>54</v>
      </c>
      <c r="B133" s="188" t="s">
        <v>142</v>
      </c>
      <c r="C133" s="188"/>
      <c r="D133" s="188"/>
      <c r="E133" s="185"/>
      <c r="F133" s="185"/>
      <c r="G133" s="185"/>
      <c r="H133" s="185"/>
      <c r="I133" s="191">
        <f t="shared" ref="I133:AL133" si="39">SUM(I134)</f>
        <v>1</v>
      </c>
      <c r="J133" s="191">
        <f t="shared" si="39"/>
        <v>800</v>
      </c>
      <c r="K133" s="191">
        <f t="shared" si="39"/>
        <v>0</v>
      </c>
      <c r="L133" s="191">
        <f t="shared" si="39"/>
        <v>0</v>
      </c>
      <c r="M133" s="191">
        <f t="shared" si="39"/>
        <v>0</v>
      </c>
      <c r="N133" s="191">
        <f t="shared" si="39"/>
        <v>0</v>
      </c>
      <c r="O133" s="191">
        <f t="shared" si="39"/>
        <v>1</v>
      </c>
      <c r="P133" s="191">
        <f t="shared" si="39"/>
        <v>0</v>
      </c>
      <c r="Q133" s="191">
        <f t="shared" si="39"/>
        <v>0</v>
      </c>
      <c r="R133" s="191">
        <f t="shared" si="39"/>
        <v>0</v>
      </c>
      <c r="S133" s="191">
        <f t="shared" si="39"/>
        <v>800</v>
      </c>
      <c r="T133" s="191">
        <f t="shared" si="39"/>
        <v>800</v>
      </c>
      <c r="U133" s="191">
        <f t="shared" si="39"/>
        <v>0</v>
      </c>
      <c r="V133" s="191">
        <f t="shared" si="39"/>
        <v>0</v>
      </c>
      <c r="W133" s="191">
        <f t="shared" si="39"/>
        <v>0</v>
      </c>
      <c r="X133" s="191">
        <f t="shared" si="39"/>
        <v>0</v>
      </c>
      <c r="Y133" s="191">
        <f t="shared" si="39"/>
        <v>0</v>
      </c>
      <c r="Z133" s="191">
        <f t="shared" si="39"/>
        <v>223.2</v>
      </c>
      <c r="AA133" s="191">
        <f t="shared" si="39"/>
        <v>223.2</v>
      </c>
      <c r="AB133" s="191">
        <f t="shared" si="39"/>
        <v>223.2</v>
      </c>
      <c r="AC133" s="191">
        <f t="shared" si="39"/>
        <v>0</v>
      </c>
      <c r="AD133" s="191">
        <f t="shared" si="39"/>
        <v>0</v>
      </c>
      <c r="AE133" s="191">
        <f t="shared" si="39"/>
        <v>0</v>
      </c>
      <c r="AF133" s="191">
        <f t="shared" si="39"/>
        <v>0</v>
      </c>
      <c r="AG133" s="191">
        <f t="shared" si="39"/>
        <v>0</v>
      </c>
      <c r="AH133" s="191">
        <f t="shared" si="39"/>
        <v>0</v>
      </c>
      <c r="AI133" s="191">
        <f t="shared" si="39"/>
        <v>0</v>
      </c>
      <c r="AJ133" s="191">
        <f t="shared" si="39"/>
        <v>0</v>
      </c>
      <c r="AK133" s="191">
        <f t="shared" si="39"/>
        <v>0</v>
      </c>
      <c r="AL133" s="191">
        <f t="shared" si="39"/>
        <v>0</v>
      </c>
      <c r="AM133" s="196"/>
      <c r="AN133" s="196"/>
      <c r="AO133" s="196"/>
    </row>
    <row r="134" s="7" customFormat="1" ht="198" customHeight="1" spans="1:41">
      <c r="A134" s="22">
        <v>36</v>
      </c>
      <c r="B134" s="22" t="s">
        <v>1174</v>
      </c>
      <c r="C134" s="22">
        <v>2024</v>
      </c>
      <c r="D134" s="33" t="s">
        <v>993</v>
      </c>
      <c r="E134" s="22" t="s">
        <v>178</v>
      </c>
      <c r="F134" s="22" t="s">
        <v>1175</v>
      </c>
      <c r="G134" s="22" t="s">
        <v>995</v>
      </c>
      <c r="H134" s="33" t="s">
        <v>1497</v>
      </c>
      <c r="I134" s="22">
        <v>1</v>
      </c>
      <c r="J134" s="22">
        <v>800</v>
      </c>
      <c r="K134" s="22"/>
      <c r="L134" s="22"/>
      <c r="M134" s="22"/>
      <c r="N134" s="22"/>
      <c r="O134" s="22">
        <v>1</v>
      </c>
      <c r="P134" s="22"/>
      <c r="Q134" s="22"/>
      <c r="R134" s="22"/>
      <c r="S134" s="22">
        <v>800</v>
      </c>
      <c r="T134" s="22">
        <v>800</v>
      </c>
      <c r="U134" s="36" t="s">
        <v>997</v>
      </c>
      <c r="V134" s="22" t="s">
        <v>1176</v>
      </c>
      <c r="W134" s="22" t="s">
        <v>997</v>
      </c>
      <c r="X134" s="22" t="s">
        <v>1176</v>
      </c>
      <c r="Y134" s="22" t="s">
        <v>1177</v>
      </c>
      <c r="Z134" s="231">
        <v>223.2</v>
      </c>
      <c r="AA134" s="232">
        <f>AB134</f>
        <v>223.2</v>
      </c>
      <c r="AB134" s="232">
        <v>223.2</v>
      </c>
      <c r="AC134" s="213"/>
      <c r="AD134" s="213"/>
      <c r="AE134" s="213"/>
      <c r="AF134" s="208"/>
      <c r="AG134" s="208"/>
      <c r="AH134" s="208"/>
      <c r="AI134" s="208"/>
      <c r="AJ134" s="208"/>
      <c r="AK134" s="22"/>
      <c r="AL134" s="22"/>
      <c r="AM134" s="33" t="s">
        <v>1178</v>
      </c>
      <c r="AN134" s="33" t="s">
        <v>1179</v>
      </c>
      <c r="AO134" s="60" t="s">
        <v>1386</v>
      </c>
    </row>
    <row r="135" s="12" customFormat="1" ht="30" customHeight="1" spans="1:41">
      <c r="A135" s="183" t="s">
        <v>54</v>
      </c>
      <c r="B135" s="188" t="s">
        <v>143</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144</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203" t="s">
        <v>52</v>
      </c>
      <c r="B137" s="188" t="s">
        <v>145</v>
      </c>
      <c r="C137" s="188"/>
      <c r="D137" s="188"/>
      <c r="E137" s="185"/>
      <c r="F137" s="185"/>
      <c r="G137" s="185"/>
      <c r="H137" s="185"/>
      <c r="I137" s="191">
        <f t="shared" ref="I137:AL137" si="40">I138+I139+I140+I141+I142+I143</f>
        <v>0</v>
      </c>
      <c r="J137" s="191">
        <f t="shared" si="40"/>
        <v>0</v>
      </c>
      <c r="K137" s="191">
        <f t="shared" si="40"/>
        <v>0</v>
      </c>
      <c r="L137" s="191">
        <f t="shared" si="40"/>
        <v>0</v>
      </c>
      <c r="M137" s="191">
        <f t="shared" si="40"/>
        <v>0</v>
      </c>
      <c r="N137" s="191">
        <f t="shared" si="40"/>
        <v>0</v>
      </c>
      <c r="O137" s="191">
        <f t="shared" si="40"/>
        <v>0</v>
      </c>
      <c r="P137" s="191">
        <f t="shared" si="40"/>
        <v>0</v>
      </c>
      <c r="Q137" s="191">
        <f t="shared" si="40"/>
        <v>0</v>
      </c>
      <c r="R137" s="191">
        <f t="shared" si="40"/>
        <v>0</v>
      </c>
      <c r="S137" s="191">
        <f t="shared" si="40"/>
        <v>0</v>
      </c>
      <c r="T137" s="191">
        <f t="shared" si="40"/>
        <v>0</v>
      </c>
      <c r="U137" s="191">
        <f t="shared" si="40"/>
        <v>0</v>
      </c>
      <c r="V137" s="191">
        <f t="shared" si="40"/>
        <v>0</v>
      </c>
      <c r="W137" s="191">
        <f t="shared" si="40"/>
        <v>0</v>
      </c>
      <c r="X137" s="191">
        <f t="shared" si="40"/>
        <v>0</v>
      </c>
      <c r="Y137" s="191">
        <f t="shared" si="40"/>
        <v>0</v>
      </c>
      <c r="Z137" s="191">
        <f t="shared" si="40"/>
        <v>0</v>
      </c>
      <c r="AA137" s="191">
        <f t="shared" si="40"/>
        <v>0</v>
      </c>
      <c r="AB137" s="191">
        <f t="shared" si="40"/>
        <v>0</v>
      </c>
      <c r="AC137" s="191">
        <f t="shared" si="40"/>
        <v>0</v>
      </c>
      <c r="AD137" s="191">
        <f t="shared" si="40"/>
        <v>0</v>
      </c>
      <c r="AE137" s="191">
        <f t="shared" si="40"/>
        <v>0</v>
      </c>
      <c r="AF137" s="191">
        <f t="shared" si="40"/>
        <v>0</v>
      </c>
      <c r="AG137" s="191">
        <f t="shared" si="40"/>
        <v>0</v>
      </c>
      <c r="AH137" s="191">
        <f t="shared" si="40"/>
        <v>0</v>
      </c>
      <c r="AI137" s="191">
        <f t="shared" si="40"/>
        <v>0</v>
      </c>
      <c r="AJ137" s="191">
        <f t="shared" si="40"/>
        <v>0</v>
      </c>
      <c r="AK137" s="191">
        <f t="shared" si="40"/>
        <v>0</v>
      </c>
      <c r="AL137" s="191">
        <f t="shared" si="40"/>
        <v>0</v>
      </c>
      <c r="AM137" s="196"/>
      <c r="AN137" s="196"/>
      <c r="AO137" s="196"/>
    </row>
    <row r="138" s="12" customFormat="1" ht="30" customHeight="1" spans="1:41">
      <c r="A138" s="183" t="s">
        <v>54</v>
      </c>
      <c r="B138" s="188" t="s">
        <v>146</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147</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148</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3" t="s">
        <v>54</v>
      </c>
      <c r="B141" s="188" t="s">
        <v>149</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customHeight="1" spans="1:41">
      <c r="A142" s="183" t="s">
        <v>54</v>
      </c>
      <c r="B142" s="188" t="s">
        <v>150</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customHeight="1" spans="1:41">
      <c r="A143" s="183" t="s">
        <v>54</v>
      </c>
      <c r="B143" s="188" t="s">
        <v>151</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203" t="s">
        <v>52</v>
      </c>
      <c r="B144" s="188" t="s">
        <v>152</v>
      </c>
      <c r="C144" s="188"/>
      <c r="D144" s="188"/>
      <c r="E144" s="185"/>
      <c r="F144" s="185"/>
      <c r="G144" s="185"/>
      <c r="H144" s="185"/>
      <c r="I144" s="191">
        <f t="shared" ref="I144:AL144" si="41">I145+I146+I147+I148+I149</f>
        <v>0</v>
      </c>
      <c r="J144" s="191">
        <f t="shared" si="41"/>
        <v>0</v>
      </c>
      <c r="K144" s="191">
        <f t="shared" si="41"/>
        <v>0</v>
      </c>
      <c r="L144" s="191">
        <f t="shared" si="41"/>
        <v>0</v>
      </c>
      <c r="M144" s="191">
        <f t="shared" si="41"/>
        <v>0</v>
      </c>
      <c r="N144" s="191">
        <f t="shared" si="41"/>
        <v>0</v>
      </c>
      <c r="O144" s="191">
        <f t="shared" si="41"/>
        <v>0</v>
      </c>
      <c r="P144" s="191">
        <f t="shared" si="41"/>
        <v>0</v>
      </c>
      <c r="Q144" s="191">
        <f t="shared" si="41"/>
        <v>0</v>
      </c>
      <c r="R144" s="191">
        <f t="shared" si="41"/>
        <v>0</v>
      </c>
      <c r="S144" s="191">
        <f t="shared" si="41"/>
        <v>0</v>
      </c>
      <c r="T144" s="191">
        <f t="shared" si="41"/>
        <v>0</v>
      </c>
      <c r="U144" s="191">
        <f t="shared" si="41"/>
        <v>0</v>
      </c>
      <c r="V144" s="191">
        <f t="shared" si="41"/>
        <v>0</v>
      </c>
      <c r="W144" s="191">
        <f t="shared" si="41"/>
        <v>0</v>
      </c>
      <c r="X144" s="191">
        <f t="shared" si="41"/>
        <v>0</v>
      </c>
      <c r="Y144" s="191">
        <f t="shared" si="41"/>
        <v>0</v>
      </c>
      <c r="Z144" s="191">
        <f t="shared" si="41"/>
        <v>0</v>
      </c>
      <c r="AA144" s="191">
        <f t="shared" si="41"/>
        <v>0</v>
      </c>
      <c r="AB144" s="191">
        <f t="shared" si="41"/>
        <v>0</v>
      </c>
      <c r="AC144" s="191">
        <f t="shared" si="41"/>
        <v>0</v>
      </c>
      <c r="AD144" s="191">
        <f t="shared" si="41"/>
        <v>0</v>
      </c>
      <c r="AE144" s="191">
        <f t="shared" si="41"/>
        <v>0</v>
      </c>
      <c r="AF144" s="191">
        <f t="shared" si="41"/>
        <v>0</v>
      </c>
      <c r="AG144" s="191">
        <f t="shared" si="41"/>
        <v>0</v>
      </c>
      <c r="AH144" s="191">
        <f t="shared" si="41"/>
        <v>0</v>
      </c>
      <c r="AI144" s="191">
        <f t="shared" si="41"/>
        <v>0</v>
      </c>
      <c r="AJ144" s="191">
        <f t="shared" si="41"/>
        <v>0</v>
      </c>
      <c r="AK144" s="191">
        <f t="shared" si="41"/>
        <v>0</v>
      </c>
      <c r="AL144" s="191">
        <f t="shared" si="41"/>
        <v>0</v>
      </c>
      <c r="AM144" s="196"/>
      <c r="AN144" s="196"/>
      <c r="AO144" s="196"/>
    </row>
    <row r="145" s="12" customFormat="1" ht="30" customHeight="1" spans="1:41">
      <c r="A145" s="183" t="s">
        <v>54</v>
      </c>
      <c r="B145" s="188" t="s">
        <v>153</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customHeight="1" spans="1:41">
      <c r="A146" s="183" t="s">
        <v>54</v>
      </c>
      <c r="B146" s="188" t="s">
        <v>154</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customHeight="1" spans="1:41">
      <c r="A147" s="183" t="s">
        <v>54</v>
      </c>
      <c r="B147" s="188" t="s">
        <v>155</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customHeight="1" spans="1:41">
      <c r="A148" s="183" t="s">
        <v>54</v>
      </c>
      <c r="B148" s="188" t="s">
        <v>156</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3" t="s">
        <v>54</v>
      </c>
      <c r="B149" s="188" t="s">
        <v>157</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customHeight="1" spans="1:41">
      <c r="A150" s="180" t="s">
        <v>50</v>
      </c>
      <c r="B150" s="188" t="s">
        <v>158</v>
      </c>
      <c r="C150" s="188"/>
      <c r="D150" s="188"/>
      <c r="E150" s="185"/>
      <c r="F150" s="185"/>
      <c r="G150" s="185"/>
      <c r="H150" s="185"/>
      <c r="I150" s="192">
        <f t="shared" ref="I150:AL150" si="42">I151+I154</f>
        <v>0</v>
      </c>
      <c r="J150" s="192">
        <f t="shared" si="42"/>
        <v>0</v>
      </c>
      <c r="K150" s="192">
        <f t="shared" si="42"/>
        <v>0</v>
      </c>
      <c r="L150" s="192">
        <f t="shared" si="42"/>
        <v>0</v>
      </c>
      <c r="M150" s="192">
        <f t="shared" si="42"/>
        <v>0</v>
      </c>
      <c r="N150" s="192">
        <f t="shared" si="42"/>
        <v>0</v>
      </c>
      <c r="O150" s="192">
        <f t="shared" si="42"/>
        <v>0</v>
      </c>
      <c r="P150" s="192">
        <f t="shared" si="42"/>
        <v>0</v>
      </c>
      <c r="Q150" s="192">
        <f t="shared" si="42"/>
        <v>0</v>
      </c>
      <c r="R150" s="192">
        <f t="shared" si="42"/>
        <v>0</v>
      </c>
      <c r="S150" s="192">
        <f t="shared" si="42"/>
        <v>0</v>
      </c>
      <c r="T150" s="192">
        <f t="shared" si="42"/>
        <v>0</v>
      </c>
      <c r="U150" s="192">
        <f t="shared" si="42"/>
        <v>0</v>
      </c>
      <c r="V150" s="192">
        <f t="shared" si="42"/>
        <v>0</v>
      </c>
      <c r="W150" s="192">
        <f t="shared" si="42"/>
        <v>0</v>
      </c>
      <c r="X150" s="192">
        <f t="shared" si="42"/>
        <v>0</v>
      </c>
      <c r="Y150" s="192">
        <f t="shared" si="42"/>
        <v>0</v>
      </c>
      <c r="Z150" s="192">
        <f t="shared" si="42"/>
        <v>0</v>
      </c>
      <c r="AA150" s="192">
        <f t="shared" si="42"/>
        <v>0</v>
      </c>
      <c r="AB150" s="192">
        <f t="shared" si="42"/>
        <v>0</v>
      </c>
      <c r="AC150" s="192">
        <f t="shared" si="42"/>
        <v>0</v>
      </c>
      <c r="AD150" s="192">
        <f t="shared" si="42"/>
        <v>0</v>
      </c>
      <c r="AE150" s="192">
        <f t="shared" si="42"/>
        <v>0</v>
      </c>
      <c r="AF150" s="192">
        <f t="shared" si="42"/>
        <v>0</v>
      </c>
      <c r="AG150" s="192">
        <f t="shared" si="42"/>
        <v>0</v>
      </c>
      <c r="AH150" s="192">
        <f t="shared" si="42"/>
        <v>0</v>
      </c>
      <c r="AI150" s="192">
        <f t="shared" si="42"/>
        <v>0</v>
      </c>
      <c r="AJ150" s="192">
        <f t="shared" si="42"/>
        <v>0</v>
      </c>
      <c r="AK150" s="192">
        <f t="shared" si="42"/>
        <v>0</v>
      </c>
      <c r="AL150" s="192">
        <f t="shared" si="42"/>
        <v>0</v>
      </c>
      <c r="AM150" s="196"/>
      <c r="AN150" s="196"/>
      <c r="AO150" s="196"/>
    </row>
    <row r="151" s="12" customFormat="1" ht="30" customHeight="1" spans="1:41">
      <c r="A151" s="203" t="s">
        <v>52</v>
      </c>
      <c r="B151" s="188" t="s">
        <v>159</v>
      </c>
      <c r="C151" s="188"/>
      <c r="D151" s="188"/>
      <c r="E151" s="185"/>
      <c r="F151" s="185"/>
      <c r="G151" s="185"/>
      <c r="H151" s="185"/>
      <c r="I151" s="191">
        <f t="shared" ref="I151:AL151" si="43">I152+I153</f>
        <v>0</v>
      </c>
      <c r="J151" s="191">
        <f t="shared" si="43"/>
        <v>0</v>
      </c>
      <c r="K151" s="191">
        <f t="shared" si="43"/>
        <v>0</v>
      </c>
      <c r="L151" s="191">
        <f t="shared" si="43"/>
        <v>0</v>
      </c>
      <c r="M151" s="191">
        <f t="shared" si="43"/>
        <v>0</v>
      </c>
      <c r="N151" s="191">
        <f t="shared" si="43"/>
        <v>0</v>
      </c>
      <c r="O151" s="191">
        <f t="shared" si="43"/>
        <v>0</v>
      </c>
      <c r="P151" s="191">
        <f t="shared" si="43"/>
        <v>0</v>
      </c>
      <c r="Q151" s="191">
        <f t="shared" si="43"/>
        <v>0</v>
      </c>
      <c r="R151" s="191">
        <f t="shared" si="43"/>
        <v>0</v>
      </c>
      <c r="S151" s="191">
        <f t="shared" si="43"/>
        <v>0</v>
      </c>
      <c r="T151" s="191">
        <f t="shared" si="43"/>
        <v>0</v>
      </c>
      <c r="U151" s="191">
        <f t="shared" si="43"/>
        <v>0</v>
      </c>
      <c r="V151" s="191">
        <f t="shared" si="43"/>
        <v>0</v>
      </c>
      <c r="W151" s="191">
        <f t="shared" si="43"/>
        <v>0</v>
      </c>
      <c r="X151" s="191">
        <f t="shared" si="43"/>
        <v>0</v>
      </c>
      <c r="Y151" s="191">
        <f t="shared" si="43"/>
        <v>0</v>
      </c>
      <c r="Z151" s="191">
        <f t="shared" si="43"/>
        <v>0</v>
      </c>
      <c r="AA151" s="191">
        <f t="shared" si="43"/>
        <v>0</v>
      </c>
      <c r="AB151" s="191">
        <f t="shared" si="43"/>
        <v>0</v>
      </c>
      <c r="AC151" s="191">
        <f t="shared" si="43"/>
        <v>0</v>
      </c>
      <c r="AD151" s="191">
        <f t="shared" si="43"/>
        <v>0</v>
      </c>
      <c r="AE151" s="191">
        <f t="shared" si="43"/>
        <v>0</v>
      </c>
      <c r="AF151" s="191">
        <f t="shared" si="43"/>
        <v>0</v>
      </c>
      <c r="AG151" s="191">
        <f t="shared" si="43"/>
        <v>0</v>
      </c>
      <c r="AH151" s="191">
        <f t="shared" si="43"/>
        <v>0</v>
      </c>
      <c r="AI151" s="191">
        <f t="shared" si="43"/>
        <v>0</v>
      </c>
      <c r="AJ151" s="191">
        <f t="shared" si="43"/>
        <v>0</v>
      </c>
      <c r="AK151" s="191">
        <f t="shared" si="43"/>
        <v>0</v>
      </c>
      <c r="AL151" s="191">
        <f t="shared" si="43"/>
        <v>0</v>
      </c>
      <c r="AM151" s="196"/>
      <c r="AN151" s="196"/>
      <c r="AO151" s="196"/>
    </row>
    <row r="152" s="12" customFormat="1" ht="30" customHeight="1" spans="1:41">
      <c r="A152" s="183" t="s">
        <v>54</v>
      </c>
      <c r="B152" s="188" t="s">
        <v>160</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customHeight="1" spans="1:41">
      <c r="A153" s="183" t="s">
        <v>54</v>
      </c>
      <c r="B153" s="188" t="s">
        <v>161</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customHeight="1" spans="1:41">
      <c r="A154" s="203" t="s">
        <v>52</v>
      </c>
      <c r="B154" s="188" t="s">
        <v>162</v>
      </c>
      <c r="C154" s="188"/>
      <c r="D154" s="188"/>
      <c r="E154" s="185"/>
      <c r="F154" s="185"/>
      <c r="G154" s="185"/>
      <c r="H154" s="185"/>
      <c r="I154" s="191">
        <f t="shared" ref="I154:AL154" si="44">I155+I156+I157+I158</f>
        <v>0</v>
      </c>
      <c r="J154" s="191">
        <f t="shared" si="44"/>
        <v>0</v>
      </c>
      <c r="K154" s="191">
        <f t="shared" si="44"/>
        <v>0</v>
      </c>
      <c r="L154" s="191">
        <f t="shared" si="44"/>
        <v>0</v>
      </c>
      <c r="M154" s="191">
        <f t="shared" si="44"/>
        <v>0</v>
      </c>
      <c r="N154" s="191">
        <f t="shared" si="44"/>
        <v>0</v>
      </c>
      <c r="O154" s="191">
        <f t="shared" si="44"/>
        <v>0</v>
      </c>
      <c r="P154" s="191">
        <f t="shared" si="44"/>
        <v>0</v>
      </c>
      <c r="Q154" s="191">
        <f t="shared" si="44"/>
        <v>0</v>
      </c>
      <c r="R154" s="191">
        <f t="shared" si="44"/>
        <v>0</v>
      </c>
      <c r="S154" s="191">
        <f t="shared" si="44"/>
        <v>0</v>
      </c>
      <c r="T154" s="191">
        <f t="shared" si="44"/>
        <v>0</v>
      </c>
      <c r="U154" s="191">
        <f t="shared" si="44"/>
        <v>0</v>
      </c>
      <c r="V154" s="191">
        <f t="shared" si="44"/>
        <v>0</v>
      </c>
      <c r="W154" s="191">
        <f t="shared" si="44"/>
        <v>0</v>
      </c>
      <c r="X154" s="191">
        <f t="shared" si="44"/>
        <v>0</v>
      </c>
      <c r="Y154" s="191">
        <f t="shared" si="44"/>
        <v>0</v>
      </c>
      <c r="Z154" s="191">
        <f t="shared" si="44"/>
        <v>0</v>
      </c>
      <c r="AA154" s="191">
        <f t="shared" si="44"/>
        <v>0</v>
      </c>
      <c r="AB154" s="191">
        <f t="shared" si="44"/>
        <v>0</v>
      </c>
      <c r="AC154" s="191">
        <f t="shared" si="44"/>
        <v>0</v>
      </c>
      <c r="AD154" s="191">
        <f t="shared" si="44"/>
        <v>0</v>
      </c>
      <c r="AE154" s="191">
        <f t="shared" si="44"/>
        <v>0</v>
      </c>
      <c r="AF154" s="191">
        <f t="shared" si="44"/>
        <v>0</v>
      </c>
      <c r="AG154" s="191">
        <f t="shared" si="44"/>
        <v>0</v>
      </c>
      <c r="AH154" s="191">
        <f t="shared" si="44"/>
        <v>0</v>
      </c>
      <c r="AI154" s="191">
        <f t="shared" si="44"/>
        <v>0</v>
      </c>
      <c r="AJ154" s="191">
        <f t="shared" si="44"/>
        <v>0</v>
      </c>
      <c r="AK154" s="191">
        <f t="shared" si="44"/>
        <v>0</v>
      </c>
      <c r="AL154" s="191">
        <f t="shared" si="44"/>
        <v>0</v>
      </c>
      <c r="AM154" s="196"/>
      <c r="AN154" s="196"/>
      <c r="AO154" s="196"/>
    </row>
    <row r="155" s="12" customFormat="1" ht="30" customHeight="1" spans="1:41">
      <c r="A155" s="183" t="s">
        <v>54</v>
      </c>
      <c r="B155" s="188" t="s">
        <v>163</v>
      </c>
      <c r="C155" s="188"/>
      <c r="D155" s="188"/>
      <c r="E155" s="185"/>
      <c r="F155" s="185"/>
      <c r="G155" s="185"/>
      <c r="H155" s="185"/>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6"/>
      <c r="AN155" s="196"/>
      <c r="AO155" s="196"/>
    </row>
    <row r="156" s="12" customFormat="1" ht="30" customHeight="1" spans="1:41">
      <c r="A156" s="183" t="s">
        <v>54</v>
      </c>
      <c r="B156" s="188" t="s">
        <v>164</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customHeight="1" spans="1:41">
      <c r="A157" s="183" t="s">
        <v>54</v>
      </c>
      <c r="B157" s="188" t="s">
        <v>165</v>
      </c>
      <c r="C157" s="188"/>
      <c r="D157" s="188"/>
      <c r="E157" s="185"/>
      <c r="F157" s="185"/>
      <c r="G157" s="185"/>
      <c r="H157" s="185"/>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6"/>
      <c r="AN157" s="196"/>
      <c r="AO157" s="196"/>
    </row>
    <row r="158" s="12" customFormat="1" ht="30" customHeight="1" spans="1:41">
      <c r="A158" s="183" t="s">
        <v>54</v>
      </c>
      <c r="B158" s="188" t="s">
        <v>166</v>
      </c>
      <c r="C158" s="188"/>
      <c r="D158" s="188"/>
      <c r="E158" s="185"/>
      <c r="F158" s="185"/>
      <c r="G158" s="185"/>
      <c r="H158" s="185"/>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6"/>
      <c r="AN158" s="196"/>
      <c r="AO158" s="196"/>
    </row>
    <row r="159" s="12" customFormat="1" ht="30" customHeight="1" spans="1:41">
      <c r="A159" s="180" t="s">
        <v>50</v>
      </c>
      <c r="B159" s="188" t="s">
        <v>167</v>
      </c>
      <c r="C159" s="188"/>
      <c r="D159" s="188"/>
      <c r="E159" s="185"/>
      <c r="F159" s="185"/>
      <c r="G159" s="185"/>
      <c r="H159" s="185"/>
      <c r="I159" s="192">
        <f t="shared" ref="I159:AL159" si="45">I160</f>
        <v>0</v>
      </c>
      <c r="J159" s="192">
        <f t="shared" si="45"/>
        <v>0</v>
      </c>
      <c r="K159" s="192">
        <f t="shared" si="45"/>
        <v>0</v>
      </c>
      <c r="L159" s="192">
        <f t="shared" si="45"/>
        <v>0</v>
      </c>
      <c r="M159" s="192">
        <f t="shared" si="45"/>
        <v>0</v>
      </c>
      <c r="N159" s="192">
        <f t="shared" si="45"/>
        <v>0</v>
      </c>
      <c r="O159" s="192">
        <f t="shared" si="45"/>
        <v>0</v>
      </c>
      <c r="P159" s="192">
        <f t="shared" si="45"/>
        <v>0</v>
      </c>
      <c r="Q159" s="192">
        <f t="shared" si="45"/>
        <v>0</v>
      </c>
      <c r="R159" s="192">
        <f t="shared" si="45"/>
        <v>0</v>
      </c>
      <c r="S159" s="192">
        <f t="shared" si="45"/>
        <v>0</v>
      </c>
      <c r="T159" s="192">
        <f t="shared" si="45"/>
        <v>0</v>
      </c>
      <c r="U159" s="192">
        <f t="shared" si="45"/>
        <v>0</v>
      </c>
      <c r="V159" s="192">
        <f t="shared" si="45"/>
        <v>0</v>
      </c>
      <c r="W159" s="192">
        <f t="shared" si="45"/>
        <v>0</v>
      </c>
      <c r="X159" s="192">
        <f t="shared" si="45"/>
        <v>0</v>
      </c>
      <c r="Y159" s="192">
        <f t="shared" si="45"/>
        <v>0</v>
      </c>
      <c r="Z159" s="192">
        <f t="shared" si="45"/>
        <v>0</v>
      </c>
      <c r="AA159" s="192">
        <f t="shared" si="45"/>
        <v>0</v>
      </c>
      <c r="AB159" s="192">
        <f t="shared" si="45"/>
        <v>0</v>
      </c>
      <c r="AC159" s="192">
        <f t="shared" si="45"/>
        <v>0</v>
      </c>
      <c r="AD159" s="192">
        <f t="shared" si="45"/>
        <v>0</v>
      </c>
      <c r="AE159" s="192">
        <f t="shared" si="45"/>
        <v>0</v>
      </c>
      <c r="AF159" s="192">
        <f t="shared" si="45"/>
        <v>0</v>
      </c>
      <c r="AG159" s="192">
        <f t="shared" si="45"/>
        <v>0</v>
      </c>
      <c r="AH159" s="192">
        <f t="shared" si="45"/>
        <v>0</v>
      </c>
      <c r="AI159" s="192">
        <f t="shared" si="45"/>
        <v>0</v>
      </c>
      <c r="AJ159" s="192">
        <f t="shared" si="45"/>
        <v>0</v>
      </c>
      <c r="AK159" s="192">
        <f t="shared" si="45"/>
        <v>0</v>
      </c>
      <c r="AL159" s="192">
        <f t="shared" si="45"/>
        <v>0</v>
      </c>
      <c r="AM159" s="196"/>
      <c r="AN159" s="196"/>
      <c r="AO159" s="196"/>
    </row>
    <row r="160" s="12" customFormat="1" ht="30" customHeight="1" spans="1:41">
      <c r="A160" s="180" t="s">
        <v>52</v>
      </c>
      <c r="B160" s="188" t="s">
        <v>167</v>
      </c>
      <c r="C160" s="188"/>
      <c r="D160" s="188"/>
      <c r="E160" s="185"/>
      <c r="F160" s="185"/>
      <c r="G160" s="185"/>
      <c r="H160" s="185"/>
      <c r="I160" s="191">
        <f t="shared" ref="I160:AL160" si="46">I161</f>
        <v>0</v>
      </c>
      <c r="J160" s="191">
        <f t="shared" si="46"/>
        <v>0</v>
      </c>
      <c r="K160" s="191">
        <f t="shared" si="46"/>
        <v>0</v>
      </c>
      <c r="L160" s="191">
        <f t="shared" si="46"/>
        <v>0</v>
      </c>
      <c r="M160" s="191">
        <f t="shared" si="46"/>
        <v>0</v>
      </c>
      <c r="N160" s="191">
        <f t="shared" si="46"/>
        <v>0</v>
      </c>
      <c r="O160" s="191">
        <f t="shared" si="46"/>
        <v>0</v>
      </c>
      <c r="P160" s="191">
        <f t="shared" si="46"/>
        <v>0</v>
      </c>
      <c r="Q160" s="191">
        <f t="shared" si="46"/>
        <v>0</v>
      </c>
      <c r="R160" s="191">
        <f t="shared" si="46"/>
        <v>0</v>
      </c>
      <c r="S160" s="191">
        <f t="shared" si="46"/>
        <v>0</v>
      </c>
      <c r="T160" s="191">
        <f t="shared" si="46"/>
        <v>0</v>
      </c>
      <c r="U160" s="191">
        <f t="shared" si="46"/>
        <v>0</v>
      </c>
      <c r="V160" s="191">
        <f t="shared" si="46"/>
        <v>0</v>
      </c>
      <c r="W160" s="191">
        <f t="shared" si="46"/>
        <v>0</v>
      </c>
      <c r="X160" s="191">
        <f t="shared" si="46"/>
        <v>0</v>
      </c>
      <c r="Y160" s="191">
        <f t="shared" si="46"/>
        <v>0</v>
      </c>
      <c r="Z160" s="191">
        <f t="shared" si="46"/>
        <v>0</v>
      </c>
      <c r="AA160" s="191">
        <f t="shared" si="46"/>
        <v>0</v>
      </c>
      <c r="AB160" s="191">
        <f t="shared" si="46"/>
        <v>0</v>
      </c>
      <c r="AC160" s="191">
        <f t="shared" si="46"/>
        <v>0</v>
      </c>
      <c r="AD160" s="191">
        <f t="shared" si="46"/>
        <v>0</v>
      </c>
      <c r="AE160" s="191">
        <f t="shared" si="46"/>
        <v>0</v>
      </c>
      <c r="AF160" s="191">
        <f t="shared" si="46"/>
        <v>0</v>
      </c>
      <c r="AG160" s="191">
        <f t="shared" si="46"/>
        <v>0</v>
      </c>
      <c r="AH160" s="191">
        <f t="shared" si="46"/>
        <v>0</v>
      </c>
      <c r="AI160" s="191">
        <f t="shared" si="46"/>
        <v>0</v>
      </c>
      <c r="AJ160" s="191">
        <f t="shared" si="46"/>
        <v>0</v>
      </c>
      <c r="AK160" s="191">
        <f t="shared" si="46"/>
        <v>0</v>
      </c>
      <c r="AL160" s="191">
        <f t="shared" si="46"/>
        <v>0</v>
      </c>
      <c r="AM160" s="196"/>
      <c r="AN160" s="196"/>
      <c r="AO160" s="196"/>
    </row>
    <row r="161" s="12" customFormat="1" ht="30" customHeight="1" spans="1:41">
      <c r="A161" s="180" t="s">
        <v>54</v>
      </c>
      <c r="B161" s="188" t="s">
        <v>167</v>
      </c>
      <c r="C161" s="188"/>
      <c r="D161" s="188"/>
      <c r="E161" s="185"/>
      <c r="F161" s="185"/>
      <c r="G161" s="185"/>
      <c r="H161" s="185"/>
      <c r="I161" s="191"/>
      <c r="J161" s="191"/>
      <c r="K161" s="191"/>
      <c r="L161" s="191"/>
      <c r="M161" s="191"/>
      <c r="N161" s="191"/>
      <c r="O161" s="191"/>
      <c r="P161" s="191"/>
      <c r="Q161" s="191"/>
      <c r="R161" s="191"/>
      <c r="S161" s="191"/>
      <c r="T161" s="191"/>
      <c r="U161" s="191"/>
      <c r="V161" s="191"/>
      <c r="W161" s="191"/>
      <c r="X161" s="191"/>
      <c r="Y161" s="191"/>
      <c r="Z161" s="191"/>
      <c r="AA161" s="191"/>
      <c r="AB161" s="191"/>
      <c r="AC161" s="191"/>
      <c r="AD161" s="191"/>
      <c r="AE161" s="191"/>
      <c r="AF161" s="191"/>
      <c r="AG161" s="191"/>
      <c r="AH161" s="191"/>
      <c r="AI161" s="191"/>
      <c r="AJ161" s="191"/>
      <c r="AK161" s="191"/>
      <c r="AL161" s="191"/>
      <c r="AM161" s="196"/>
      <c r="AN161" s="196"/>
      <c r="AO161" s="196"/>
    </row>
    <row r="162" s="12" customFormat="1" ht="30" customHeight="1" spans="1:41">
      <c r="A162" s="180" t="s">
        <v>50</v>
      </c>
      <c r="B162" s="188" t="s">
        <v>96</v>
      </c>
      <c r="C162" s="188"/>
      <c r="D162" s="188"/>
      <c r="E162" s="185"/>
      <c r="F162" s="185"/>
      <c r="G162" s="185"/>
      <c r="H162" s="185"/>
      <c r="I162" s="192">
        <f t="shared" ref="I162:AL162" si="47">I163</f>
        <v>2</v>
      </c>
      <c r="J162" s="192">
        <f t="shared" si="47"/>
        <v>3816</v>
      </c>
      <c r="K162" s="192">
        <f t="shared" si="47"/>
        <v>0</v>
      </c>
      <c r="L162" s="192">
        <f t="shared" si="47"/>
        <v>0</v>
      </c>
      <c r="M162" s="192">
        <f t="shared" si="47"/>
        <v>0</v>
      </c>
      <c r="N162" s="192">
        <f t="shared" si="47"/>
        <v>0</v>
      </c>
      <c r="O162" s="192">
        <f t="shared" si="47"/>
        <v>0</v>
      </c>
      <c r="P162" s="192">
        <f t="shared" si="47"/>
        <v>0</v>
      </c>
      <c r="Q162" s="192">
        <f t="shared" si="47"/>
        <v>0</v>
      </c>
      <c r="R162" s="192">
        <f t="shared" si="47"/>
        <v>2</v>
      </c>
      <c r="S162" s="192">
        <f t="shared" si="47"/>
        <v>10600</v>
      </c>
      <c r="T162" s="192">
        <f t="shared" si="47"/>
        <v>15068</v>
      </c>
      <c r="U162" s="192">
        <f t="shared" si="47"/>
        <v>0</v>
      </c>
      <c r="V162" s="192">
        <f t="shared" si="47"/>
        <v>0</v>
      </c>
      <c r="W162" s="192">
        <f t="shared" si="47"/>
        <v>0</v>
      </c>
      <c r="X162" s="192">
        <f t="shared" si="47"/>
        <v>0</v>
      </c>
      <c r="Y162" s="192">
        <f t="shared" si="47"/>
        <v>0</v>
      </c>
      <c r="Z162" s="192">
        <f t="shared" si="47"/>
        <v>538</v>
      </c>
      <c r="AA162" s="192">
        <f t="shared" si="47"/>
        <v>538</v>
      </c>
      <c r="AB162" s="192">
        <f t="shared" si="47"/>
        <v>500</v>
      </c>
      <c r="AC162" s="192">
        <f t="shared" si="47"/>
        <v>0</v>
      </c>
      <c r="AD162" s="192">
        <f t="shared" si="47"/>
        <v>38</v>
      </c>
      <c r="AE162" s="192">
        <f t="shared" si="47"/>
        <v>0</v>
      </c>
      <c r="AF162" s="192">
        <f t="shared" si="47"/>
        <v>0</v>
      </c>
      <c r="AG162" s="192">
        <f t="shared" si="47"/>
        <v>0</v>
      </c>
      <c r="AH162" s="192">
        <f t="shared" si="47"/>
        <v>0</v>
      </c>
      <c r="AI162" s="192">
        <f t="shared" si="47"/>
        <v>0</v>
      </c>
      <c r="AJ162" s="192">
        <f t="shared" si="47"/>
        <v>0</v>
      </c>
      <c r="AK162" s="192">
        <f t="shared" si="47"/>
        <v>0</v>
      </c>
      <c r="AL162" s="192">
        <f t="shared" si="47"/>
        <v>0</v>
      </c>
      <c r="AM162" s="196"/>
      <c r="AN162" s="196"/>
      <c r="AO162" s="196"/>
    </row>
    <row r="163" s="12" customFormat="1" ht="30" customHeight="1" spans="1:41">
      <c r="A163" s="180" t="s">
        <v>52</v>
      </c>
      <c r="B163" s="188" t="s">
        <v>96</v>
      </c>
      <c r="C163" s="188"/>
      <c r="D163" s="188"/>
      <c r="E163" s="185"/>
      <c r="F163" s="185"/>
      <c r="G163" s="185"/>
      <c r="H163" s="185"/>
      <c r="I163" s="191">
        <f t="shared" ref="I163:AL163" si="48">I164+I165+I167</f>
        <v>2</v>
      </c>
      <c r="J163" s="191">
        <f t="shared" si="48"/>
        <v>3816</v>
      </c>
      <c r="K163" s="191">
        <f t="shared" si="48"/>
        <v>0</v>
      </c>
      <c r="L163" s="191">
        <f t="shared" si="48"/>
        <v>0</v>
      </c>
      <c r="M163" s="191">
        <f t="shared" si="48"/>
        <v>0</v>
      </c>
      <c r="N163" s="191">
        <f t="shared" si="48"/>
        <v>0</v>
      </c>
      <c r="O163" s="191">
        <f t="shared" si="48"/>
        <v>0</v>
      </c>
      <c r="P163" s="191">
        <f t="shared" si="48"/>
        <v>0</v>
      </c>
      <c r="Q163" s="191">
        <f t="shared" si="48"/>
        <v>0</v>
      </c>
      <c r="R163" s="191">
        <f t="shared" si="48"/>
        <v>2</v>
      </c>
      <c r="S163" s="191">
        <f t="shared" si="48"/>
        <v>10600</v>
      </c>
      <c r="T163" s="191">
        <f t="shared" si="48"/>
        <v>15068</v>
      </c>
      <c r="U163" s="191">
        <f t="shared" si="48"/>
        <v>0</v>
      </c>
      <c r="V163" s="191">
        <f t="shared" si="48"/>
        <v>0</v>
      </c>
      <c r="W163" s="191">
        <f t="shared" si="48"/>
        <v>0</v>
      </c>
      <c r="X163" s="191">
        <f t="shared" si="48"/>
        <v>0</v>
      </c>
      <c r="Y163" s="191">
        <f t="shared" si="48"/>
        <v>0</v>
      </c>
      <c r="Z163" s="191">
        <f t="shared" si="48"/>
        <v>538</v>
      </c>
      <c r="AA163" s="191">
        <f t="shared" si="48"/>
        <v>538</v>
      </c>
      <c r="AB163" s="191">
        <f t="shared" si="48"/>
        <v>500</v>
      </c>
      <c r="AC163" s="191">
        <f t="shared" si="48"/>
        <v>0</v>
      </c>
      <c r="AD163" s="191">
        <f t="shared" si="48"/>
        <v>38</v>
      </c>
      <c r="AE163" s="191">
        <f t="shared" si="48"/>
        <v>0</v>
      </c>
      <c r="AF163" s="191">
        <f t="shared" si="48"/>
        <v>0</v>
      </c>
      <c r="AG163" s="191">
        <f t="shared" si="48"/>
        <v>0</v>
      </c>
      <c r="AH163" s="191">
        <f t="shared" si="48"/>
        <v>0</v>
      </c>
      <c r="AI163" s="191">
        <f t="shared" si="48"/>
        <v>0</v>
      </c>
      <c r="AJ163" s="191">
        <f t="shared" si="48"/>
        <v>0</v>
      </c>
      <c r="AK163" s="191">
        <f t="shared" si="48"/>
        <v>0</v>
      </c>
      <c r="AL163" s="191">
        <f t="shared" si="48"/>
        <v>0</v>
      </c>
      <c r="AM163" s="196"/>
      <c r="AN163" s="196"/>
      <c r="AO163" s="196"/>
    </row>
    <row r="164" s="12" customFormat="1" ht="45" customHeight="1" spans="1:41">
      <c r="A164" s="183" t="s">
        <v>54</v>
      </c>
      <c r="B164" s="188" t="s">
        <v>168</v>
      </c>
      <c r="C164" s="188"/>
      <c r="D164" s="188"/>
      <c r="E164" s="185"/>
      <c r="F164" s="185"/>
      <c r="G164" s="185"/>
      <c r="H164" s="185"/>
      <c r="I164" s="191"/>
      <c r="J164" s="191"/>
      <c r="K164" s="191"/>
      <c r="L164" s="191"/>
      <c r="M164" s="191"/>
      <c r="N164" s="191"/>
      <c r="O164" s="191"/>
      <c r="P164" s="191"/>
      <c r="Q164" s="191"/>
      <c r="R164" s="191"/>
      <c r="S164" s="191"/>
      <c r="T164" s="191"/>
      <c r="U164" s="191"/>
      <c r="V164" s="191"/>
      <c r="W164" s="191"/>
      <c r="X164" s="191"/>
      <c r="Y164" s="191"/>
      <c r="Z164" s="191"/>
      <c r="AA164" s="191"/>
      <c r="AB164" s="191"/>
      <c r="AC164" s="191"/>
      <c r="AD164" s="191"/>
      <c r="AE164" s="191"/>
      <c r="AF164" s="191"/>
      <c r="AG164" s="191"/>
      <c r="AH164" s="191"/>
      <c r="AI164" s="191"/>
      <c r="AJ164" s="191"/>
      <c r="AK164" s="191"/>
      <c r="AL164" s="191"/>
      <c r="AM164" s="196"/>
      <c r="AN164" s="196"/>
      <c r="AO164" s="196"/>
    </row>
    <row r="165" s="12" customFormat="1" ht="30" customHeight="1" spans="1:41">
      <c r="A165" s="183" t="s">
        <v>54</v>
      </c>
      <c r="B165" s="188" t="s">
        <v>169</v>
      </c>
      <c r="C165" s="188"/>
      <c r="D165" s="188"/>
      <c r="E165" s="185"/>
      <c r="F165" s="185"/>
      <c r="G165" s="185"/>
      <c r="H165" s="185"/>
      <c r="I165" s="191">
        <f t="shared" ref="I165:AL165" si="49">SUM(I166)</f>
        <v>1</v>
      </c>
      <c r="J165" s="191">
        <f t="shared" si="49"/>
        <v>3800</v>
      </c>
      <c r="K165" s="191">
        <f t="shared" si="49"/>
        <v>0</v>
      </c>
      <c r="L165" s="191">
        <f t="shared" si="49"/>
        <v>0</v>
      </c>
      <c r="M165" s="191">
        <f t="shared" si="49"/>
        <v>0</v>
      </c>
      <c r="N165" s="191">
        <f t="shared" si="49"/>
        <v>0</v>
      </c>
      <c r="O165" s="191">
        <f t="shared" si="49"/>
        <v>0</v>
      </c>
      <c r="P165" s="191">
        <f t="shared" si="49"/>
        <v>0</v>
      </c>
      <c r="Q165" s="191">
        <f t="shared" si="49"/>
        <v>0</v>
      </c>
      <c r="R165" s="191">
        <f t="shared" si="49"/>
        <v>1</v>
      </c>
      <c r="S165" s="191">
        <f t="shared" si="49"/>
        <v>3800</v>
      </c>
      <c r="T165" s="191">
        <f t="shared" si="49"/>
        <v>0</v>
      </c>
      <c r="U165" s="191">
        <f t="shared" si="49"/>
        <v>0</v>
      </c>
      <c r="V165" s="191">
        <f t="shared" si="49"/>
        <v>0</v>
      </c>
      <c r="W165" s="191">
        <f t="shared" si="49"/>
        <v>0</v>
      </c>
      <c r="X165" s="191">
        <f t="shared" si="49"/>
        <v>0</v>
      </c>
      <c r="Y165" s="191">
        <f t="shared" si="49"/>
        <v>0</v>
      </c>
      <c r="Z165" s="191">
        <f t="shared" si="49"/>
        <v>38</v>
      </c>
      <c r="AA165" s="191">
        <f t="shared" si="49"/>
        <v>38</v>
      </c>
      <c r="AB165" s="191">
        <f t="shared" si="49"/>
        <v>0</v>
      </c>
      <c r="AC165" s="191">
        <f t="shared" si="49"/>
        <v>0</v>
      </c>
      <c r="AD165" s="191">
        <f t="shared" si="49"/>
        <v>38</v>
      </c>
      <c r="AE165" s="191">
        <f t="shared" si="49"/>
        <v>0</v>
      </c>
      <c r="AF165" s="191">
        <f t="shared" si="49"/>
        <v>0</v>
      </c>
      <c r="AG165" s="191">
        <f t="shared" si="49"/>
        <v>0</v>
      </c>
      <c r="AH165" s="191">
        <f t="shared" si="49"/>
        <v>0</v>
      </c>
      <c r="AI165" s="191">
        <f t="shared" si="49"/>
        <v>0</v>
      </c>
      <c r="AJ165" s="191">
        <f t="shared" si="49"/>
        <v>0</v>
      </c>
      <c r="AK165" s="191">
        <f t="shared" si="49"/>
        <v>0</v>
      </c>
      <c r="AL165" s="191">
        <f t="shared" si="49"/>
        <v>0</v>
      </c>
      <c r="AM165" s="196"/>
      <c r="AN165" s="196"/>
      <c r="AO165" s="196"/>
    </row>
    <row r="166" s="7" customFormat="1" ht="178" customHeight="1" spans="1:41">
      <c r="A166" s="22">
        <v>37</v>
      </c>
      <c r="B166" s="22" t="s">
        <v>1183</v>
      </c>
      <c r="C166" s="22">
        <v>2024</v>
      </c>
      <c r="D166" s="33" t="s">
        <v>1004</v>
      </c>
      <c r="E166" s="22" t="s">
        <v>178</v>
      </c>
      <c r="F166" s="22" t="s">
        <v>1184</v>
      </c>
      <c r="G166" s="22" t="s">
        <v>995</v>
      </c>
      <c r="H166" s="33" t="s">
        <v>1006</v>
      </c>
      <c r="I166" s="22">
        <v>1</v>
      </c>
      <c r="J166" s="22">
        <v>3800</v>
      </c>
      <c r="K166" s="22"/>
      <c r="L166" s="22"/>
      <c r="M166" s="22"/>
      <c r="N166" s="22"/>
      <c r="O166" s="22"/>
      <c r="P166" s="22"/>
      <c r="Q166" s="22"/>
      <c r="R166" s="22">
        <v>1</v>
      </c>
      <c r="S166" s="22">
        <v>3800</v>
      </c>
      <c r="T166" s="22"/>
      <c r="U166" s="22" t="s">
        <v>1007</v>
      </c>
      <c r="V166" s="22" t="s">
        <v>1185</v>
      </c>
      <c r="W166" s="22" t="s">
        <v>1007</v>
      </c>
      <c r="X166" s="22" t="s">
        <v>1185</v>
      </c>
      <c r="Y166" s="22" t="s">
        <v>1186</v>
      </c>
      <c r="Z166" s="22">
        <v>38</v>
      </c>
      <c r="AA166" s="22">
        <v>38</v>
      </c>
      <c r="AB166" s="60"/>
      <c r="AC166" s="60"/>
      <c r="AD166" s="60">
        <v>38</v>
      </c>
      <c r="AE166" s="60"/>
      <c r="AF166" s="22"/>
      <c r="AG166" s="22"/>
      <c r="AH166" s="22"/>
      <c r="AI166" s="22"/>
      <c r="AJ166" s="22"/>
      <c r="AK166" s="22"/>
      <c r="AL166" s="22"/>
      <c r="AM166" s="33" t="s">
        <v>1187</v>
      </c>
      <c r="AN166" s="33" t="s">
        <v>1188</v>
      </c>
      <c r="AO166" s="60" t="s">
        <v>1386</v>
      </c>
    </row>
    <row r="167" s="12" customFormat="1" ht="30" customHeight="1" spans="1:40">
      <c r="A167" s="183" t="s">
        <v>54</v>
      </c>
      <c r="B167" s="188" t="s">
        <v>170</v>
      </c>
      <c r="C167" s="188"/>
      <c r="D167" s="188"/>
      <c r="E167" s="185"/>
      <c r="F167" s="185"/>
      <c r="G167" s="185"/>
      <c r="H167" s="185"/>
      <c r="I167" s="191">
        <f t="shared" ref="I167:AL167" si="50">SUM(I168)</f>
        <v>1</v>
      </c>
      <c r="J167" s="191">
        <f t="shared" si="50"/>
        <v>16</v>
      </c>
      <c r="K167" s="191">
        <f t="shared" si="50"/>
        <v>0</v>
      </c>
      <c r="L167" s="191">
        <f t="shared" si="50"/>
        <v>0</v>
      </c>
      <c r="M167" s="191">
        <f t="shared" si="50"/>
        <v>0</v>
      </c>
      <c r="N167" s="191">
        <f t="shared" si="50"/>
        <v>0</v>
      </c>
      <c r="O167" s="191">
        <f t="shared" si="50"/>
        <v>0</v>
      </c>
      <c r="P167" s="191">
        <f t="shared" si="50"/>
        <v>0</v>
      </c>
      <c r="Q167" s="191">
        <f t="shared" si="50"/>
        <v>0</v>
      </c>
      <c r="R167" s="191">
        <f t="shared" si="50"/>
        <v>1</v>
      </c>
      <c r="S167" s="191">
        <f t="shared" si="50"/>
        <v>6800</v>
      </c>
      <c r="T167" s="191">
        <f t="shared" si="50"/>
        <v>15068</v>
      </c>
      <c r="U167" s="191">
        <f t="shared" si="50"/>
        <v>0</v>
      </c>
      <c r="V167" s="191">
        <f t="shared" si="50"/>
        <v>0</v>
      </c>
      <c r="W167" s="191">
        <f t="shared" si="50"/>
        <v>0</v>
      </c>
      <c r="X167" s="191">
        <f t="shared" si="50"/>
        <v>0</v>
      </c>
      <c r="Y167" s="191">
        <f t="shared" si="50"/>
        <v>0</v>
      </c>
      <c r="Z167" s="191">
        <f t="shared" si="50"/>
        <v>500</v>
      </c>
      <c r="AA167" s="191">
        <f t="shared" si="50"/>
        <v>500</v>
      </c>
      <c r="AB167" s="191">
        <f t="shared" si="50"/>
        <v>500</v>
      </c>
      <c r="AC167" s="191">
        <f t="shared" si="50"/>
        <v>0</v>
      </c>
      <c r="AD167" s="191">
        <f t="shared" si="50"/>
        <v>0</v>
      </c>
      <c r="AE167" s="191">
        <f t="shared" si="50"/>
        <v>0</v>
      </c>
      <c r="AF167" s="191">
        <f t="shared" si="50"/>
        <v>0</v>
      </c>
      <c r="AG167" s="191">
        <f t="shared" si="50"/>
        <v>0</v>
      </c>
      <c r="AH167" s="191">
        <f t="shared" si="50"/>
        <v>0</v>
      </c>
      <c r="AI167" s="191">
        <f t="shared" si="50"/>
        <v>0</v>
      </c>
      <c r="AJ167" s="191">
        <f t="shared" si="50"/>
        <v>0</v>
      </c>
      <c r="AK167" s="191">
        <f t="shared" si="50"/>
        <v>0</v>
      </c>
      <c r="AL167" s="191">
        <f t="shared" si="50"/>
        <v>0</v>
      </c>
      <c r="AM167" s="206"/>
      <c r="AN167" s="206"/>
    </row>
    <row r="168" ht="169" customHeight="1" spans="1:41">
      <c r="A168" s="22">
        <v>38</v>
      </c>
      <c r="B168" s="22" t="s">
        <v>1421</v>
      </c>
      <c r="C168" s="22">
        <v>2024</v>
      </c>
      <c r="D168" s="33" t="s">
        <v>1422</v>
      </c>
      <c r="E168" s="22" t="s">
        <v>178</v>
      </c>
      <c r="F168" s="22" t="s">
        <v>984</v>
      </c>
      <c r="G168" s="33" t="s">
        <v>1423</v>
      </c>
      <c r="H168" s="33" t="s">
        <v>1424</v>
      </c>
      <c r="I168" s="22">
        <v>1</v>
      </c>
      <c r="J168" s="22">
        <v>16</v>
      </c>
      <c r="K168" s="66"/>
      <c r="L168" s="66"/>
      <c r="M168" s="66"/>
      <c r="N168" s="66"/>
      <c r="O168" s="66"/>
      <c r="P168" s="66"/>
      <c r="Q168" s="66"/>
      <c r="R168" s="22">
        <v>1</v>
      </c>
      <c r="S168" s="22">
        <v>6800</v>
      </c>
      <c r="T168" s="22">
        <v>15068</v>
      </c>
      <c r="U168" s="33" t="s">
        <v>1425</v>
      </c>
      <c r="V168" s="230"/>
      <c r="W168" s="33" t="s">
        <v>1425</v>
      </c>
      <c r="X168" s="230"/>
      <c r="Y168" s="230"/>
      <c r="Z168" s="22">
        <v>500</v>
      </c>
      <c r="AA168" s="33">
        <v>500</v>
      </c>
      <c r="AB168" s="33">
        <v>500</v>
      </c>
      <c r="AC168" s="66"/>
      <c r="AD168" s="66"/>
      <c r="AE168" s="66"/>
      <c r="AF168" s="66"/>
      <c r="AG168" s="66"/>
      <c r="AH168" s="66"/>
      <c r="AI168" s="66"/>
      <c r="AJ168" s="66"/>
      <c r="AK168" s="66"/>
      <c r="AL168" s="66"/>
      <c r="AM168" s="33" t="s">
        <v>1426</v>
      </c>
      <c r="AN168" s="33" t="s">
        <v>1427</v>
      </c>
      <c r="AO168" s="60" t="s">
        <v>1392</v>
      </c>
    </row>
  </sheetData>
  <autoFilter xmlns:etc="http://www.wps.cn/officeDocument/2017/etCustomData" ref="A5:XFD168" etc:filterBottomFollowUsedRange="0">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9:D29"/>
    <mergeCell ref="B30:D30"/>
    <mergeCell ref="B31:D31"/>
    <mergeCell ref="B32:D32"/>
    <mergeCell ref="B33:D33"/>
    <mergeCell ref="B34:D34"/>
    <mergeCell ref="B35:D35"/>
    <mergeCell ref="B44:D44"/>
    <mergeCell ref="B45:D45"/>
    <mergeCell ref="B46:D46"/>
    <mergeCell ref="B47:D47"/>
    <mergeCell ref="B48:D48"/>
    <mergeCell ref="B49:D49"/>
    <mergeCell ref="B50:D50"/>
    <mergeCell ref="B51:D51"/>
    <mergeCell ref="B57:D57"/>
    <mergeCell ref="B58:D58"/>
    <mergeCell ref="B59:D59"/>
    <mergeCell ref="B60:D60"/>
    <mergeCell ref="B61:D61"/>
    <mergeCell ref="B62:D62"/>
    <mergeCell ref="B63:D63"/>
    <mergeCell ref="B64:D64"/>
    <mergeCell ref="B66:D66"/>
    <mergeCell ref="B67:D67"/>
    <mergeCell ref="B68:D68"/>
    <mergeCell ref="B69:D69"/>
    <mergeCell ref="B70:D70"/>
    <mergeCell ref="B73:D73"/>
    <mergeCell ref="B74:D74"/>
    <mergeCell ref="B75:D75"/>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2:D92"/>
    <mergeCell ref="B93:D93"/>
    <mergeCell ref="B96:D96"/>
    <mergeCell ref="B98:D98"/>
    <mergeCell ref="B103:D103"/>
    <mergeCell ref="B104:D104"/>
    <mergeCell ref="B105:D105"/>
    <mergeCell ref="B106:D106"/>
    <mergeCell ref="B107:D107"/>
    <mergeCell ref="B108:D108"/>
    <mergeCell ref="B109:D109"/>
    <mergeCell ref="B110:D110"/>
    <mergeCell ref="B114:D114"/>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4:D164"/>
    <mergeCell ref="B165:D165"/>
    <mergeCell ref="B167:D16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5">
    <cfRule type="duplicateValues" dxfId="1" priority="1"/>
  </conditionalFormatting>
  <conditionalFormatting sqref="D134">
    <cfRule type="expression" dxfId="0" priority="2">
      <formula>AND(COUNTIF(#REF!,D134)+COUNTIF(#REF!,D134)+COUNTIF(#REF!,D134)+COUNTIF(#REF!,D134)+COUNTIF(#REF!,D134)+COUNTIF(#REF!,D134)+COUNTIF(#REF!,D134)+COUNTIF(#REF!,D134)+COUNTIF(#REF!,D134)+COUNTIF(#REF!,D134)+COUNTIF(#REF!,D134)+COUNTIF(#REF!,D134)&gt;1,NOT(ISBLANK(D134)))</formula>
    </cfRule>
  </conditionalFormatting>
  <pageMargins left="0.751388888888889" right="0.751388888888889" top="1" bottom="0.236111111111111" header="0.5" footer="0.118055555555556"/>
  <pageSetup paperSize="8" scale="21" fitToHeight="0" orientation="landscape" horizontalDpi="600"/>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O168"/>
  <sheetViews>
    <sheetView view="pageBreakPreview" zoomScale="25" zoomScaleNormal="47" workbookViewId="0">
      <pane xSplit="8" ySplit="11" topLeftCell="I72" activePane="bottomRight" state="frozen"/>
      <selection/>
      <selection pane="topRight"/>
      <selection pane="bottomLeft"/>
      <selection pane="bottomRight" activeCell="AG43" sqref="AG43"/>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250.777777777778"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3.1944444444444" style="9" hidden="1" customWidth="1"/>
    <col min="17" max="17" width="13.1203703703704" style="9" hidden="1" customWidth="1"/>
    <col min="18" max="18" width="25.6203703703704" style="9" hidden="1" customWidth="1"/>
    <col min="19" max="19" width="17.2407407407407" style="9" hidden="1" customWidth="1"/>
    <col min="20" max="20" width="21.3796296296296" style="9" hidden="1" customWidth="1"/>
    <col min="21" max="21" width="18.6296296296296" style="14" customWidth="1"/>
    <col min="22" max="22" width="18.6296296296296" style="14" hidden="1" customWidth="1"/>
    <col min="23" max="23" width="18.6296296296296" style="14" customWidth="1"/>
    <col min="24" max="25" width="18.6296296296296" style="14" hidden="1" customWidth="1"/>
    <col min="26" max="26" width="31.5555555555556" style="9" customWidth="1"/>
    <col min="27" max="27" width="22" style="9" customWidth="1"/>
    <col min="28" max="28" width="22.5925925925926" style="9" customWidth="1"/>
    <col min="29" max="29" width="11.6296296296296" style="9" customWidth="1"/>
    <col min="30" max="30" width="14.6574074074074" style="9" customWidth="1"/>
    <col min="31" max="35" width="15.1296296296296" style="9" customWidth="1"/>
    <col min="36" max="36" width="20.4907407407407" style="9" customWidth="1"/>
    <col min="37" max="37" width="15.1296296296296" style="9" customWidth="1"/>
    <col min="38" max="38" width="12.1296296296296" style="9" customWidth="1"/>
    <col min="39" max="39" width="39.9351851851852" style="12" hidden="1" customWidth="1"/>
    <col min="40" max="40" width="36.6296296296296" style="12" hidden="1" customWidth="1"/>
    <col min="41" max="41" width="36.6296296296296" style="12" customWidth="1"/>
    <col min="42" max="42" width="8.88888888888889" style="12" customWidth="1"/>
    <col min="43" max="16366" width="8.88888888888889" style="12"/>
    <col min="16367"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103" hidden="1" customHeight="1" spans="1:41">
      <c r="A6" s="81"/>
      <c r="B6" s="82" t="s">
        <v>49</v>
      </c>
      <c r="C6" s="82"/>
      <c r="D6" s="82"/>
      <c r="E6" s="82"/>
      <c r="F6" s="82"/>
      <c r="G6" s="82"/>
      <c r="H6" s="82"/>
      <c r="I6" s="83">
        <f t="shared" ref="I6:AL6" si="0">I7+I73+I90+I124+I129+I150+I159+I162</f>
        <v>38</v>
      </c>
      <c r="J6" s="83">
        <f t="shared" si="0"/>
        <v>22981.8444</v>
      </c>
      <c r="K6" s="83">
        <f t="shared" si="0"/>
        <v>18</v>
      </c>
      <c r="L6" s="83">
        <f t="shared" si="0"/>
        <v>1</v>
      </c>
      <c r="M6" s="83">
        <f t="shared" si="0"/>
        <v>16</v>
      </c>
      <c r="N6" s="83">
        <f t="shared" si="0"/>
        <v>0</v>
      </c>
      <c r="O6" s="83">
        <f t="shared" si="0"/>
        <v>1</v>
      </c>
      <c r="P6" s="83">
        <f t="shared" si="0"/>
        <v>0</v>
      </c>
      <c r="Q6" s="83">
        <f t="shared" si="0"/>
        <v>0</v>
      </c>
      <c r="R6" s="83">
        <f t="shared" si="0"/>
        <v>2</v>
      </c>
      <c r="S6" s="83">
        <f t="shared" si="0"/>
        <v>32168</v>
      </c>
      <c r="T6" s="83">
        <f t="shared" si="0"/>
        <v>89192</v>
      </c>
      <c r="U6" s="83">
        <f t="shared" si="0"/>
        <v>0</v>
      </c>
      <c r="V6" s="83">
        <f t="shared" si="0"/>
        <v>0</v>
      </c>
      <c r="W6" s="83">
        <f t="shared" si="0"/>
        <v>0</v>
      </c>
      <c r="X6" s="83">
        <f t="shared" si="0"/>
        <v>0</v>
      </c>
      <c r="Y6" s="83">
        <f t="shared" si="0"/>
        <v>0</v>
      </c>
      <c r="Z6" s="102">
        <f t="shared" si="0"/>
        <v>34668.09871</v>
      </c>
      <c r="AA6" s="102">
        <f t="shared" si="0"/>
        <v>24567</v>
      </c>
      <c r="AB6" s="102">
        <f t="shared" si="0"/>
        <v>20670</v>
      </c>
      <c r="AC6" s="102">
        <f t="shared" si="0"/>
        <v>1842</v>
      </c>
      <c r="AD6" s="102">
        <f t="shared" si="0"/>
        <v>2055</v>
      </c>
      <c r="AE6" s="102">
        <f t="shared" si="0"/>
        <v>0</v>
      </c>
      <c r="AF6" s="102">
        <f t="shared" si="0"/>
        <v>4999</v>
      </c>
      <c r="AG6" s="102">
        <f t="shared" si="0"/>
        <v>0</v>
      </c>
      <c r="AH6" s="102">
        <f t="shared" si="0"/>
        <v>3000</v>
      </c>
      <c r="AI6" s="102">
        <f t="shared" si="0"/>
        <v>501</v>
      </c>
      <c r="AJ6" s="102">
        <f t="shared" si="0"/>
        <v>1601.09871</v>
      </c>
      <c r="AK6" s="102">
        <f t="shared" si="0"/>
        <v>0</v>
      </c>
      <c r="AL6" s="102">
        <f t="shared" si="0"/>
        <v>0</v>
      </c>
      <c r="AM6" s="81"/>
      <c r="AN6" s="81"/>
      <c r="AO6" s="81"/>
    </row>
    <row r="7" s="178" customFormat="1" ht="30" hidden="1" customHeight="1" spans="1:41">
      <c r="A7" s="180" t="s">
        <v>50</v>
      </c>
      <c r="B7" s="181" t="s">
        <v>51</v>
      </c>
      <c r="C7" s="182"/>
      <c r="D7" s="182"/>
      <c r="E7" s="181"/>
      <c r="F7" s="182"/>
      <c r="G7" s="182"/>
      <c r="H7" s="181"/>
      <c r="I7" s="189">
        <f t="shared" ref="I7:AL7" si="1">I8+I33+I46+I58+I63</f>
        <v>23</v>
      </c>
      <c r="J7" s="189">
        <f t="shared" si="1"/>
        <v>18089.89</v>
      </c>
      <c r="K7" s="189">
        <f t="shared" si="1"/>
        <v>17</v>
      </c>
      <c r="L7" s="189">
        <f t="shared" si="1"/>
        <v>0</v>
      </c>
      <c r="M7" s="189">
        <f t="shared" si="1"/>
        <v>6</v>
      </c>
      <c r="N7" s="189">
        <f t="shared" si="1"/>
        <v>0</v>
      </c>
      <c r="O7" s="189">
        <f t="shared" si="1"/>
        <v>0</v>
      </c>
      <c r="P7" s="189">
        <f t="shared" si="1"/>
        <v>0</v>
      </c>
      <c r="Q7" s="189">
        <f t="shared" si="1"/>
        <v>0</v>
      </c>
      <c r="R7" s="189">
        <f t="shared" si="1"/>
        <v>0</v>
      </c>
      <c r="S7" s="189">
        <f t="shared" si="1"/>
        <v>13712</v>
      </c>
      <c r="T7" s="189">
        <f t="shared" si="1"/>
        <v>47427</v>
      </c>
      <c r="U7" s="189">
        <f t="shared" si="1"/>
        <v>0</v>
      </c>
      <c r="V7" s="189">
        <f t="shared" si="1"/>
        <v>0</v>
      </c>
      <c r="W7" s="189">
        <f t="shared" si="1"/>
        <v>0</v>
      </c>
      <c r="X7" s="189">
        <f t="shared" si="1"/>
        <v>0</v>
      </c>
      <c r="Y7" s="189">
        <f t="shared" si="1"/>
        <v>0</v>
      </c>
      <c r="Z7" s="189">
        <f t="shared" si="1"/>
        <v>20806.78871</v>
      </c>
      <c r="AA7" s="189">
        <f t="shared" si="1"/>
        <v>15080.78</v>
      </c>
      <c r="AB7" s="189">
        <f t="shared" si="1"/>
        <v>11221.78</v>
      </c>
      <c r="AC7" s="189">
        <f t="shared" si="1"/>
        <v>1842</v>
      </c>
      <c r="AD7" s="189">
        <f t="shared" si="1"/>
        <v>2017</v>
      </c>
      <c r="AE7" s="189">
        <f t="shared" si="1"/>
        <v>0</v>
      </c>
      <c r="AF7" s="189">
        <f t="shared" si="1"/>
        <v>4036</v>
      </c>
      <c r="AG7" s="189">
        <f t="shared" si="1"/>
        <v>0</v>
      </c>
      <c r="AH7" s="189">
        <f t="shared" si="1"/>
        <v>1000</v>
      </c>
      <c r="AI7" s="189">
        <f t="shared" si="1"/>
        <v>0</v>
      </c>
      <c r="AJ7" s="189">
        <f t="shared" si="1"/>
        <v>690.00871</v>
      </c>
      <c r="AK7" s="189">
        <f t="shared" si="1"/>
        <v>0</v>
      </c>
      <c r="AL7" s="189">
        <f t="shared" si="1"/>
        <v>0</v>
      </c>
      <c r="AM7" s="195"/>
      <c r="AN7" s="195"/>
      <c r="AO7" s="195"/>
    </row>
    <row r="8" s="178" customFormat="1" ht="30" hidden="1" customHeight="1" spans="1:41">
      <c r="A8" s="183" t="s">
        <v>52</v>
      </c>
      <c r="B8" s="181" t="s">
        <v>53</v>
      </c>
      <c r="C8" s="182"/>
      <c r="D8" s="182"/>
      <c r="E8" s="181"/>
      <c r="F8" s="182"/>
      <c r="G8" s="182"/>
      <c r="H8" s="181"/>
      <c r="I8" s="190">
        <f t="shared" ref="I8:AL8" si="2">I9+I15+I20+I30+I31+I32+I21</f>
        <v>7</v>
      </c>
      <c r="J8" s="190">
        <f t="shared" si="2"/>
        <v>16161.19</v>
      </c>
      <c r="K8" s="190">
        <f t="shared" si="2"/>
        <v>6</v>
      </c>
      <c r="L8" s="190">
        <f t="shared" si="2"/>
        <v>0</v>
      </c>
      <c r="M8" s="190">
        <f t="shared" si="2"/>
        <v>1</v>
      </c>
      <c r="N8" s="190">
        <f t="shared" si="2"/>
        <v>0</v>
      </c>
      <c r="O8" s="190">
        <f t="shared" si="2"/>
        <v>0</v>
      </c>
      <c r="P8" s="190">
        <f t="shared" si="2"/>
        <v>0</v>
      </c>
      <c r="Q8" s="190">
        <f t="shared" si="2"/>
        <v>0</v>
      </c>
      <c r="R8" s="190">
        <f t="shared" si="2"/>
        <v>0</v>
      </c>
      <c r="S8" s="190">
        <f t="shared" si="2"/>
        <v>5256</v>
      </c>
      <c r="T8" s="190">
        <f t="shared" si="2"/>
        <v>18346</v>
      </c>
      <c r="U8" s="190">
        <f t="shared" si="2"/>
        <v>0</v>
      </c>
      <c r="V8" s="190">
        <f t="shared" si="2"/>
        <v>0</v>
      </c>
      <c r="W8" s="190">
        <f t="shared" si="2"/>
        <v>0</v>
      </c>
      <c r="X8" s="190">
        <f t="shared" si="2"/>
        <v>0</v>
      </c>
      <c r="Y8" s="190">
        <f t="shared" si="2"/>
        <v>0</v>
      </c>
      <c r="Z8" s="190">
        <f t="shared" si="2"/>
        <v>7142.606167</v>
      </c>
      <c r="AA8" s="190">
        <f t="shared" si="2"/>
        <v>7128.606167</v>
      </c>
      <c r="AB8" s="190">
        <f t="shared" si="2"/>
        <v>4764.606167</v>
      </c>
      <c r="AC8" s="190">
        <f t="shared" si="2"/>
        <v>1500</v>
      </c>
      <c r="AD8" s="190">
        <f t="shared" si="2"/>
        <v>864</v>
      </c>
      <c r="AE8" s="190">
        <f t="shared" si="2"/>
        <v>0</v>
      </c>
      <c r="AF8" s="190">
        <f t="shared" si="2"/>
        <v>0</v>
      </c>
      <c r="AG8" s="190">
        <f t="shared" si="2"/>
        <v>0</v>
      </c>
      <c r="AH8" s="190">
        <f t="shared" si="2"/>
        <v>0</v>
      </c>
      <c r="AI8" s="190">
        <f t="shared" si="2"/>
        <v>0</v>
      </c>
      <c r="AJ8" s="190">
        <f t="shared" si="2"/>
        <v>14</v>
      </c>
      <c r="AK8" s="190">
        <f t="shared" si="2"/>
        <v>0</v>
      </c>
      <c r="AL8" s="190">
        <f t="shared" si="2"/>
        <v>0</v>
      </c>
      <c r="AM8" s="195"/>
      <c r="AN8" s="195"/>
      <c r="AO8" s="195"/>
    </row>
    <row r="9" s="12" customFormat="1" ht="30" hidden="1"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hidden="1"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hidden="1"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1480</v>
      </c>
      <c r="W12" s="22" t="s">
        <v>183</v>
      </c>
      <c r="X12" s="22" t="s">
        <v>1480</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302" customHeight="1" spans="1:41">
      <c r="A13" s="75">
        <v>2</v>
      </c>
      <c r="B13" s="218" t="s">
        <v>1441</v>
      </c>
      <c r="C13" s="219">
        <v>2024</v>
      </c>
      <c r="D13" s="220" t="s">
        <v>1442</v>
      </c>
      <c r="E13" s="219" t="s">
        <v>178</v>
      </c>
      <c r="F13" s="218" t="s">
        <v>1443</v>
      </c>
      <c r="G13" s="219" t="s">
        <v>1444</v>
      </c>
      <c r="H13" s="218" t="s">
        <v>1445</v>
      </c>
      <c r="I13" s="39">
        <v>1</v>
      </c>
      <c r="J13" s="39">
        <v>300</v>
      </c>
      <c r="K13" s="39">
        <v>1</v>
      </c>
      <c r="L13" s="39"/>
      <c r="M13" s="39"/>
      <c r="N13" s="39"/>
      <c r="O13" s="39"/>
      <c r="P13" s="39"/>
      <c r="Q13" s="39"/>
      <c r="R13" s="39"/>
      <c r="S13" s="39">
        <v>132</v>
      </c>
      <c r="T13" s="39">
        <v>456</v>
      </c>
      <c r="U13" s="208" t="s">
        <v>1019</v>
      </c>
      <c r="V13" s="22" t="s">
        <v>880</v>
      </c>
      <c r="W13" s="208" t="s">
        <v>183</v>
      </c>
      <c r="X13" s="22" t="s">
        <v>811</v>
      </c>
      <c r="Y13" s="39" t="s">
        <v>1440</v>
      </c>
      <c r="Z13" s="75">
        <v>91.64</v>
      </c>
      <c r="AA13" s="75">
        <v>91.64</v>
      </c>
      <c r="AB13" s="75">
        <v>91.64</v>
      </c>
      <c r="AC13" s="75"/>
      <c r="AD13" s="75"/>
      <c r="AE13" s="75"/>
      <c r="AF13" s="75"/>
      <c r="AG13" s="75"/>
      <c r="AH13" s="75"/>
      <c r="AI13" s="75"/>
      <c r="AJ13" s="75"/>
      <c r="AK13" s="75"/>
      <c r="AL13" s="75"/>
      <c r="AM13" s="218" t="s">
        <v>1446</v>
      </c>
      <c r="AN13" s="218" t="s">
        <v>1447</v>
      </c>
      <c r="AO13" s="60" t="s">
        <v>1386</v>
      </c>
    </row>
    <row r="14" s="12" customFormat="1" ht="222" customHeight="1" spans="1:41">
      <c r="A14" s="75">
        <v>3</v>
      </c>
      <c r="B14" s="218" t="s">
        <v>1448</v>
      </c>
      <c r="C14" s="219">
        <v>2024</v>
      </c>
      <c r="D14" s="220" t="s">
        <v>1449</v>
      </c>
      <c r="E14" s="219" t="s">
        <v>178</v>
      </c>
      <c r="F14" s="218" t="s">
        <v>1443</v>
      </c>
      <c r="G14" s="219" t="s">
        <v>1450</v>
      </c>
      <c r="H14" s="218" t="s">
        <v>1451</v>
      </c>
      <c r="I14" s="39">
        <v>1</v>
      </c>
      <c r="J14" s="39">
        <v>1390</v>
      </c>
      <c r="K14" s="39">
        <v>1</v>
      </c>
      <c r="L14" s="39"/>
      <c r="M14" s="39"/>
      <c r="N14" s="39"/>
      <c r="O14" s="39"/>
      <c r="P14" s="39"/>
      <c r="Q14" s="39"/>
      <c r="R14" s="39"/>
      <c r="S14" s="39">
        <v>162</v>
      </c>
      <c r="T14" s="39">
        <v>494</v>
      </c>
      <c r="U14" s="208" t="s">
        <v>1019</v>
      </c>
      <c r="V14" s="22" t="s">
        <v>880</v>
      </c>
      <c r="W14" s="208" t="s">
        <v>183</v>
      </c>
      <c r="X14" s="22" t="s">
        <v>811</v>
      </c>
      <c r="Y14" s="39" t="s">
        <v>1440</v>
      </c>
      <c r="Z14" s="75">
        <v>80</v>
      </c>
      <c r="AA14" s="75">
        <v>80</v>
      </c>
      <c r="AB14" s="75">
        <v>80</v>
      </c>
      <c r="AC14" s="75"/>
      <c r="AD14" s="75"/>
      <c r="AE14" s="75"/>
      <c r="AF14" s="75"/>
      <c r="AG14" s="75"/>
      <c r="AH14" s="75"/>
      <c r="AI14" s="75"/>
      <c r="AJ14" s="75"/>
      <c r="AK14" s="75"/>
      <c r="AL14" s="75"/>
      <c r="AM14" s="218" t="s">
        <v>1452</v>
      </c>
      <c r="AN14" s="218" t="s">
        <v>1453</v>
      </c>
      <c r="AO14" s="60" t="s">
        <v>1386</v>
      </c>
    </row>
    <row r="15" s="12" customFormat="1" ht="30" hidden="1"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hidden="1"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hidden="1"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hidden="1"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hidden="1"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hidden="1"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hidden="1" customHeight="1" spans="1:41">
      <c r="A21" s="183" t="s">
        <v>54</v>
      </c>
      <c r="B21" s="188" t="s">
        <v>65</v>
      </c>
      <c r="C21" s="188"/>
      <c r="D21" s="188"/>
      <c r="E21" s="185"/>
      <c r="F21" s="185"/>
      <c r="G21" s="185"/>
      <c r="H21" s="185"/>
      <c r="I21" s="191">
        <f t="shared" ref="I21:AL21" si="6">I22+I23+I24+I29</f>
        <v>4</v>
      </c>
      <c r="J21" s="191">
        <f t="shared" si="6"/>
        <v>12483.6</v>
      </c>
      <c r="K21" s="191">
        <f t="shared" si="6"/>
        <v>3</v>
      </c>
      <c r="L21" s="191">
        <f t="shared" si="6"/>
        <v>0</v>
      </c>
      <c r="M21" s="191">
        <f t="shared" si="6"/>
        <v>1</v>
      </c>
      <c r="N21" s="191">
        <f t="shared" si="6"/>
        <v>0</v>
      </c>
      <c r="O21" s="191">
        <f t="shared" si="6"/>
        <v>0</v>
      </c>
      <c r="P21" s="191">
        <f t="shared" si="6"/>
        <v>0</v>
      </c>
      <c r="Q21" s="191">
        <f t="shared" si="6"/>
        <v>0</v>
      </c>
      <c r="R21" s="191">
        <f t="shared" si="6"/>
        <v>0</v>
      </c>
      <c r="S21" s="191">
        <f t="shared" si="6"/>
        <v>4906</v>
      </c>
      <c r="T21" s="191">
        <f t="shared" si="6"/>
        <v>17213</v>
      </c>
      <c r="U21" s="191">
        <f t="shared" si="6"/>
        <v>0</v>
      </c>
      <c r="V21" s="191">
        <f t="shared" si="6"/>
        <v>0</v>
      </c>
      <c r="W21" s="191">
        <f t="shared" si="6"/>
        <v>0</v>
      </c>
      <c r="X21" s="191">
        <f t="shared" si="6"/>
        <v>0</v>
      </c>
      <c r="Y21" s="191">
        <f t="shared" si="6"/>
        <v>0</v>
      </c>
      <c r="Z21" s="191">
        <f t="shared" si="6"/>
        <v>6234.966167</v>
      </c>
      <c r="AA21" s="191">
        <f t="shared" si="6"/>
        <v>6220.966167</v>
      </c>
      <c r="AB21" s="191">
        <f t="shared" si="6"/>
        <v>3856.966167</v>
      </c>
      <c r="AC21" s="191">
        <f t="shared" si="6"/>
        <v>1500</v>
      </c>
      <c r="AD21" s="191">
        <f t="shared" si="6"/>
        <v>864</v>
      </c>
      <c r="AE21" s="191">
        <f t="shared" si="6"/>
        <v>0</v>
      </c>
      <c r="AF21" s="191">
        <f t="shared" si="6"/>
        <v>0</v>
      </c>
      <c r="AG21" s="191">
        <f t="shared" si="6"/>
        <v>0</v>
      </c>
      <c r="AH21" s="191">
        <f t="shared" si="6"/>
        <v>0</v>
      </c>
      <c r="AI21" s="191">
        <f t="shared" si="6"/>
        <v>0</v>
      </c>
      <c r="AJ21" s="191">
        <f t="shared" si="6"/>
        <v>14</v>
      </c>
      <c r="AK21" s="191">
        <f t="shared" si="6"/>
        <v>0</v>
      </c>
      <c r="AL21" s="191">
        <f t="shared" si="6"/>
        <v>0</v>
      </c>
      <c r="AM21" s="196"/>
      <c r="AN21" s="196"/>
      <c r="AO21" s="196"/>
    </row>
    <row r="22" s="12" customFormat="1" ht="30" hidden="1"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hidden="1"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hidden="1" customHeight="1" spans="1:41">
      <c r="A24" s="184" t="s">
        <v>56</v>
      </c>
      <c r="B24" s="188" t="s">
        <v>68</v>
      </c>
      <c r="C24" s="188"/>
      <c r="D24" s="188"/>
      <c r="E24" s="185"/>
      <c r="F24" s="185"/>
      <c r="G24" s="185"/>
      <c r="H24" s="185"/>
      <c r="I24" s="191">
        <f t="shared" ref="I24:AL24" si="7">SUM(I25:I28)</f>
        <v>4</v>
      </c>
      <c r="J24" s="191">
        <f t="shared" si="7"/>
        <v>12483.6</v>
      </c>
      <c r="K24" s="191">
        <f t="shared" si="7"/>
        <v>3</v>
      </c>
      <c r="L24" s="191">
        <f t="shared" si="7"/>
        <v>0</v>
      </c>
      <c r="M24" s="191">
        <f t="shared" si="7"/>
        <v>1</v>
      </c>
      <c r="N24" s="191">
        <f t="shared" si="7"/>
        <v>0</v>
      </c>
      <c r="O24" s="191">
        <f t="shared" si="7"/>
        <v>0</v>
      </c>
      <c r="P24" s="191">
        <f t="shared" si="7"/>
        <v>0</v>
      </c>
      <c r="Q24" s="191">
        <f t="shared" si="7"/>
        <v>0</v>
      </c>
      <c r="R24" s="191">
        <f t="shared" si="7"/>
        <v>0</v>
      </c>
      <c r="S24" s="191">
        <f t="shared" si="7"/>
        <v>4906</v>
      </c>
      <c r="T24" s="191">
        <f t="shared" si="7"/>
        <v>17213</v>
      </c>
      <c r="U24" s="191">
        <f t="shared" si="7"/>
        <v>0</v>
      </c>
      <c r="V24" s="191">
        <f t="shared" si="7"/>
        <v>0</v>
      </c>
      <c r="W24" s="191">
        <f t="shared" si="7"/>
        <v>0</v>
      </c>
      <c r="X24" s="191">
        <f t="shared" si="7"/>
        <v>0</v>
      </c>
      <c r="Y24" s="191">
        <f t="shared" si="7"/>
        <v>0</v>
      </c>
      <c r="Z24" s="191">
        <f t="shared" si="7"/>
        <v>6234.966167</v>
      </c>
      <c r="AA24" s="191">
        <f t="shared" si="7"/>
        <v>6220.966167</v>
      </c>
      <c r="AB24" s="191">
        <f t="shared" si="7"/>
        <v>3856.966167</v>
      </c>
      <c r="AC24" s="191">
        <f t="shared" si="7"/>
        <v>1500</v>
      </c>
      <c r="AD24" s="191">
        <f t="shared" si="7"/>
        <v>864</v>
      </c>
      <c r="AE24" s="191">
        <f t="shared" si="7"/>
        <v>0</v>
      </c>
      <c r="AF24" s="191">
        <f t="shared" si="7"/>
        <v>0</v>
      </c>
      <c r="AG24" s="191">
        <f t="shared" si="7"/>
        <v>0</v>
      </c>
      <c r="AH24" s="191">
        <f t="shared" si="7"/>
        <v>0</v>
      </c>
      <c r="AI24" s="191">
        <f t="shared" si="7"/>
        <v>0</v>
      </c>
      <c r="AJ24" s="191">
        <f t="shared" si="7"/>
        <v>14</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243"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31">
        <f>AA25</f>
        <v>1748.966167</v>
      </c>
      <c r="AA25" s="231">
        <f>AB25+AC25+AD25</f>
        <v>1748.966167</v>
      </c>
      <c r="AB25" s="232">
        <v>484.966167</v>
      </c>
      <c r="AC25" s="232">
        <v>400</v>
      </c>
      <c r="AD25" s="232">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1480</v>
      </c>
      <c r="W26" s="24" t="s">
        <v>183</v>
      </c>
      <c r="X26" s="22" t="s">
        <v>1480</v>
      </c>
      <c r="Y26" s="22" t="s">
        <v>1440</v>
      </c>
      <c r="Z26" s="233">
        <v>1370</v>
      </c>
      <c r="AA26" s="231">
        <f>AB26+AC26</f>
        <v>1356</v>
      </c>
      <c r="AB26" s="232">
        <f>970-14</f>
        <v>956</v>
      </c>
      <c r="AC26" s="232">
        <v>400</v>
      </c>
      <c r="AD26" s="234"/>
      <c r="AE26" s="234"/>
      <c r="AF26" s="231"/>
      <c r="AG26" s="231"/>
      <c r="AH26" s="231"/>
      <c r="AI26" s="231"/>
      <c r="AJ26" s="232">
        <v>14</v>
      </c>
      <c r="AK26" s="22"/>
      <c r="AL26" s="22"/>
      <c r="AM26" s="33" t="s">
        <v>1145</v>
      </c>
      <c r="AN26" s="33" t="s">
        <v>1146</v>
      </c>
      <c r="AO26" s="60" t="s">
        <v>1386</v>
      </c>
    </row>
    <row r="27" s="7" customFormat="1" ht="409" customHeight="1" spans="1:41">
      <c r="A27" s="22">
        <v>6</v>
      </c>
      <c r="B27" s="22" t="s">
        <v>1148</v>
      </c>
      <c r="C27" s="22">
        <v>2024</v>
      </c>
      <c r="D27" s="23" t="s">
        <v>988</v>
      </c>
      <c r="E27" s="24" t="s">
        <v>178</v>
      </c>
      <c r="F27" s="24" t="s">
        <v>984</v>
      </c>
      <c r="G27" s="24" t="s">
        <v>198</v>
      </c>
      <c r="H27" s="23" t="s">
        <v>1149</v>
      </c>
      <c r="I27" s="22">
        <v>1</v>
      </c>
      <c r="J27" s="22">
        <v>4600</v>
      </c>
      <c r="K27" s="22">
        <v>1</v>
      </c>
      <c r="L27" s="22"/>
      <c r="M27" s="22"/>
      <c r="N27" s="22"/>
      <c r="O27" s="22"/>
      <c r="P27" s="22"/>
      <c r="Q27" s="22"/>
      <c r="R27" s="22"/>
      <c r="S27" s="22">
        <v>998</v>
      </c>
      <c r="T27" s="22">
        <v>3640</v>
      </c>
      <c r="U27" s="36" t="s">
        <v>192</v>
      </c>
      <c r="V27" s="36" t="s">
        <v>810</v>
      </c>
      <c r="W27" s="24" t="s">
        <v>183</v>
      </c>
      <c r="X27" s="22" t="s">
        <v>811</v>
      </c>
      <c r="Y27" s="22" t="s">
        <v>1440</v>
      </c>
      <c r="Z27" s="59">
        <v>3000</v>
      </c>
      <c r="AA27" s="22">
        <v>3000</v>
      </c>
      <c r="AB27" s="60">
        <v>2300</v>
      </c>
      <c r="AC27" s="60">
        <v>700</v>
      </c>
      <c r="AD27" s="60"/>
      <c r="AE27" s="60"/>
      <c r="AF27" s="22"/>
      <c r="AG27" s="22"/>
      <c r="AH27" s="22"/>
      <c r="AI27" s="22"/>
      <c r="AJ27" s="22"/>
      <c r="AK27" s="22"/>
      <c r="AL27" s="22"/>
      <c r="AM27" s="33" t="s">
        <v>1150</v>
      </c>
      <c r="AN27" s="33" t="s">
        <v>1151</v>
      </c>
      <c r="AO27" s="60" t="s">
        <v>1390</v>
      </c>
    </row>
    <row r="28" s="8" customFormat="1" ht="221" customHeight="1" spans="1:41">
      <c r="A28" s="22">
        <v>7</v>
      </c>
      <c r="B28" s="22" t="s">
        <v>1216</v>
      </c>
      <c r="C28" s="22">
        <v>2024</v>
      </c>
      <c r="D28" s="33" t="s">
        <v>648</v>
      </c>
      <c r="E28" s="22" t="s">
        <v>178</v>
      </c>
      <c r="F28" s="24" t="s">
        <v>1011</v>
      </c>
      <c r="G28" s="22" t="s">
        <v>1391</v>
      </c>
      <c r="H28" s="33" t="s">
        <v>1060</v>
      </c>
      <c r="I28" s="22">
        <v>1</v>
      </c>
      <c r="J28" s="22">
        <v>38.6</v>
      </c>
      <c r="K28" s="22"/>
      <c r="L28" s="22"/>
      <c r="M28" s="22">
        <v>1</v>
      </c>
      <c r="N28" s="22"/>
      <c r="O28" s="22"/>
      <c r="P28" s="22"/>
      <c r="Q28" s="22"/>
      <c r="R28" s="22"/>
      <c r="S28" s="22">
        <v>2833</v>
      </c>
      <c r="T28" s="22">
        <v>9916</v>
      </c>
      <c r="U28" s="22" t="s">
        <v>183</v>
      </c>
      <c r="V28" s="22" t="s">
        <v>1480</v>
      </c>
      <c r="W28" s="22" t="s">
        <v>183</v>
      </c>
      <c r="X28" s="22" t="s">
        <v>1480</v>
      </c>
      <c r="Y28" s="22" t="s">
        <v>1440</v>
      </c>
      <c r="Z28" s="22">
        <v>116</v>
      </c>
      <c r="AA28" s="22">
        <v>116</v>
      </c>
      <c r="AB28" s="22">
        <v>116</v>
      </c>
      <c r="AC28" s="22"/>
      <c r="AD28" s="22"/>
      <c r="AE28" s="22"/>
      <c r="AF28" s="22"/>
      <c r="AG28" s="22"/>
      <c r="AH28" s="22"/>
      <c r="AI28" s="22"/>
      <c r="AJ28" s="22"/>
      <c r="AK28" s="22"/>
      <c r="AL28" s="22"/>
      <c r="AM28" s="33" t="s">
        <v>1217</v>
      </c>
      <c r="AN28" s="33" t="s">
        <v>1218</v>
      </c>
      <c r="AO28" s="60" t="s">
        <v>1392</v>
      </c>
    </row>
    <row r="29" s="12" customFormat="1" ht="51" hidden="1" customHeight="1" spans="1:41">
      <c r="A29" s="184" t="s">
        <v>56</v>
      </c>
      <c r="B29" s="188" t="s">
        <v>69</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hidden="1" customHeight="1" spans="1:41">
      <c r="A30" s="183" t="s">
        <v>54</v>
      </c>
      <c r="B30" s="188" t="s">
        <v>70</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hidden="1" customHeight="1" spans="1:41">
      <c r="A31" s="183" t="s">
        <v>54</v>
      </c>
      <c r="B31" s="188" t="s">
        <v>71</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51" hidden="1" customHeight="1" spans="1:41">
      <c r="A32" s="183" t="s">
        <v>54</v>
      </c>
      <c r="B32" s="188" t="s">
        <v>72</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hidden="1" customHeight="1" spans="1:41">
      <c r="A33" s="183" t="s">
        <v>52</v>
      </c>
      <c r="B33" s="188" t="s">
        <v>73</v>
      </c>
      <c r="C33" s="188"/>
      <c r="D33" s="188"/>
      <c r="E33" s="185"/>
      <c r="F33" s="185"/>
      <c r="G33" s="185"/>
      <c r="H33" s="185"/>
      <c r="I33" s="191">
        <f t="shared" ref="I33:AL33" si="8">I34+I35+I44+I45</f>
        <v>8</v>
      </c>
      <c r="J33" s="191">
        <f t="shared" si="8"/>
        <v>606</v>
      </c>
      <c r="K33" s="191">
        <f t="shared" si="8"/>
        <v>8</v>
      </c>
      <c r="L33" s="191">
        <f t="shared" si="8"/>
        <v>0</v>
      </c>
      <c r="M33" s="191">
        <f t="shared" si="8"/>
        <v>0</v>
      </c>
      <c r="N33" s="191">
        <f t="shared" si="8"/>
        <v>0</v>
      </c>
      <c r="O33" s="191">
        <f t="shared" si="8"/>
        <v>0</v>
      </c>
      <c r="P33" s="191">
        <f t="shared" si="8"/>
        <v>0</v>
      </c>
      <c r="Q33" s="191">
        <f t="shared" si="8"/>
        <v>0</v>
      </c>
      <c r="R33" s="191">
        <f t="shared" si="8"/>
        <v>0</v>
      </c>
      <c r="S33" s="191">
        <f t="shared" si="8"/>
        <v>2782</v>
      </c>
      <c r="T33" s="191">
        <f t="shared" si="8"/>
        <v>10386</v>
      </c>
      <c r="U33" s="191">
        <f t="shared" si="8"/>
        <v>0</v>
      </c>
      <c r="V33" s="191">
        <f t="shared" si="8"/>
        <v>0</v>
      </c>
      <c r="W33" s="191">
        <f t="shared" si="8"/>
        <v>0</v>
      </c>
      <c r="X33" s="191">
        <f t="shared" si="8"/>
        <v>0</v>
      </c>
      <c r="Y33" s="191">
        <f t="shared" si="8"/>
        <v>0</v>
      </c>
      <c r="Z33" s="191">
        <f t="shared" si="8"/>
        <v>1443</v>
      </c>
      <c r="AA33" s="191">
        <f t="shared" si="8"/>
        <v>1443</v>
      </c>
      <c r="AB33" s="191">
        <f t="shared" si="8"/>
        <v>1443</v>
      </c>
      <c r="AC33" s="191">
        <f t="shared" si="8"/>
        <v>0</v>
      </c>
      <c r="AD33" s="191">
        <f t="shared" si="8"/>
        <v>0</v>
      </c>
      <c r="AE33" s="191">
        <f t="shared" si="8"/>
        <v>0</v>
      </c>
      <c r="AF33" s="191">
        <f t="shared" si="8"/>
        <v>0</v>
      </c>
      <c r="AG33" s="191">
        <f t="shared" si="8"/>
        <v>0</v>
      </c>
      <c r="AH33" s="191">
        <f t="shared" si="8"/>
        <v>0</v>
      </c>
      <c r="AI33" s="191">
        <f t="shared" si="8"/>
        <v>0</v>
      </c>
      <c r="AJ33" s="191">
        <f t="shared" si="8"/>
        <v>0</v>
      </c>
      <c r="AK33" s="191">
        <f t="shared" si="8"/>
        <v>0</v>
      </c>
      <c r="AL33" s="191">
        <f t="shared" si="8"/>
        <v>0</v>
      </c>
      <c r="AM33" s="196"/>
      <c r="AN33" s="196"/>
      <c r="AO33" s="196"/>
    </row>
    <row r="34" s="12" customFormat="1" ht="47" hidden="1" customHeight="1" spans="1:41">
      <c r="A34" s="183" t="s">
        <v>54</v>
      </c>
      <c r="B34" s="188" t="s">
        <v>74</v>
      </c>
      <c r="C34" s="188"/>
      <c r="D34" s="188"/>
      <c r="E34" s="185"/>
      <c r="F34" s="185"/>
      <c r="G34" s="185"/>
      <c r="H34" s="185"/>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6"/>
      <c r="AN34" s="196"/>
      <c r="AO34" s="196"/>
    </row>
    <row r="35" s="12" customFormat="1" ht="30" hidden="1" customHeight="1" spans="1:41">
      <c r="A35" s="183" t="s">
        <v>54</v>
      </c>
      <c r="B35" s="188" t="s">
        <v>75</v>
      </c>
      <c r="C35" s="188"/>
      <c r="D35" s="188"/>
      <c r="E35" s="185"/>
      <c r="F35" s="185"/>
      <c r="G35" s="185"/>
      <c r="H35" s="185"/>
      <c r="I35" s="191">
        <f t="shared" ref="I35:AL35" si="9">SUM(I36:I43)</f>
        <v>8</v>
      </c>
      <c r="J35" s="191">
        <f t="shared" si="9"/>
        <v>606</v>
      </c>
      <c r="K35" s="191">
        <f t="shared" si="9"/>
        <v>8</v>
      </c>
      <c r="L35" s="191">
        <f t="shared" si="9"/>
        <v>0</v>
      </c>
      <c r="M35" s="191">
        <f t="shared" si="9"/>
        <v>0</v>
      </c>
      <c r="N35" s="191">
        <f t="shared" si="9"/>
        <v>0</v>
      </c>
      <c r="O35" s="191">
        <f t="shared" si="9"/>
        <v>0</v>
      </c>
      <c r="P35" s="191">
        <f t="shared" si="9"/>
        <v>0</v>
      </c>
      <c r="Q35" s="191">
        <f t="shared" si="9"/>
        <v>0</v>
      </c>
      <c r="R35" s="191">
        <f t="shared" si="9"/>
        <v>0</v>
      </c>
      <c r="S35" s="191">
        <f t="shared" si="9"/>
        <v>2782</v>
      </c>
      <c r="T35" s="191">
        <f t="shared" si="9"/>
        <v>10386</v>
      </c>
      <c r="U35" s="191">
        <f t="shared" si="9"/>
        <v>0</v>
      </c>
      <c r="V35" s="191">
        <f t="shared" si="9"/>
        <v>0</v>
      </c>
      <c r="W35" s="191">
        <f t="shared" si="9"/>
        <v>0</v>
      </c>
      <c r="X35" s="191">
        <f t="shared" si="9"/>
        <v>0</v>
      </c>
      <c r="Y35" s="191">
        <f t="shared" si="9"/>
        <v>0</v>
      </c>
      <c r="Z35" s="191">
        <f t="shared" si="9"/>
        <v>1443</v>
      </c>
      <c r="AA35" s="191">
        <f t="shared" si="9"/>
        <v>1443</v>
      </c>
      <c r="AB35" s="191">
        <f t="shared" si="9"/>
        <v>1443</v>
      </c>
      <c r="AC35" s="191">
        <f t="shared" si="9"/>
        <v>0</v>
      </c>
      <c r="AD35" s="191">
        <f t="shared" si="9"/>
        <v>0</v>
      </c>
      <c r="AE35" s="191">
        <f t="shared" si="9"/>
        <v>0</v>
      </c>
      <c r="AF35" s="191">
        <f t="shared" si="9"/>
        <v>0</v>
      </c>
      <c r="AG35" s="191">
        <f t="shared" si="9"/>
        <v>0</v>
      </c>
      <c r="AH35" s="191">
        <f t="shared" si="9"/>
        <v>0</v>
      </c>
      <c r="AI35" s="191">
        <f t="shared" si="9"/>
        <v>0</v>
      </c>
      <c r="AJ35" s="191">
        <f t="shared" si="9"/>
        <v>0</v>
      </c>
      <c r="AK35" s="191">
        <f t="shared" si="9"/>
        <v>0</v>
      </c>
      <c r="AL35" s="191">
        <f t="shared" si="9"/>
        <v>0</v>
      </c>
      <c r="AM35" s="191"/>
      <c r="AN35" s="196"/>
      <c r="AO35" s="196"/>
    </row>
    <row r="36" s="7" customFormat="1" ht="362" customHeight="1" spans="1:41">
      <c r="A36" s="22">
        <v>8</v>
      </c>
      <c r="B36" s="22" t="s">
        <v>1308</v>
      </c>
      <c r="C36" s="22">
        <v>2024</v>
      </c>
      <c r="D36" s="41" t="s">
        <v>1406</v>
      </c>
      <c r="E36" s="22" t="s">
        <v>365</v>
      </c>
      <c r="F36" s="22" t="s">
        <v>1289</v>
      </c>
      <c r="G36" s="42" t="s">
        <v>403</v>
      </c>
      <c r="H36" s="42" t="s">
        <v>1407</v>
      </c>
      <c r="I36" s="22">
        <v>1</v>
      </c>
      <c r="J36" s="22">
        <v>1</v>
      </c>
      <c r="K36" s="22">
        <v>1</v>
      </c>
      <c r="L36" s="22"/>
      <c r="M36" s="22"/>
      <c r="N36" s="22"/>
      <c r="O36" s="22"/>
      <c r="P36" s="22"/>
      <c r="Q36" s="22"/>
      <c r="R36" s="22"/>
      <c r="S36" s="22">
        <v>523</v>
      </c>
      <c r="T36" s="22">
        <v>2189</v>
      </c>
      <c r="U36" s="22" t="s">
        <v>192</v>
      </c>
      <c r="V36" s="92" t="s">
        <v>810</v>
      </c>
      <c r="W36" s="22" t="s">
        <v>183</v>
      </c>
      <c r="X36" s="93" t="s">
        <v>1144</v>
      </c>
      <c r="Y36" s="94" t="s">
        <v>1440</v>
      </c>
      <c r="Z36" s="22">
        <v>1000</v>
      </c>
      <c r="AA36" s="28">
        <v>1000</v>
      </c>
      <c r="AB36" s="28">
        <v>1000</v>
      </c>
      <c r="AC36" s="28"/>
      <c r="AD36" s="28"/>
      <c r="AE36" s="28"/>
      <c r="AF36" s="28"/>
      <c r="AG36" s="28"/>
      <c r="AH36" s="28"/>
      <c r="AI36" s="28"/>
      <c r="AJ36" s="28"/>
      <c r="AK36" s="28"/>
      <c r="AL36" s="28"/>
      <c r="AM36" s="28" t="s">
        <v>1408</v>
      </c>
      <c r="AN36" s="28" t="s">
        <v>1313</v>
      </c>
      <c r="AO36" s="22" t="s">
        <v>1390</v>
      </c>
    </row>
    <row r="37" s="7" customFormat="1" ht="219" customHeight="1" spans="1:41">
      <c r="A37" s="208">
        <v>9</v>
      </c>
      <c r="B37" s="208" t="s">
        <v>1454</v>
      </c>
      <c r="C37" s="208">
        <v>2024</v>
      </c>
      <c r="D37" s="208" t="s">
        <v>1455</v>
      </c>
      <c r="E37" s="208" t="s">
        <v>178</v>
      </c>
      <c r="F37" s="208" t="s">
        <v>984</v>
      </c>
      <c r="G37" s="208" t="s">
        <v>1304</v>
      </c>
      <c r="H37" s="42" t="s">
        <v>1456</v>
      </c>
      <c r="I37" s="85">
        <v>1</v>
      </c>
      <c r="J37" s="22">
        <v>300</v>
      </c>
      <c r="K37" s="22">
        <v>1</v>
      </c>
      <c r="L37" s="22"/>
      <c r="M37" s="22"/>
      <c r="N37" s="22"/>
      <c r="O37" s="22"/>
      <c r="P37" s="22"/>
      <c r="Q37" s="22"/>
      <c r="R37" s="22"/>
      <c r="S37" s="212">
        <v>472</v>
      </c>
      <c r="T37" s="212">
        <v>1694</v>
      </c>
      <c r="U37" s="208" t="s">
        <v>192</v>
      </c>
      <c r="V37" s="91" t="s">
        <v>810</v>
      </c>
      <c r="W37" s="208" t="s">
        <v>183</v>
      </c>
      <c r="X37" s="85" t="s">
        <v>811</v>
      </c>
      <c r="Y37" s="22" t="s">
        <v>1440</v>
      </c>
      <c r="Z37" s="208">
        <v>65</v>
      </c>
      <c r="AA37" s="75">
        <v>65</v>
      </c>
      <c r="AB37" s="208">
        <v>65</v>
      </c>
      <c r="AC37" s="208"/>
      <c r="AD37" s="208"/>
      <c r="AE37" s="208"/>
      <c r="AF37" s="208"/>
      <c r="AG37" s="208"/>
      <c r="AH37" s="208"/>
      <c r="AI37" s="208"/>
      <c r="AJ37" s="208"/>
      <c r="AK37" s="208"/>
      <c r="AL37" s="208"/>
      <c r="AM37" s="217" t="s">
        <v>1457</v>
      </c>
      <c r="AN37" s="217" t="s">
        <v>1458</v>
      </c>
      <c r="AO37" s="223" t="s">
        <v>1386</v>
      </c>
    </row>
    <row r="38" s="7" customFormat="1" ht="219" customHeight="1" spans="1:41">
      <c r="A38" s="208">
        <v>10</v>
      </c>
      <c r="B38" s="208" t="s">
        <v>1459</v>
      </c>
      <c r="C38" s="208">
        <v>2024</v>
      </c>
      <c r="D38" s="208" t="s">
        <v>1460</v>
      </c>
      <c r="E38" s="208" t="s">
        <v>178</v>
      </c>
      <c r="F38" s="208" t="s">
        <v>984</v>
      </c>
      <c r="G38" s="208" t="s">
        <v>198</v>
      </c>
      <c r="H38" s="42" t="s">
        <v>1461</v>
      </c>
      <c r="I38" s="85">
        <v>1</v>
      </c>
      <c r="J38" s="22">
        <v>300</v>
      </c>
      <c r="K38" s="22">
        <v>1</v>
      </c>
      <c r="L38" s="22"/>
      <c r="M38" s="22"/>
      <c r="N38" s="22"/>
      <c r="O38" s="22"/>
      <c r="P38" s="22"/>
      <c r="Q38" s="22"/>
      <c r="R38" s="22"/>
      <c r="S38" s="212">
        <v>327</v>
      </c>
      <c r="T38" s="212">
        <v>1289</v>
      </c>
      <c r="U38" s="208" t="s">
        <v>192</v>
      </c>
      <c r="V38" s="91" t="s">
        <v>810</v>
      </c>
      <c r="W38" s="208" t="s">
        <v>183</v>
      </c>
      <c r="X38" s="85" t="s">
        <v>811</v>
      </c>
      <c r="Y38" s="22" t="s">
        <v>1440</v>
      </c>
      <c r="Z38" s="208">
        <v>75</v>
      </c>
      <c r="AA38" s="75">
        <v>75</v>
      </c>
      <c r="AB38" s="208">
        <v>75</v>
      </c>
      <c r="AC38" s="208"/>
      <c r="AD38" s="208"/>
      <c r="AE38" s="208"/>
      <c r="AF38" s="208"/>
      <c r="AG38" s="208"/>
      <c r="AH38" s="208"/>
      <c r="AI38" s="208"/>
      <c r="AJ38" s="208"/>
      <c r="AK38" s="208"/>
      <c r="AL38" s="208"/>
      <c r="AM38" s="217" t="s">
        <v>1457</v>
      </c>
      <c r="AN38" s="217" t="s">
        <v>1462</v>
      </c>
      <c r="AO38" s="223" t="s">
        <v>1386</v>
      </c>
    </row>
    <row r="39" s="7" customFormat="1" ht="382" customHeight="1" spans="1:41">
      <c r="A39" s="208">
        <v>11</v>
      </c>
      <c r="B39" s="208" t="s">
        <v>1463</v>
      </c>
      <c r="C39" s="208">
        <v>2024</v>
      </c>
      <c r="D39" s="209" t="s">
        <v>1464</v>
      </c>
      <c r="E39" s="41" t="s">
        <v>178</v>
      </c>
      <c r="F39" s="209" t="s">
        <v>402</v>
      </c>
      <c r="G39" s="41" t="s">
        <v>198</v>
      </c>
      <c r="H39" s="210" t="s">
        <v>1465</v>
      </c>
      <c r="I39" s="22">
        <v>1</v>
      </c>
      <c r="J39" s="22">
        <v>1</v>
      </c>
      <c r="K39" s="22">
        <v>1</v>
      </c>
      <c r="L39" s="22"/>
      <c r="M39" s="22"/>
      <c r="N39" s="22"/>
      <c r="O39" s="22"/>
      <c r="P39" s="22"/>
      <c r="Q39" s="22"/>
      <c r="R39" s="22"/>
      <c r="S39" s="211">
        <v>336</v>
      </c>
      <c r="T39" s="211">
        <v>1251</v>
      </c>
      <c r="U39" s="41" t="s">
        <v>192</v>
      </c>
      <c r="V39" s="22" t="s">
        <v>810</v>
      </c>
      <c r="W39" s="41" t="s">
        <v>183</v>
      </c>
      <c r="X39" s="22" t="s">
        <v>811</v>
      </c>
      <c r="Y39" s="22" t="s">
        <v>1440</v>
      </c>
      <c r="Z39" s="226">
        <v>195</v>
      </c>
      <c r="AA39" s="224">
        <f t="shared" ref="AA39:AA43" si="10">AB39</f>
        <v>195</v>
      </c>
      <c r="AB39" s="232">
        <v>195</v>
      </c>
      <c r="AC39" s="213"/>
      <c r="AD39" s="213"/>
      <c r="AE39" s="213"/>
      <c r="AF39" s="208"/>
      <c r="AG39" s="208"/>
      <c r="AH39" s="208"/>
      <c r="AI39" s="208"/>
      <c r="AJ39" s="208"/>
      <c r="AK39" s="208"/>
      <c r="AL39" s="208"/>
      <c r="AM39" s="42" t="s">
        <v>1466</v>
      </c>
      <c r="AN39" s="42" t="s">
        <v>1467</v>
      </c>
      <c r="AO39" s="213" t="s">
        <v>1386</v>
      </c>
    </row>
    <row r="40" s="7" customFormat="1" ht="407" customHeight="1" spans="1:41">
      <c r="A40" s="208">
        <v>12</v>
      </c>
      <c r="B40" s="208" t="s">
        <v>1481</v>
      </c>
      <c r="C40" s="208">
        <v>2024</v>
      </c>
      <c r="D40" s="209" t="s">
        <v>1482</v>
      </c>
      <c r="E40" s="41" t="s">
        <v>178</v>
      </c>
      <c r="F40" s="209" t="s">
        <v>1483</v>
      </c>
      <c r="G40" s="41" t="s">
        <v>198</v>
      </c>
      <c r="H40" s="209" t="s">
        <v>1484</v>
      </c>
      <c r="I40" s="22">
        <v>1</v>
      </c>
      <c r="J40" s="22">
        <v>1</v>
      </c>
      <c r="K40" s="22">
        <v>1</v>
      </c>
      <c r="L40" s="22"/>
      <c r="M40" s="22"/>
      <c r="N40" s="22"/>
      <c r="O40" s="22"/>
      <c r="P40" s="22"/>
      <c r="Q40" s="22"/>
      <c r="R40" s="22"/>
      <c r="S40" s="212">
        <v>327</v>
      </c>
      <c r="T40" s="212">
        <v>1289</v>
      </c>
      <c r="U40" s="41" t="s">
        <v>192</v>
      </c>
      <c r="V40" s="22" t="s">
        <v>810</v>
      </c>
      <c r="W40" s="41" t="s">
        <v>183</v>
      </c>
      <c r="X40" s="22" t="s">
        <v>811</v>
      </c>
      <c r="Y40" s="22" t="s">
        <v>1440</v>
      </c>
      <c r="Z40" s="226">
        <v>27</v>
      </c>
      <c r="AA40" s="224">
        <f t="shared" si="10"/>
        <v>27</v>
      </c>
      <c r="AB40" s="232">
        <v>27</v>
      </c>
      <c r="AC40" s="213"/>
      <c r="AD40" s="213"/>
      <c r="AE40" s="213"/>
      <c r="AF40" s="208"/>
      <c r="AG40" s="208"/>
      <c r="AH40" s="208"/>
      <c r="AI40" s="208"/>
      <c r="AJ40" s="208"/>
      <c r="AK40" s="208"/>
      <c r="AL40" s="208"/>
      <c r="AM40" s="217" t="s">
        <v>1457</v>
      </c>
      <c r="AN40" s="42" t="s">
        <v>1485</v>
      </c>
      <c r="AO40" s="213" t="s">
        <v>1386</v>
      </c>
    </row>
    <row r="41" s="7" customFormat="1" ht="382" customHeight="1" spans="1:41">
      <c r="A41" s="208">
        <v>13</v>
      </c>
      <c r="B41" s="208" t="s">
        <v>1486</v>
      </c>
      <c r="C41" s="208">
        <v>2024</v>
      </c>
      <c r="D41" s="209" t="s">
        <v>1487</v>
      </c>
      <c r="E41" s="41" t="s">
        <v>178</v>
      </c>
      <c r="F41" s="209" t="s">
        <v>1483</v>
      </c>
      <c r="G41" s="41" t="s">
        <v>1304</v>
      </c>
      <c r="H41" s="209" t="s">
        <v>1488</v>
      </c>
      <c r="I41" s="22">
        <v>1</v>
      </c>
      <c r="J41" s="22">
        <v>1</v>
      </c>
      <c r="K41" s="22">
        <v>1</v>
      </c>
      <c r="L41" s="22"/>
      <c r="M41" s="22"/>
      <c r="N41" s="22"/>
      <c r="O41" s="22"/>
      <c r="P41" s="22"/>
      <c r="Q41" s="22"/>
      <c r="R41" s="22"/>
      <c r="S41" s="212">
        <v>472</v>
      </c>
      <c r="T41" s="212">
        <v>1694</v>
      </c>
      <c r="U41" s="41" t="s">
        <v>192</v>
      </c>
      <c r="V41" s="22" t="s">
        <v>810</v>
      </c>
      <c r="W41" s="41" t="s">
        <v>183</v>
      </c>
      <c r="X41" s="22" t="s">
        <v>811</v>
      </c>
      <c r="Y41" s="22" t="s">
        <v>1440</v>
      </c>
      <c r="Z41" s="226">
        <v>37</v>
      </c>
      <c r="AA41" s="224">
        <f t="shared" si="10"/>
        <v>37</v>
      </c>
      <c r="AB41" s="232">
        <v>37</v>
      </c>
      <c r="AC41" s="213"/>
      <c r="AD41" s="213"/>
      <c r="AE41" s="213"/>
      <c r="AF41" s="208"/>
      <c r="AG41" s="208"/>
      <c r="AH41" s="208"/>
      <c r="AI41" s="208"/>
      <c r="AJ41" s="208"/>
      <c r="AK41" s="208"/>
      <c r="AL41" s="208"/>
      <c r="AM41" s="217" t="s">
        <v>1457</v>
      </c>
      <c r="AN41" s="217" t="s">
        <v>1489</v>
      </c>
      <c r="AO41" s="213" t="s">
        <v>1386</v>
      </c>
    </row>
    <row r="42" s="7" customFormat="1" ht="382" customHeight="1" spans="1:41">
      <c r="A42" s="208">
        <v>14</v>
      </c>
      <c r="B42" s="208" t="s">
        <v>1490</v>
      </c>
      <c r="C42" s="208">
        <v>2024</v>
      </c>
      <c r="D42" s="209" t="s">
        <v>1491</v>
      </c>
      <c r="E42" s="41" t="s">
        <v>178</v>
      </c>
      <c r="F42" s="209" t="s">
        <v>1483</v>
      </c>
      <c r="G42" s="41" t="s">
        <v>1450</v>
      </c>
      <c r="H42" s="209" t="s">
        <v>1492</v>
      </c>
      <c r="I42" s="22">
        <v>1</v>
      </c>
      <c r="J42" s="22">
        <v>1</v>
      </c>
      <c r="K42" s="22">
        <v>1</v>
      </c>
      <c r="L42" s="22"/>
      <c r="M42" s="22"/>
      <c r="N42" s="22"/>
      <c r="O42" s="22"/>
      <c r="P42" s="22"/>
      <c r="Q42" s="22"/>
      <c r="R42" s="22"/>
      <c r="S42" s="39">
        <v>162</v>
      </c>
      <c r="T42" s="39">
        <v>494</v>
      </c>
      <c r="U42" s="208" t="s">
        <v>1019</v>
      </c>
      <c r="V42" s="22" t="s">
        <v>880</v>
      </c>
      <c r="W42" s="208" t="s">
        <v>183</v>
      </c>
      <c r="X42" s="22" t="s">
        <v>811</v>
      </c>
      <c r="Y42" s="39" t="s">
        <v>1440</v>
      </c>
      <c r="Z42" s="226">
        <v>22</v>
      </c>
      <c r="AA42" s="224">
        <f t="shared" si="10"/>
        <v>22</v>
      </c>
      <c r="AB42" s="232">
        <v>22</v>
      </c>
      <c r="AC42" s="213"/>
      <c r="AD42" s="213"/>
      <c r="AE42" s="213"/>
      <c r="AF42" s="208"/>
      <c r="AG42" s="208"/>
      <c r="AH42" s="208"/>
      <c r="AI42" s="208"/>
      <c r="AJ42" s="208"/>
      <c r="AK42" s="208"/>
      <c r="AL42" s="208"/>
      <c r="AM42" s="217" t="s">
        <v>1457</v>
      </c>
      <c r="AN42" s="209" t="s">
        <v>1485</v>
      </c>
      <c r="AO42" s="213" t="s">
        <v>1386</v>
      </c>
    </row>
    <row r="43" s="7" customFormat="1" ht="261" customHeight="1" spans="1:41">
      <c r="A43" s="208">
        <v>15</v>
      </c>
      <c r="B43" s="208" t="s">
        <v>1493</v>
      </c>
      <c r="C43" s="208">
        <v>2024</v>
      </c>
      <c r="D43" s="209" t="s">
        <v>1494</v>
      </c>
      <c r="E43" s="209" t="s">
        <v>178</v>
      </c>
      <c r="F43" s="209" t="s">
        <v>1483</v>
      </c>
      <c r="G43" s="209" t="s">
        <v>1450</v>
      </c>
      <c r="H43" s="209" t="s">
        <v>1495</v>
      </c>
      <c r="I43" s="22">
        <v>1</v>
      </c>
      <c r="J43" s="22">
        <v>1</v>
      </c>
      <c r="K43" s="22">
        <v>1</v>
      </c>
      <c r="L43" s="22"/>
      <c r="M43" s="22"/>
      <c r="N43" s="22"/>
      <c r="O43" s="22"/>
      <c r="P43" s="22"/>
      <c r="Q43" s="22"/>
      <c r="R43" s="22"/>
      <c r="S43" s="33">
        <v>163</v>
      </c>
      <c r="T43" s="33">
        <v>486</v>
      </c>
      <c r="U43" s="42" t="s">
        <v>206</v>
      </c>
      <c r="V43" s="33" t="s">
        <v>902</v>
      </c>
      <c r="W43" s="41" t="s">
        <v>183</v>
      </c>
      <c r="X43" s="22" t="s">
        <v>811</v>
      </c>
      <c r="Y43" s="22" t="s">
        <v>1440</v>
      </c>
      <c r="Z43" s="227">
        <v>22</v>
      </c>
      <c r="AA43" s="224">
        <f t="shared" si="10"/>
        <v>22</v>
      </c>
      <c r="AB43" s="225">
        <v>22</v>
      </c>
      <c r="AC43" s="75"/>
      <c r="AD43" s="75"/>
      <c r="AE43" s="75"/>
      <c r="AF43" s="75"/>
      <c r="AG43" s="75"/>
      <c r="AH43" s="75"/>
      <c r="AI43" s="75"/>
      <c r="AJ43" s="75"/>
      <c r="AK43" s="75"/>
      <c r="AL43" s="75"/>
      <c r="AM43" s="42" t="s">
        <v>1472</v>
      </c>
      <c r="AN43" s="42" t="s">
        <v>1485</v>
      </c>
      <c r="AO43" s="213" t="s">
        <v>1386</v>
      </c>
    </row>
    <row r="44" s="12" customFormat="1" ht="30" hidden="1" customHeight="1" spans="1:41">
      <c r="A44" s="183" t="s">
        <v>54</v>
      </c>
      <c r="B44" s="188" t="s">
        <v>76</v>
      </c>
      <c r="C44" s="188"/>
      <c r="D44" s="188"/>
      <c r="E44" s="185"/>
      <c r="F44" s="185"/>
      <c r="G44" s="185"/>
      <c r="H44" s="185"/>
      <c r="I44" s="191">
        <v>0</v>
      </c>
      <c r="J44" s="191">
        <v>0</v>
      </c>
      <c r="K44" s="191">
        <v>0</v>
      </c>
      <c r="L44" s="191">
        <v>0</v>
      </c>
      <c r="M44" s="191">
        <v>0</v>
      </c>
      <c r="N44" s="191">
        <v>0</v>
      </c>
      <c r="O44" s="191">
        <v>0</v>
      </c>
      <c r="P44" s="191">
        <v>0</v>
      </c>
      <c r="Q44" s="191">
        <v>0</v>
      </c>
      <c r="R44" s="191">
        <v>0</v>
      </c>
      <c r="S44" s="191">
        <v>0</v>
      </c>
      <c r="T44" s="191">
        <v>0</v>
      </c>
      <c r="U44" s="191">
        <v>0</v>
      </c>
      <c r="V44" s="191">
        <v>0</v>
      </c>
      <c r="W44" s="191">
        <v>0</v>
      </c>
      <c r="X44" s="191">
        <v>0</v>
      </c>
      <c r="Y44" s="191">
        <v>0</v>
      </c>
      <c r="Z44" s="191">
        <v>0</v>
      </c>
      <c r="AA44" s="191">
        <v>0</v>
      </c>
      <c r="AB44" s="191">
        <v>0</v>
      </c>
      <c r="AC44" s="191">
        <v>0</v>
      </c>
      <c r="AD44" s="191">
        <v>0</v>
      </c>
      <c r="AE44" s="191">
        <v>0</v>
      </c>
      <c r="AF44" s="191">
        <v>0</v>
      </c>
      <c r="AG44" s="191">
        <v>0</v>
      </c>
      <c r="AH44" s="191">
        <v>0</v>
      </c>
      <c r="AI44" s="191">
        <v>0</v>
      </c>
      <c r="AJ44" s="191">
        <v>0</v>
      </c>
      <c r="AK44" s="191">
        <v>0</v>
      </c>
      <c r="AL44" s="191">
        <v>0</v>
      </c>
      <c r="AM44" s="196"/>
      <c r="AN44" s="196"/>
      <c r="AO44" s="196"/>
    </row>
    <row r="45" s="12" customFormat="1" ht="30" hidden="1" customHeight="1" spans="1:41">
      <c r="A45" s="183" t="s">
        <v>54</v>
      </c>
      <c r="B45" s="188" t="s">
        <v>77</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c r="AO45" s="196"/>
    </row>
    <row r="46" s="12" customFormat="1" ht="30" hidden="1" customHeight="1" spans="1:41">
      <c r="A46" s="183" t="s">
        <v>52</v>
      </c>
      <c r="B46" s="188" t="s">
        <v>78</v>
      </c>
      <c r="C46" s="188"/>
      <c r="D46" s="188"/>
      <c r="E46" s="185"/>
      <c r="F46" s="185"/>
      <c r="G46" s="185"/>
      <c r="H46" s="185"/>
      <c r="I46" s="191">
        <f t="shared" ref="I46:AL46" si="11">I47+I57</f>
        <v>5</v>
      </c>
      <c r="J46" s="191">
        <f t="shared" si="11"/>
        <v>122.7</v>
      </c>
      <c r="K46" s="191">
        <f t="shared" si="11"/>
        <v>0</v>
      </c>
      <c r="L46" s="191">
        <f t="shared" si="11"/>
        <v>0</v>
      </c>
      <c r="M46" s="191">
        <f t="shared" si="11"/>
        <v>5</v>
      </c>
      <c r="N46" s="191">
        <f t="shared" si="11"/>
        <v>0</v>
      </c>
      <c r="O46" s="191">
        <f t="shared" si="11"/>
        <v>0</v>
      </c>
      <c r="P46" s="191">
        <f t="shared" si="11"/>
        <v>0</v>
      </c>
      <c r="Q46" s="191">
        <f t="shared" si="11"/>
        <v>0</v>
      </c>
      <c r="R46" s="191">
        <f t="shared" si="11"/>
        <v>0</v>
      </c>
      <c r="S46" s="191">
        <f t="shared" si="11"/>
        <v>4311</v>
      </c>
      <c r="T46" s="191">
        <f t="shared" si="11"/>
        <v>17009</v>
      </c>
      <c r="U46" s="191">
        <f t="shared" si="11"/>
        <v>0</v>
      </c>
      <c r="V46" s="191">
        <f t="shared" si="11"/>
        <v>0</v>
      </c>
      <c r="W46" s="191">
        <f t="shared" si="11"/>
        <v>0</v>
      </c>
      <c r="X46" s="191">
        <f t="shared" si="11"/>
        <v>0</v>
      </c>
      <c r="Y46" s="191">
        <f t="shared" si="11"/>
        <v>0</v>
      </c>
      <c r="Z46" s="191">
        <f t="shared" si="11"/>
        <v>9757.343833</v>
      </c>
      <c r="AA46" s="191">
        <f t="shared" si="11"/>
        <v>5143.335123</v>
      </c>
      <c r="AB46" s="191">
        <f t="shared" si="11"/>
        <v>3801.335123</v>
      </c>
      <c r="AC46" s="191">
        <f t="shared" si="11"/>
        <v>342</v>
      </c>
      <c r="AD46" s="191">
        <f t="shared" si="11"/>
        <v>1000</v>
      </c>
      <c r="AE46" s="191">
        <f t="shared" si="11"/>
        <v>0</v>
      </c>
      <c r="AF46" s="191">
        <f t="shared" si="11"/>
        <v>2938</v>
      </c>
      <c r="AG46" s="191">
        <f t="shared" si="11"/>
        <v>0</v>
      </c>
      <c r="AH46" s="191">
        <f t="shared" si="11"/>
        <v>1000</v>
      </c>
      <c r="AI46" s="191">
        <f t="shared" si="11"/>
        <v>0</v>
      </c>
      <c r="AJ46" s="191">
        <f t="shared" si="11"/>
        <v>676.00871</v>
      </c>
      <c r="AK46" s="191">
        <f t="shared" si="11"/>
        <v>0</v>
      </c>
      <c r="AL46" s="191">
        <f t="shared" si="11"/>
        <v>0</v>
      </c>
      <c r="AM46" s="196"/>
      <c r="AN46" s="196"/>
      <c r="AO46" s="196"/>
    </row>
    <row r="47" s="12" customFormat="1" ht="30" hidden="1" customHeight="1" spans="1:41">
      <c r="A47" s="183" t="s">
        <v>54</v>
      </c>
      <c r="B47" s="188" t="s">
        <v>79</v>
      </c>
      <c r="C47" s="188"/>
      <c r="D47" s="188"/>
      <c r="E47" s="185"/>
      <c r="F47" s="185"/>
      <c r="G47" s="185"/>
      <c r="H47" s="185"/>
      <c r="I47" s="191">
        <f t="shared" ref="I47:AL47" si="12">I48+I49+I50+I51</f>
        <v>5</v>
      </c>
      <c r="J47" s="191">
        <f t="shared" si="12"/>
        <v>122.7</v>
      </c>
      <c r="K47" s="191">
        <f t="shared" si="12"/>
        <v>0</v>
      </c>
      <c r="L47" s="191">
        <f t="shared" si="12"/>
        <v>0</v>
      </c>
      <c r="M47" s="191">
        <f t="shared" si="12"/>
        <v>5</v>
      </c>
      <c r="N47" s="191">
        <f t="shared" si="12"/>
        <v>0</v>
      </c>
      <c r="O47" s="191">
        <f t="shared" si="12"/>
        <v>0</v>
      </c>
      <c r="P47" s="191">
        <f t="shared" si="12"/>
        <v>0</v>
      </c>
      <c r="Q47" s="191">
        <f t="shared" si="12"/>
        <v>0</v>
      </c>
      <c r="R47" s="191">
        <f t="shared" si="12"/>
        <v>0</v>
      </c>
      <c r="S47" s="191">
        <f t="shared" si="12"/>
        <v>4311</v>
      </c>
      <c r="T47" s="191">
        <f t="shared" si="12"/>
        <v>17009</v>
      </c>
      <c r="U47" s="191">
        <f t="shared" si="12"/>
        <v>0</v>
      </c>
      <c r="V47" s="191">
        <f t="shared" si="12"/>
        <v>0</v>
      </c>
      <c r="W47" s="191">
        <f t="shared" si="12"/>
        <v>0</v>
      </c>
      <c r="X47" s="191">
        <f t="shared" si="12"/>
        <v>0</v>
      </c>
      <c r="Y47" s="191">
        <f t="shared" si="12"/>
        <v>0</v>
      </c>
      <c r="Z47" s="191">
        <f t="shared" si="12"/>
        <v>9757.343833</v>
      </c>
      <c r="AA47" s="191">
        <f t="shared" si="12"/>
        <v>5143.335123</v>
      </c>
      <c r="AB47" s="191">
        <f t="shared" si="12"/>
        <v>3801.335123</v>
      </c>
      <c r="AC47" s="191">
        <f t="shared" si="12"/>
        <v>342</v>
      </c>
      <c r="AD47" s="191">
        <f t="shared" si="12"/>
        <v>1000</v>
      </c>
      <c r="AE47" s="191">
        <f t="shared" si="12"/>
        <v>0</v>
      </c>
      <c r="AF47" s="191">
        <f t="shared" si="12"/>
        <v>2938</v>
      </c>
      <c r="AG47" s="191">
        <f t="shared" si="12"/>
        <v>0</v>
      </c>
      <c r="AH47" s="191">
        <f t="shared" si="12"/>
        <v>1000</v>
      </c>
      <c r="AI47" s="191">
        <f t="shared" si="12"/>
        <v>0</v>
      </c>
      <c r="AJ47" s="191">
        <f t="shared" si="12"/>
        <v>676.00871</v>
      </c>
      <c r="AK47" s="191">
        <f t="shared" si="12"/>
        <v>0</v>
      </c>
      <c r="AL47" s="191">
        <f t="shared" si="12"/>
        <v>0</v>
      </c>
      <c r="AM47" s="196"/>
      <c r="AN47" s="196"/>
      <c r="AO47" s="196"/>
    </row>
    <row r="48" s="12" customFormat="1" ht="30" hidden="1" customHeight="1" spans="1:41">
      <c r="A48" s="184" t="s">
        <v>56</v>
      </c>
      <c r="B48" s="188" t="s">
        <v>80</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c r="AO48" s="196"/>
    </row>
    <row r="49" s="12" customFormat="1" ht="30" hidden="1" customHeight="1" spans="1:41">
      <c r="A49" s="184" t="s">
        <v>56</v>
      </c>
      <c r="B49" s="188" t="s">
        <v>81</v>
      </c>
      <c r="C49" s="188"/>
      <c r="D49" s="188"/>
      <c r="E49" s="185"/>
      <c r="F49" s="185"/>
      <c r="G49" s="185"/>
      <c r="H49" s="185"/>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6"/>
      <c r="AN49" s="196"/>
      <c r="AO49" s="196"/>
    </row>
    <row r="50" s="12" customFormat="1" ht="30" hidden="1" customHeight="1" spans="1:41">
      <c r="A50" s="184" t="s">
        <v>56</v>
      </c>
      <c r="B50" s="188" t="s">
        <v>82</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50" hidden="1" customHeight="1" spans="1:41">
      <c r="A51" s="184" t="s">
        <v>56</v>
      </c>
      <c r="B51" s="188" t="s">
        <v>83</v>
      </c>
      <c r="C51" s="188"/>
      <c r="D51" s="188"/>
      <c r="E51" s="185"/>
      <c r="F51" s="185"/>
      <c r="G51" s="185"/>
      <c r="H51" s="185"/>
      <c r="I51" s="191">
        <f t="shared" ref="I51:AL51" si="13">SUM(I52:I56)</f>
        <v>5</v>
      </c>
      <c r="J51" s="191">
        <f t="shared" si="13"/>
        <v>122.7</v>
      </c>
      <c r="K51" s="191">
        <f t="shared" si="13"/>
        <v>0</v>
      </c>
      <c r="L51" s="191">
        <f t="shared" si="13"/>
        <v>0</v>
      </c>
      <c r="M51" s="191">
        <f t="shared" si="13"/>
        <v>5</v>
      </c>
      <c r="N51" s="191">
        <f t="shared" si="13"/>
        <v>0</v>
      </c>
      <c r="O51" s="191">
        <f t="shared" si="13"/>
        <v>0</v>
      </c>
      <c r="P51" s="191">
        <f t="shared" si="13"/>
        <v>0</v>
      </c>
      <c r="Q51" s="191">
        <f t="shared" si="13"/>
        <v>0</v>
      </c>
      <c r="R51" s="191">
        <f t="shared" si="13"/>
        <v>0</v>
      </c>
      <c r="S51" s="191">
        <f t="shared" si="13"/>
        <v>4311</v>
      </c>
      <c r="T51" s="191">
        <f t="shared" si="13"/>
        <v>17009</v>
      </c>
      <c r="U51" s="191">
        <f t="shared" si="13"/>
        <v>0</v>
      </c>
      <c r="V51" s="191">
        <f t="shared" si="13"/>
        <v>0</v>
      </c>
      <c r="W51" s="191">
        <f t="shared" si="13"/>
        <v>0</v>
      </c>
      <c r="X51" s="191">
        <f t="shared" si="13"/>
        <v>0</v>
      </c>
      <c r="Y51" s="191">
        <f t="shared" si="13"/>
        <v>0</v>
      </c>
      <c r="Z51" s="191">
        <f t="shared" si="13"/>
        <v>9757.343833</v>
      </c>
      <c r="AA51" s="191">
        <f t="shared" si="13"/>
        <v>5143.335123</v>
      </c>
      <c r="AB51" s="191">
        <f t="shared" si="13"/>
        <v>3801.335123</v>
      </c>
      <c r="AC51" s="191">
        <f t="shared" si="13"/>
        <v>342</v>
      </c>
      <c r="AD51" s="191">
        <f t="shared" si="13"/>
        <v>1000</v>
      </c>
      <c r="AE51" s="191">
        <f t="shared" si="13"/>
        <v>0</v>
      </c>
      <c r="AF51" s="191">
        <f t="shared" si="13"/>
        <v>2938</v>
      </c>
      <c r="AG51" s="191">
        <f t="shared" si="13"/>
        <v>0</v>
      </c>
      <c r="AH51" s="191">
        <f t="shared" si="13"/>
        <v>1000</v>
      </c>
      <c r="AI51" s="191">
        <f t="shared" si="13"/>
        <v>0</v>
      </c>
      <c r="AJ51" s="191">
        <f t="shared" si="13"/>
        <v>676.00871</v>
      </c>
      <c r="AK51" s="191">
        <f t="shared" si="13"/>
        <v>0</v>
      </c>
      <c r="AL51" s="191">
        <f t="shared" si="13"/>
        <v>0</v>
      </c>
      <c r="AM51" s="196"/>
      <c r="AN51" s="196"/>
      <c r="AO51" s="196"/>
    </row>
    <row r="52" s="7" customFormat="1" ht="309" customHeight="1" spans="1:41">
      <c r="A52" s="22">
        <v>16</v>
      </c>
      <c r="B52" s="22" t="s">
        <v>1155</v>
      </c>
      <c r="C52" s="22">
        <v>2024</v>
      </c>
      <c r="D52" s="34" t="s">
        <v>203</v>
      </c>
      <c r="E52" s="24" t="s">
        <v>178</v>
      </c>
      <c r="F52" s="24" t="s">
        <v>990</v>
      </c>
      <c r="G52" s="24" t="s">
        <v>204</v>
      </c>
      <c r="H52" s="35" t="s">
        <v>1409</v>
      </c>
      <c r="I52" s="22">
        <v>1</v>
      </c>
      <c r="J52" s="22">
        <v>2</v>
      </c>
      <c r="K52" s="22"/>
      <c r="L52" s="22"/>
      <c r="M52" s="22">
        <v>1</v>
      </c>
      <c r="N52" s="22"/>
      <c r="O52" s="22"/>
      <c r="P52" s="22"/>
      <c r="Q52" s="22"/>
      <c r="R52" s="22"/>
      <c r="S52" s="95">
        <v>788</v>
      </c>
      <c r="T52" s="95">
        <v>2878</v>
      </c>
      <c r="U52" s="49" t="s">
        <v>206</v>
      </c>
      <c r="V52" s="22" t="s">
        <v>902</v>
      </c>
      <c r="W52" s="49" t="s">
        <v>207</v>
      </c>
      <c r="X52" s="22" t="s">
        <v>715</v>
      </c>
      <c r="Y52" s="22" t="s">
        <v>1468</v>
      </c>
      <c r="Z52" s="235">
        <v>2100</v>
      </c>
      <c r="AA52" s="231">
        <v>385.25</v>
      </c>
      <c r="AB52" s="232">
        <v>43.25</v>
      </c>
      <c r="AC52" s="232">
        <v>342</v>
      </c>
      <c r="AD52" s="232"/>
      <c r="AE52" s="232"/>
      <c r="AF52" s="225">
        <f>500-14-8</f>
        <v>478</v>
      </c>
      <c r="AG52" s="225"/>
      <c r="AH52" s="225">
        <v>1000</v>
      </c>
      <c r="AI52" s="225"/>
      <c r="AJ52" s="225">
        <f>Z52-AA52-AF52-AH52</f>
        <v>236.75</v>
      </c>
      <c r="AK52" s="22"/>
      <c r="AL52" s="22"/>
      <c r="AM52" s="33" t="s">
        <v>1410</v>
      </c>
      <c r="AN52" s="33" t="s">
        <v>1157</v>
      </c>
      <c r="AO52" s="60" t="s">
        <v>1386</v>
      </c>
    </row>
    <row r="53" s="9" customFormat="1" ht="320" customHeight="1" spans="1:41">
      <c r="A53" s="22">
        <v>17</v>
      </c>
      <c r="B53" s="22" t="s">
        <v>1189</v>
      </c>
      <c r="C53" s="22">
        <v>2024</v>
      </c>
      <c r="D53" s="22" t="s">
        <v>1190</v>
      </c>
      <c r="E53" s="22" t="s">
        <v>178</v>
      </c>
      <c r="F53" s="22" t="s">
        <v>990</v>
      </c>
      <c r="G53" s="22" t="s">
        <v>357</v>
      </c>
      <c r="H53" s="22" t="s">
        <v>1411</v>
      </c>
      <c r="I53" s="86">
        <v>1</v>
      </c>
      <c r="J53" s="36">
        <v>16</v>
      </c>
      <c r="K53" s="36"/>
      <c r="L53" s="36"/>
      <c r="M53" s="36">
        <v>1</v>
      </c>
      <c r="N53" s="36"/>
      <c r="O53" s="36"/>
      <c r="P53" s="36"/>
      <c r="Q53" s="36"/>
      <c r="R53" s="36"/>
      <c r="S53" s="36">
        <v>114</v>
      </c>
      <c r="T53" s="36">
        <v>456</v>
      </c>
      <c r="U53" s="36" t="s">
        <v>1016</v>
      </c>
      <c r="V53" s="22" t="s">
        <v>749</v>
      </c>
      <c r="W53" s="49" t="s">
        <v>207</v>
      </c>
      <c r="X53" s="22" t="s">
        <v>715</v>
      </c>
      <c r="Y53" s="22" t="s">
        <v>1468</v>
      </c>
      <c r="Z53" s="231">
        <v>1400</v>
      </c>
      <c r="AA53" s="236">
        <v>625</v>
      </c>
      <c r="AB53" s="237">
        <v>625</v>
      </c>
      <c r="AC53" s="237"/>
      <c r="AD53" s="237"/>
      <c r="AE53" s="237"/>
      <c r="AF53" s="237">
        <v>460</v>
      </c>
      <c r="AG53" s="237"/>
      <c r="AH53" s="237"/>
      <c r="AI53" s="237"/>
      <c r="AJ53" s="241">
        <v>315</v>
      </c>
      <c r="AK53" s="36"/>
      <c r="AL53" s="36"/>
      <c r="AM53" s="37" t="s">
        <v>1192</v>
      </c>
      <c r="AN53" s="37" t="s">
        <v>1193</v>
      </c>
      <c r="AO53" s="77" t="s">
        <v>1386</v>
      </c>
    </row>
    <row r="54" s="7" customFormat="1" ht="189" customHeight="1" spans="1:41">
      <c r="A54" s="22">
        <v>18</v>
      </c>
      <c r="B54" s="25" t="s">
        <v>1194</v>
      </c>
      <c r="C54" s="25">
        <v>2024</v>
      </c>
      <c r="D54" s="38" t="s">
        <v>208</v>
      </c>
      <c r="E54" s="27" t="s">
        <v>178</v>
      </c>
      <c r="F54" s="27" t="s">
        <v>990</v>
      </c>
      <c r="G54" s="27" t="s">
        <v>209</v>
      </c>
      <c r="H54" s="38" t="s">
        <v>1412</v>
      </c>
      <c r="I54" s="25">
        <v>1</v>
      </c>
      <c r="J54" s="25">
        <v>90</v>
      </c>
      <c r="K54" s="25"/>
      <c r="L54" s="25"/>
      <c r="M54" s="25">
        <v>1</v>
      </c>
      <c r="N54" s="25"/>
      <c r="O54" s="25"/>
      <c r="P54" s="25"/>
      <c r="Q54" s="25"/>
      <c r="R54" s="25"/>
      <c r="S54" s="25">
        <v>1867</v>
      </c>
      <c r="T54" s="25">
        <v>7902</v>
      </c>
      <c r="U54" s="51" t="s">
        <v>211</v>
      </c>
      <c r="V54" s="25" t="s">
        <v>715</v>
      </c>
      <c r="W54" s="96" t="s">
        <v>207</v>
      </c>
      <c r="X54" s="25" t="s">
        <v>715</v>
      </c>
      <c r="Y54" s="22" t="s">
        <v>1468</v>
      </c>
      <c r="Z54" s="238">
        <v>307.343833</v>
      </c>
      <c r="AA54" s="238">
        <f>AB54</f>
        <v>183.085123</v>
      </c>
      <c r="AB54" s="239">
        <f>200-16.914877</f>
        <v>183.085123</v>
      </c>
      <c r="AC54" s="239"/>
      <c r="AD54" s="239"/>
      <c r="AE54" s="239"/>
      <c r="AF54" s="240"/>
      <c r="AG54" s="240"/>
      <c r="AH54" s="240"/>
      <c r="AI54" s="240"/>
      <c r="AJ54" s="240">
        <f>Z54-AA54</f>
        <v>124.25871</v>
      </c>
      <c r="AK54" s="25"/>
      <c r="AL54" s="25"/>
      <c r="AM54" s="68" t="s">
        <v>1436</v>
      </c>
      <c r="AN54" s="68" t="s">
        <v>1437</v>
      </c>
      <c r="AO54" s="57" t="s">
        <v>1386</v>
      </c>
    </row>
    <row r="55" s="7" customFormat="1" ht="266" customHeight="1" spans="1:41">
      <c r="A55" s="22">
        <v>19</v>
      </c>
      <c r="B55" s="22" t="s">
        <v>1244</v>
      </c>
      <c r="C55" s="22">
        <v>2024</v>
      </c>
      <c r="D55" s="33" t="s">
        <v>646</v>
      </c>
      <c r="E55" s="22" t="s">
        <v>302</v>
      </c>
      <c r="F55" s="24" t="s">
        <v>990</v>
      </c>
      <c r="G55" s="22" t="s">
        <v>503</v>
      </c>
      <c r="H55" s="33" t="s">
        <v>647</v>
      </c>
      <c r="I55" s="22">
        <v>1</v>
      </c>
      <c r="J55" s="22">
        <v>7</v>
      </c>
      <c r="K55" s="22"/>
      <c r="L55" s="22"/>
      <c r="M55" s="22">
        <v>1</v>
      </c>
      <c r="N55" s="22"/>
      <c r="O55" s="22"/>
      <c r="P55" s="22"/>
      <c r="Q55" s="22"/>
      <c r="R55" s="22"/>
      <c r="S55" s="22">
        <v>754</v>
      </c>
      <c r="T55" s="22">
        <v>2895</v>
      </c>
      <c r="U55" s="36" t="s">
        <v>211</v>
      </c>
      <c r="V55" s="22" t="s">
        <v>715</v>
      </c>
      <c r="W55" s="49" t="s">
        <v>207</v>
      </c>
      <c r="X55" s="22" t="s">
        <v>715</v>
      </c>
      <c r="Y55" s="22" t="s">
        <v>1468</v>
      </c>
      <c r="Z55" s="22">
        <v>5000</v>
      </c>
      <c r="AA55" s="22">
        <v>3000</v>
      </c>
      <c r="AB55" s="60">
        <v>2000</v>
      </c>
      <c r="AC55" s="60"/>
      <c r="AD55" s="60">
        <v>1000</v>
      </c>
      <c r="AE55" s="60"/>
      <c r="AF55" s="22">
        <v>2000</v>
      </c>
      <c r="AG55" s="22"/>
      <c r="AH55" s="22"/>
      <c r="AI55" s="22"/>
      <c r="AJ55" s="22"/>
      <c r="AK55" s="22"/>
      <c r="AL55" s="22"/>
      <c r="AM55" s="33" t="s">
        <v>1245</v>
      </c>
      <c r="AN55" s="33" t="s">
        <v>1246</v>
      </c>
      <c r="AO55" s="60" t="s">
        <v>1390</v>
      </c>
    </row>
    <row r="56" s="13" customFormat="1" ht="145" customHeight="1" spans="1:41">
      <c r="A56" s="22">
        <v>20</v>
      </c>
      <c r="B56" s="22" t="s">
        <v>1322</v>
      </c>
      <c r="C56" s="33">
        <v>2024</v>
      </c>
      <c r="D56" s="33" t="s">
        <v>1323</v>
      </c>
      <c r="E56" s="33" t="s">
        <v>178</v>
      </c>
      <c r="F56" s="22" t="s">
        <v>1009</v>
      </c>
      <c r="G56" s="33" t="s">
        <v>1324</v>
      </c>
      <c r="H56" s="33" t="s">
        <v>1325</v>
      </c>
      <c r="I56" s="33">
        <v>1</v>
      </c>
      <c r="J56" s="33">
        <v>7.7</v>
      </c>
      <c r="K56" s="33"/>
      <c r="L56" s="33"/>
      <c r="M56" s="33">
        <v>1</v>
      </c>
      <c r="N56" s="33"/>
      <c r="O56" s="33"/>
      <c r="P56" s="33"/>
      <c r="Q56" s="33"/>
      <c r="R56" s="33"/>
      <c r="S56" s="39">
        <v>788</v>
      </c>
      <c r="T56" s="39">
        <v>2878</v>
      </c>
      <c r="U56" s="22" t="s">
        <v>206</v>
      </c>
      <c r="V56" s="33" t="s">
        <v>902</v>
      </c>
      <c r="W56" s="33" t="s">
        <v>207</v>
      </c>
      <c r="X56" s="22" t="s">
        <v>715</v>
      </c>
      <c r="Y56" s="33" t="s">
        <v>1468</v>
      </c>
      <c r="Z56" s="22">
        <v>950</v>
      </c>
      <c r="AA56" s="33">
        <v>950</v>
      </c>
      <c r="AB56" s="33">
        <v>950</v>
      </c>
      <c r="AC56" s="33"/>
      <c r="AD56" s="33"/>
      <c r="AE56" s="33"/>
      <c r="AF56" s="33"/>
      <c r="AG56" s="33"/>
      <c r="AH56" s="33"/>
      <c r="AI56" s="33"/>
      <c r="AJ56" s="33"/>
      <c r="AK56" s="33"/>
      <c r="AL56" s="33"/>
      <c r="AM56" s="33" t="s">
        <v>1326</v>
      </c>
      <c r="AN56" s="33" t="s">
        <v>913</v>
      </c>
      <c r="AO56" s="60" t="s">
        <v>1392</v>
      </c>
    </row>
    <row r="57" s="12" customFormat="1" ht="30" hidden="1" customHeight="1" spans="1:41">
      <c r="A57" s="183" t="s">
        <v>54</v>
      </c>
      <c r="B57" s="188" t="s">
        <v>84</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hidden="1" customHeight="1" spans="1:41">
      <c r="A58" s="183" t="s">
        <v>52</v>
      </c>
      <c r="B58" s="188" t="s">
        <v>85</v>
      </c>
      <c r="C58" s="188"/>
      <c r="D58" s="188"/>
      <c r="E58" s="185"/>
      <c r="F58" s="185"/>
      <c r="G58" s="185"/>
      <c r="H58" s="185"/>
      <c r="I58" s="191">
        <f t="shared" ref="I58:AL58" si="14">I59+I60+I61+I62</f>
        <v>0</v>
      </c>
      <c r="J58" s="191">
        <f t="shared" si="14"/>
        <v>0</v>
      </c>
      <c r="K58" s="191">
        <f t="shared" si="14"/>
        <v>0</v>
      </c>
      <c r="L58" s="191">
        <f t="shared" si="14"/>
        <v>0</v>
      </c>
      <c r="M58" s="191">
        <f t="shared" si="14"/>
        <v>0</v>
      </c>
      <c r="N58" s="191">
        <f t="shared" si="14"/>
        <v>0</v>
      </c>
      <c r="O58" s="191">
        <f t="shared" si="14"/>
        <v>0</v>
      </c>
      <c r="P58" s="191">
        <f t="shared" si="14"/>
        <v>0</v>
      </c>
      <c r="Q58" s="191">
        <f t="shared" si="14"/>
        <v>0</v>
      </c>
      <c r="R58" s="191">
        <f t="shared" si="14"/>
        <v>0</v>
      </c>
      <c r="S58" s="191">
        <f t="shared" si="14"/>
        <v>0</v>
      </c>
      <c r="T58" s="191">
        <f t="shared" si="14"/>
        <v>0</v>
      </c>
      <c r="U58" s="191">
        <f t="shared" si="14"/>
        <v>0</v>
      </c>
      <c r="V58" s="191">
        <f t="shared" si="14"/>
        <v>0</v>
      </c>
      <c r="W58" s="191">
        <f t="shared" si="14"/>
        <v>0</v>
      </c>
      <c r="X58" s="191">
        <f t="shared" si="14"/>
        <v>0</v>
      </c>
      <c r="Y58" s="191">
        <f t="shared" si="14"/>
        <v>0</v>
      </c>
      <c r="Z58" s="191">
        <f t="shared" si="14"/>
        <v>0</v>
      </c>
      <c r="AA58" s="191">
        <f t="shared" si="14"/>
        <v>0</v>
      </c>
      <c r="AB58" s="191">
        <f t="shared" si="14"/>
        <v>0</v>
      </c>
      <c r="AC58" s="191">
        <f t="shared" si="14"/>
        <v>0</v>
      </c>
      <c r="AD58" s="191">
        <f t="shared" si="14"/>
        <v>0</v>
      </c>
      <c r="AE58" s="191">
        <f t="shared" si="14"/>
        <v>0</v>
      </c>
      <c r="AF58" s="191">
        <f t="shared" si="14"/>
        <v>0</v>
      </c>
      <c r="AG58" s="191">
        <f t="shared" si="14"/>
        <v>0</v>
      </c>
      <c r="AH58" s="191">
        <f t="shared" si="14"/>
        <v>0</v>
      </c>
      <c r="AI58" s="191">
        <f t="shared" si="14"/>
        <v>0</v>
      </c>
      <c r="AJ58" s="191">
        <f t="shared" si="14"/>
        <v>0</v>
      </c>
      <c r="AK58" s="191">
        <f t="shared" si="14"/>
        <v>0</v>
      </c>
      <c r="AL58" s="191">
        <f t="shared" si="14"/>
        <v>0</v>
      </c>
      <c r="AM58" s="196"/>
      <c r="AN58" s="196"/>
      <c r="AO58" s="196"/>
    </row>
    <row r="59" s="12" customFormat="1" ht="30" hidden="1" customHeight="1" spans="1:41">
      <c r="A59" s="183" t="s">
        <v>54</v>
      </c>
      <c r="B59" s="188" t="s">
        <v>86</v>
      </c>
      <c r="C59" s="188"/>
      <c r="D59" s="188"/>
      <c r="E59" s="185"/>
      <c r="F59" s="185"/>
      <c r="G59" s="185"/>
      <c r="H59" s="185"/>
      <c r="I59" s="191">
        <v>0</v>
      </c>
      <c r="J59" s="191">
        <v>0</v>
      </c>
      <c r="K59" s="191">
        <v>0</v>
      </c>
      <c r="L59" s="191">
        <v>0</v>
      </c>
      <c r="M59" s="191">
        <v>0</v>
      </c>
      <c r="N59" s="191">
        <v>0</v>
      </c>
      <c r="O59" s="191">
        <v>0</v>
      </c>
      <c r="P59" s="191">
        <v>0</v>
      </c>
      <c r="Q59" s="191">
        <v>0</v>
      </c>
      <c r="R59" s="191">
        <v>0</v>
      </c>
      <c r="S59" s="191">
        <v>0</v>
      </c>
      <c r="T59" s="191">
        <v>0</v>
      </c>
      <c r="U59" s="191">
        <v>0</v>
      </c>
      <c r="V59" s="191">
        <v>0</v>
      </c>
      <c r="W59" s="191">
        <v>0</v>
      </c>
      <c r="X59" s="191">
        <v>0</v>
      </c>
      <c r="Y59" s="191">
        <v>0</v>
      </c>
      <c r="Z59" s="191">
        <v>0</v>
      </c>
      <c r="AA59" s="191">
        <v>0</v>
      </c>
      <c r="AB59" s="191">
        <v>0</v>
      </c>
      <c r="AC59" s="191">
        <v>0</v>
      </c>
      <c r="AD59" s="191">
        <v>0</v>
      </c>
      <c r="AE59" s="191">
        <v>0</v>
      </c>
      <c r="AF59" s="191">
        <v>0</v>
      </c>
      <c r="AG59" s="191">
        <v>0</v>
      </c>
      <c r="AH59" s="191">
        <v>0</v>
      </c>
      <c r="AI59" s="191">
        <v>0</v>
      </c>
      <c r="AJ59" s="191">
        <v>0</v>
      </c>
      <c r="AK59" s="191">
        <v>0</v>
      </c>
      <c r="AL59" s="191">
        <v>0</v>
      </c>
      <c r="AM59" s="191"/>
      <c r="AN59" s="196"/>
      <c r="AO59" s="196"/>
    </row>
    <row r="60" s="12" customFormat="1" ht="30" hidden="1" customHeight="1" spans="1:41">
      <c r="A60" s="183" t="s">
        <v>54</v>
      </c>
      <c r="B60" s="188" t="s">
        <v>87</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hidden="1" customHeight="1" spans="1:41">
      <c r="A61" s="183" t="s">
        <v>54</v>
      </c>
      <c r="B61" s="188" t="s">
        <v>88</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hidden="1" customHeight="1" spans="1:41">
      <c r="A62" s="183" t="s">
        <v>54</v>
      </c>
      <c r="B62" s="188" t="s">
        <v>89</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hidden="1" customHeight="1" spans="1:41">
      <c r="A63" s="183" t="s">
        <v>52</v>
      </c>
      <c r="B63" s="188" t="s">
        <v>90</v>
      </c>
      <c r="C63" s="188"/>
      <c r="D63" s="188"/>
      <c r="E63" s="185"/>
      <c r="F63" s="185"/>
      <c r="G63" s="185"/>
      <c r="H63" s="185"/>
      <c r="I63" s="191">
        <f t="shared" ref="I63:AL63" si="15">I64+I66+I69+I67+I68+I70</f>
        <v>3</v>
      </c>
      <c r="J63" s="191">
        <f t="shared" si="15"/>
        <v>1200</v>
      </c>
      <c r="K63" s="191">
        <f t="shared" si="15"/>
        <v>3</v>
      </c>
      <c r="L63" s="191">
        <f t="shared" si="15"/>
        <v>0</v>
      </c>
      <c r="M63" s="191">
        <f t="shared" si="15"/>
        <v>0</v>
      </c>
      <c r="N63" s="191">
        <f t="shared" si="15"/>
        <v>0</v>
      </c>
      <c r="O63" s="191">
        <f t="shared" si="15"/>
        <v>0</v>
      </c>
      <c r="P63" s="191">
        <f t="shared" si="15"/>
        <v>0</v>
      </c>
      <c r="Q63" s="191">
        <f t="shared" si="15"/>
        <v>0</v>
      </c>
      <c r="R63" s="191">
        <f t="shared" si="15"/>
        <v>0</v>
      </c>
      <c r="S63" s="191">
        <f t="shared" si="15"/>
        <v>1363</v>
      </c>
      <c r="T63" s="191">
        <f t="shared" si="15"/>
        <v>1686</v>
      </c>
      <c r="U63" s="191">
        <f t="shared" si="15"/>
        <v>0</v>
      </c>
      <c r="V63" s="191">
        <f t="shared" si="15"/>
        <v>0</v>
      </c>
      <c r="W63" s="191">
        <f t="shared" si="15"/>
        <v>0</v>
      </c>
      <c r="X63" s="191">
        <f t="shared" si="15"/>
        <v>0</v>
      </c>
      <c r="Y63" s="191">
        <f t="shared" si="15"/>
        <v>0</v>
      </c>
      <c r="Z63" s="191">
        <f t="shared" si="15"/>
        <v>2463.83871</v>
      </c>
      <c r="AA63" s="191">
        <f t="shared" si="15"/>
        <v>1365.83871</v>
      </c>
      <c r="AB63" s="191">
        <f t="shared" si="15"/>
        <v>1212.83871</v>
      </c>
      <c r="AC63" s="191">
        <f t="shared" si="15"/>
        <v>0</v>
      </c>
      <c r="AD63" s="191">
        <f t="shared" si="15"/>
        <v>153</v>
      </c>
      <c r="AE63" s="191">
        <f t="shared" si="15"/>
        <v>0</v>
      </c>
      <c r="AF63" s="191">
        <f t="shared" si="15"/>
        <v>1098</v>
      </c>
      <c r="AG63" s="191">
        <f t="shared" si="15"/>
        <v>0</v>
      </c>
      <c r="AH63" s="191">
        <f t="shared" si="15"/>
        <v>0</v>
      </c>
      <c r="AI63" s="191">
        <f t="shared" si="15"/>
        <v>0</v>
      </c>
      <c r="AJ63" s="191">
        <f t="shared" si="15"/>
        <v>0</v>
      </c>
      <c r="AK63" s="191">
        <f t="shared" si="15"/>
        <v>0</v>
      </c>
      <c r="AL63" s="191">
        <f t="shared" si="15"/>
        <v>0</v>
      </c>
      <c r="AM63" s="196"/>
      <c r="AN63" s="196"/>
      <c r="AO63" s="196"/>
    </row>
    <row r="64" s="12" customFormat="1" ht="30" hidden="1" customHeight="1" spans="1:41">
      <c r="A64" s="183" t="s">
        <v>54</v>
      </c>
      <c r="B64" s="188" t="s">
        <v>91</v>
      </c>
      <c r="C64" s="188"/>
      <c r="D64" s="188"/>
      <c r="E64" s="185"/>
      <c r="F64" s="185"/>
      <c r="G64" s="185"/>
      <c r="H64" s="185"/>
      <c r="I64" s="191">
        <f t="shared" ref="I64:AL64" si="16">SUM(I65)</f>
        <v>1</v>
      </c>
      <c r="J64" s="191">
        <f t="shared" si="16"/>
        <v>1200</v>
      </c>
      <c r="K64" s="191">
        <f t="shared" si="16"/>
        <v>1</v>
      </c>
      <c r="L64" s="191">
        <f t="shared" si="16"/>
        <v>0</v>
      </c>
      <c r="M64" s="191">
        <f t="shared" si="16"/>
        <v>0</v>
      </c>
      <c r="N64" s="191">
        <f t="shared" si="16"/>
        <v>0</v>
      </c>
      <c r="O64" s="191">
        <f t="shared" si="16"/>
        <v>0</v>
      </c>
      <c r="P64" s="191">
        <f t="shared" si="16"/>
        <v>0</v>
      </c>
      <c r="Q64" s="191">
        <f t="shared" si="16"/>
        <v>0</v>
      </c>
      <c r="R64" s="191">
        <f t="shared" si="16"/>
        <v>0</v>
      </c>
      <c r="S64" s="191">
        <f t="shared" si="16"/>
        <v>1200</v>
      </c>
      <c r="T64" s="191">
        <f t="shared" si="16"/>
        <v>1200</v>
      </c>
      <c r="U64" s="191">
        <f t="shared" si="16"/>
        <v>0</v>
      </c>
      <c r="V64" s="191">
        <f t="shared" si="16"/>
        <v>0</v>
      </c>
      <c r="W64" s="191">
        <f t="shared" si="16"/>
        <v>0</v>
      </c>
      <c r="X64" s="191">
        <f t="shared" si="16"/>
        <v>0</v>
      </c>
      <c r="Y64" s="191">
        <f t="shared" si="16"/>
        <v>0</v>
      </c>
      <c r="Z64" s="191">
        <f t="shared" si="16"/>
        <v>200</v>
      </c>
      <c r="AA64" s="191">
        <f t="shared" si="16"/>
        <v>0</v>
      </c>
      <c r="AB64" s="191">
        <f t="shared" si="16"/>
        <v>0</v>
      </c>
      <c r="AC64" s="191">
        <f t="shared" si="16"/>
        <v>0</v>
      </c>
      <c r="AD64" s="191">
        <f t="shared" si="16"/>
        <v>0</v>
      </c>
      <c r="AE64" s="191">
        <f t="shared" si="16"/>
        <v>0</v>
      </c>
      <c r="AF64" s="191">
        <f t="shared" si="16"/>
        <v>200</v>
      </c>
      <c r="AG64" s="191">
        <f t="shared" si="16"/>
        <v>0</v>
      </c>
      <c r="AH64" s="191">
        <f t="shared" si="16"/>
        <v>0</v>
      </c>
      <c r="AI64" s="191">
        <f t="shared" si="16"/>
        <v>0</v>
      </c>
      <c r="AJ64" s="191">
        <f t="shared" si="16"/>
        <v>0</v>
      </c>
      <c r="AK64" s="191">
        <f t="shared" si="16"/>
        <v>0</v>
      </c>
      <c r="AL64" s="191">
        <f t="shared" si="16"/>
        <v>0</v>
      </c>
      <c r="AM64" s="196"/>
      <c r="AN64" s="196"/>
      <c r="AO64" s="196"/>
    </row>
    <row r="65" s="7" customFormat="1" ht="178" customHeight="1" spans="1:41">
      <c r="A65" s="22">
        <v>21</v>
      </c>
      <c r="B65" s="22" t="s">
        <v>1180</v>
      </c>
      <c r="C65" s="22">
        <v>2024</v>
      </c>
      <c r="D65" s="33" t="s">
        <v>998</v>
      </c>
      <c r="E65" s="22" t="s">
        <v>178</v>
      </c>
      <c r="F65" s="22" t="s">
        <v>1175</v>
      </c>
      <c r="G65" s="22" t="s">
        <v>995</v>
      </c>
      <c r="H65" s="33" t="s">
        <v>999</v>
      </c>
      <c r="I65" s="22">
        <v>1</v>
      </c>
      <c r="J65" s="22">
        <v>1200</v>
      </c>
      <c r="K65" s="22">
        <v>1</v>
      </c>
      <c r="L65" s="22"/>
      <c r="M65" s="22"/>
      <c r="N65" s="22"/>
      <c r="O65" s="22"/>
      <c r="P65" s="22"/>
      <c r="Q65" s="22"/>
      <c r="R65" s="22"/>
      <c r="S65" s="22">
        <v>1200</v>
      </c>
      <c r="T65" s="22">
        <v>1200</v>
      </c>
      <c r="U65" s="36" t="s">
        <v>183</v>
      </c>
      <c r="V65" s="22" t="s">
        <v>1480</v>
      </c>
      <c r="W65" s="36" t="s">
        <v>183</v>
      </c>
      <c r="X65" s="22" t="s">
        <v>1480</v>
      </c>
      <c r="Y65" s="22" t="s">
        <v>1440</v>
      </c>
      <c r="Z65" s="22">
        <v>200</v>
      </c>
      <c r="AA65" s="22"/>
      <c r="AB65" s="60"/>
      <c r="AC65" s="60"/>
      <c r="AD65" s="60"/>
      <c r="AE65" s="60"/>
      <c r="AF65" s="22">
        <v>200</v>
      </c>
      <c r="AG65" s="22"/>
      <c r="AH65" s="22"/>
      <c r="AI65" s="22"/>
      <c r="AJ65" s="22"/>
      <c r="AK65" s="22"/>
      <c r="AL65" s="22"/>
      <c r="AM65" s="33" t="s">
        <v>1181</v>
      </c>
      <c r="AN65" s="33" t="s">
        <v>1182</v>
      </c>
      <c r="AO65" s="60" t="s">
        <v>1386</v>
      </c>
    </row>
    <row r="66" s="12" customFormat="1" ht="30" hidden="1" customHeight="1" spans="1:41">
      <c r="A66" s="183" t="s">
        <v>54</v>
      </c>
      <c r="B66" s="188" t="s">
        <v>92</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hidden="1" customHeight="1" spans="1:41">
      <c r="A67" s="183" t="s">
        <v>54</v>
      </c>
      <c r="B67" s="188" t="s">
        <v>93</v>
      </c>
      <c r="C67" s="188"/>
      <c r="D67" s="188"/>
      <c r="E67" s="185"/>
      <c r="F67" s="185"/>
      <c r="G67" s="185"/>
      <c r="H67" s="185"/>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6"/>
      <c r="AN67" s="196"/>
      <c r="AO67" s="196"/>
    </row>
    <row r="68" s="12" customFormat="1" ht="30" hidden="1" customHeight="1" spans="1:41">
      <c r="A68" s="183" t="s">
        <v>54</v>
      </c>
      <c r="B68" s="188" t="s">
        <v>94</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hidden="1" customHeight="1" spans="1:41">
      <c r="A69" s="183" t="s">
        <v>54</v>
      </c>
      <c r="B69" s="188" t="s">
        <v>95</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hidden="1" customHeight="1" spans="1:41">
      <c r="A70" s="183" t="s">
        <v>54</v>
      </c>
      <c r="B70" s="188" t="s">
        <v>96</v>
      </c>
      <c r="C70" s="188"/>
      <c r="D70" s="188"/>
      <c r="E70" s="185"/>
      <c r="F70" s="185"/>
      <c r="G70" s="185"/>
      <c r="H70" s="185"/>
      <c r="I70" s="191">
        <f t="shared" ref="I70:AL70" si="17">SUM(I71:I72)</f>
        <v>2</v>
      </c>
      <c r="J70" s="191">
        <f t="shared" si="17"/>
        <v>0</v>
      </c>
      <c r="K70" s="191">
        <f t="shared" si="17"/>
        <v>2</v>
      </c>
      <c r="L70" s="191">
        <f t="shared" si="17"/>
        <v>0</v>
      </c>
      <c r="M70" s="191">
        <f t="shared" si="17"/>
        <v>0</v>
      </c>
      <c r="N70" s="191">
        <f t="shared" si="17"/>
        <v>0</v>
      </c>
      <c r="O70" s="191">
        <f t="shared" si="17"/>
        <v>0</v>
      </c>
      <c r="P70" s="191">
        <f t="shared" si="17"/>
        <v>0</v>
      </c>
      <c r="Q70" s="191">
        <f t="shared" si="17"/>
        <v>0</v>
      </c>
      <c r="R70" s="191">
        <f t="shared" si="17"/>
        <v>0</v>
      </c>
      <c r="S70" s="191">
        <f t="shared" si="17"/>
        <v>163</v>
      </c>
      <c r="T70" s="191">
        <f t="shared" si="17"/>
        <v>486</v>
      </c>
      <c r="U70" s="191">
        <f t="shared" si="17"/>
        <v>0</v>
      </c>
      <c r="V70" s="191">
        <f t="shared" si="17"/>
        <v>0</v>
      </c>
      <c r="W70" s="191">
        <f t="shared" si="17"/>
        <v>0</v>
      </c>
      <c r="X70" s="191">
        <f t="shared" si="17"/>
        <v>0</v>
      </c>
      <c r="Y70" s="191">
        <f t="shared" si="17"/>
        <v>0</v>
      </c>
      <c r="Z70" s="191">
        <f t="shared" si="17"/>
        <v>2263.83871</v>
      </c>
      <c r="AA70" s="191">
        <f t="shared" si="17"/>
        <v>1365.83871</v>
      </c>
      <c r="AB70" s="191">
        <f t="shared" si="17"/>
        <v>1212.83871</v>
      </c>
      <c r="AC70" s="191">
        <f t="shared" si="17"/>
        <v>0</v>
      </c>
      <c r="AD70" s="191">
        <f t="shared" si="17"/>
        <v>153</v>
      </c>
      <c r="AE70" s="191">
        <f t="shared" si="17"/>
        <v>0</v>
      </c>
      <c r="AF70" s="191">
        <f t="shared" si="17"/>
        <v>898</v>
      </c>
      <c r="AG70" s="191">
        <f t="shared" si="17"/>
        <v>0</v>
      </c>
      <c r="AH70" s="191">
        <f t="shared" si="17"/>
        <v>0</v>
      </c>
      <c r="AI70" s="191">
        <f t="shared" si="17"/>
        <v>0</v>
      </c>
      <c r="AJ70" s="191">
        <f t="shared" si="17"/>
        <v>0</v>
      </c>
      <c r="AK70" s="191">
        <f t="shared" si="17"/>
        <v>0</v>
      </c>
      <c r="AL70" s="191">
        <f t="shared" si="17"/>
        <v>0</v>
      </c>
      <c r="AM70" s="196"/>
      <c r="AN70" s="196"/>
      <c r="AO70" s="196"/>
    </row>
    <row r="71" s="12" customFormat="1" ht="216" customHeight="1" spans="1:41">
      <c r="A71" s="221">
        <v>22</v>
      </c>
      <c r="B71" s="208" t="s">
        <v>1469</v>
      </c>
      <c r="C71" s="208">
        <v>2024</v>
      </c>
      <c r="D71" s="208" t="s">
        <v>1470</v>
      </c>
      <c r="E71" s="208" t="s">
        <v>178</v>
      </c>
      <c r="F71" s="208" t="s">
        <v>1020</v>
      </c>
      <c r="G71" s="222" t="s">
        <v>204</v>
      </c>
      <c r="H71" s="42" t="s">
        <v>1471</v>
      </c>
      <c r="I71" s="33">
        <v>1</v>
      </c>
      <c r="J71" s="33"/>
      <c r="K71" s="33">
        <v>1</v>
      </c>
      <c r="L71" s="33"/>
      <c r="M71" s="33"/>
      <c r="N71" s="33"/>
      <c r="O71" s="33"/>
      <c r="P71" s="33"/>
      <c r="Q71" s="33"/>
      <c r="R71" s="33"/>
      <c r="S71" s="33">
        <v>163</v>
      </c>
      <c r="T71" s="33">
        <v>486</v>
      </c>
      <c r="U71" s="42" t="s">
        <v>206</v>
      </c>
      <c r="V71" s="33" t="s">
        <v>902</v>
      </c>
      <c r="W71" s="41" t="s">
        <v>183</v>
      </c>
      <c r="X71" s="22" t="s">
        <v>811</v>
      </c>
      <c r="Y71" s="22" t="s">
        <v>1440</v>
      </c>
      <c r="Z71" s="41">
        <v>80</v>
      </c>
      <c r="AA71" s="208">
        <v>80</v>
      </c>
      <c r="AB71" s="208">
        <v>80</v>
      </c>
      <c r="AC71" s="75"/>
      <c r="AD71" s="75"/>
      <c r="AE71" s="75"/>
      <c r="AF71" s="75"/>
      <c r="AG71" s="75"/>
      <c r="AH71" s="75"/>
      <c r="AI71" s="75"/>
      <c r="AJ71" s="75"/>
      <c r="AK71" s="75"/>
      <c r="AL71" s="75"/>
      <c r="AM71" s="42" t="s">
        <v>1472</v>
      </c>
      <c r="AN71" s="42" t="s">
        <v>1473</v>
      </c>
      <c r="AO71" s="60" t="s">
        <v>1386</v>
      </c>
    </row>
    <row r="72" s="12" customFormat="1" ht="243" customHeight="1" spans="1:41">
      <c r="A72" s="208">
        <v>23</v>
      </c>
      <c r="B72" s="208" t="s">
        <v>1474</v>
      </c>
      <c r="C72" s="208">
        <v>2024</v>
      </c>
      <c r="D72" s="208" t="s">
        <v>1475</v>
      </c>
      <c r="E72" s="208" t="s">
        <v>178</v>
      </c>
      <c r="F72" s="208" t="s">
        <v>1175</v>
      </c>
      <c r="G72" s="208" t="s">
        <v>995</v>
      </c>
      <c r="H72" s="42" t="s">
        <v>1476</v>
      </c>
      <c r="I72" s="22">
        <v>1</v>
      </c>
      <c r="J72" s="22"/>
      <c r="K72" s="22">
        <v>1</v>
      </c>
      <c r="L72" s="191"/>
      <c r="M72" s="191"/>
      <c r="N72" s="191"/>
      <c r="O72" s="191"/>
      <c r="P72" s="191"/>
      <c r="Q72" s="191"/>
      <c r="R72" s="191"/>
      <c r="S72" s="191"/>
      <c r="T72" s="191"/>
      <c r="U72" s="193" t="s">
        <v>995</v>
      </c>
      <c r="V72" s="22" t="s">
        <v>1480</v>
      </c>
      <c r="W72" s="209" t="s">
        <v>183</v>
      </c>
      <c r="X72" s="22" t="s">
        <v>1480</v>
      </c>
      <c r="Y72" s="22" t="s">
        <v>1440</v>
      </c>
      <c r="Z72" s="225">
        <f>AA72+AF72</f>
        <v>2183.83871</v>
      </c>
      <c r="AA72" s="225">
        <f>AB72+AD72</f>
        <v>1285.83871</v>
      </c>
      <c r="AB72" s="225">
        <v>1132.83871</v>
      </c>
      <c r="AC72" s="225"/>
      <c r="AD72" s="225">
        <v>153</v>
      </c>
      <c r="AE72" s="225"/>
      <c r="AF72" s="225">
        <v>898</v>
      </c>
      <c r="AG72" s="208"/>
      <c r="AH72" s="208"/>
      <c r="AI72" s="208"/>
      <c r="AJ72" s="208"/>
      <c r="AK72" s="208"/>
      <c r="AL72" s="191"/>
      <c r="AM72" s="42" t="s">
        <v>1477</v>
      </c>
      <c r="AN72" s="42" t="s">
        <v>1478</v>
      </c>
      <c r="AO72" s="60" t="s">
        <v>1386</v>
      </c>
    </row>
    <row r="73" s="12" customFormat="1" ht="30" hidden="1" customHeight="1" spans="1:41">
      <c r="A73" s="180" t="s">
        <v>50</v>
      </c>
      <c r="B73" s="188" t="s">
        <v>97</v>
      </c>
      <c r="C73" s="188"/>
      <c r="D73" s="188"/>
      <c r="E73" s="185"/>
      <c r="F73" s="185"/>
      <c r="G73" s="185"/>
      <c r="H73" s="185"/>
      <c r="I73" s="192">
        <f t="shared" ref="I73:AL73" si="18">I74+I78+I81+I84+I88</f>
        <v>1</v>
      </c>
      <c r="J73" s="192">
        <f t="shared" si="18"/>
        <v>0</v>
      </c>
      <c r="K73" s="192">
        <f t="shared" si="18"/>
        <v>0</v>
      </c>
      <c r="L73" s="192">
        <f t="shared" si="18"/>
        <v>1</v>
      </c>
      <c r="M73" s="192">
        <f t="shared" si="18"/>
        <v>0</v>
      </c>
      <c r="N73" s="192">
        <f t="shared" si="18"/>
        <v>0</v>
      </c>
      <c r="O73" s="192">
        <f t="shared" si="18"/>
        <v>0</v>
      </c>
      <c r="P73" s="192">
        <f t="shared" si="18"/>
        <v>0</v>
      </c>
      <c r="Q73" s="192">
        <f t="shared" si="18"/>
        <v>0</v>
      </c>
      <c r="R73" s="192">
        <f t="shared" si="18"/>
        <v>0</v>
      </c>
      <c r="S73" s="192">
        <f t="shared" si="18"/>
        <v>0</v>
      </c>
      <c r="T73" s="192">
        <f t="shared" si="18"/>
        <v>0</v>
      </c>
      <c r="U73" s="192">
        <f t="shared" si="18"/>
        <v>0</v>
      </c>
      <c r="V73" s="192">
        <f t="shared" si="18"/>
        <v>0</v>
      </c>
      <c r="W73" s="192">
        <f t="shared" si="18"/>
        <v>0</v>
      </c>
      <c r="X73" s="192">
        <f t="shared" si="18"/>
        <v>0</v>
      </c>
      <c r="Y73" s="192">
        <f t="shared" si="18"/>
        <v>0</v>
      </c>
      <c r="Z73" s="192">
        <f t="shared" si="18"/>
        <v>100.11</v>
      </c>
      <c r="AA73" s="192">
        <f t="shared" si="18"/>
        <v>63.11</v>
      </c>
      <c r="AB73" s="192">
        <f t="shared" si="18"/>
        <v>63.11</v>
      </c>
      <c r="AC73" s="192">
        <f t="shared" si="18"/>
        <v>0</v>
      </c>
      <c r="AD73" s="192">
        <f t="shared" si="18"/>
        <v>0</v>
      </c>
      <c r="AE73" s="192">
        <f t="shared" si="18"/>
        <v>0</v>
      </c>
      <c r="AF73" s="192">
        <f t="shared" si="18"/>
        <v>37</v>
      </c>
      <c r="AG73" s="192">
        <f t="shared" si="18"/>
        <v>0</v>
      </c>
      <c r="AH73" s="192">
        <f t="shared" si="18"/>
        <v>0</v>
      </c>
      <c r="AI73" s="192">
        <f t="shared" si="18"/>
        <v>0</v>
      </c>
      <c r="AJ73" s="192">
        <f t="shared" si="18"/>
        <v>0</v>
      </c>
      <c r="AK73" s="192">
        <f t="shared" si="18"/>
        <v>0</v>
      </c>
      <c r="AL73" s="192">
        <f t="shared" si="18"/>
        <v>0</v>
      </c>
      <c r="AM73" s="196"/>
      <c r="AN73" s="196"/>
      <c r="AO73" s="196"/>
    </row>
    <row r="74" s="12" customFormat="1" ht="30" hidden="1" customHeight="1" spans="1:41">
      <c r="A74" s="180" t="s">
        <v>52</v>
      </c>
      <c r="B74" s="188" t="s">
        <v>98</v>
      </c>
      <c r="C74" s="188"/>
      <c r="D74" s="188"/>
      <c r="E74" s="185"/>
      <c r="F74" s="185"/>
      <c r="G74" s="185"/>
      <c r="H74" s="185"/>
      <c r="I74" s="191">
        <f t="shared" ref="I74:AL74" si="19">I75+I77</f>
        <v>1</v>
      </c>
      <c r="J74" s="191">
        <f t="shared" si="19"/>
        <v>0</v>
      </c>
      <c r="K74" s="191">
        <f t="shared" si="19"/>
        <v>0</v>
      </c>
      <c r="L74" s="191">
        <f t="shared" si="19"/>
        <v>1</v>
      </c>
      <c r="M74" s="191">
        <f t="shared" si="19"/>
        <v>0</v>
      </c>
      <c r="N74" s="191">
        <f t="shared" si="19"/>
        <v>0</v>
      </c>
      <c r="O74" s="191">
        <f t="shared" si="19"/>
        <v>0</v>
      </c>
      <c r="P74" s="191">
        <f t="shared" si="19"/>
        <v>0</v>
      </c>
      <c r="Q74" s="191">
        <f t="shared" si="19"/>
        <v>0</v>
      </c>
      <c r="R74" s="191">
        <f t="shared" si="19"/>
        <v>0</v>
      </c>
      <c r="S74" s="191">
        <f t="shared" si="19"/>
        <v>0</v>
      </c>
      <c r="T74" s="191">
        <f t="shared" si="19"/>
        <v>0</v>
      </c>
      <c r="U74" s="191">
        <f t="shared" si="19"/>
        <v>0</v>
      </c>
      <c r="V74" s="191">
        <f t="shared" si="19"/>
        <v>0</v>
      </c>
      <c r="W74" s="191">
        <f t="shared" si="19"/>
        <v>0</v>
      </c>
      <c r="X74" s="191">
        <f t="shared" si="19"/>
        <v>0</v>
      </c>
      <c r="Y74" s="191">
        <f t="shared" si="19"/>
        <v>0</v>
      </c>
      <c r="Z74" s="191">
        <f t="shared" si="19"/>
        <v>100.11</v>
      </c>
      <c r="AA74" s="191">
        <f t="shared" si="19"/>
        <v>63.11</v>
      </c>
      <c r="AB74" s="191">
        <f t="shared" si="19"/>
        <v>63.11</v>
      </c>
      <c r="AC74" s="191">
        <f t="shared" si="19"/>
        <v>0</v>
      </c>
      <c r="AD74" s="191">
        <f t="shared" si="19"/>
        <v>0</v>
      </c>
      <c r="AE74" s="191">
        <f t="shared" si="19"/>
        <v>0</v>
      </c>
      <c r="AF74" s="191">
        <f t="shared" si="19"/>
        <v>37</v>
      </c>
      <c r="AG74" s="191">
        <f t="shared" si="19"/>
        <v>0</v>
      </c>
      <c r="AH74" s="191">
        <f t="shared" si="19"/>
        <v>0</v>
      </c>
      <c r="AI74" s="191">
        <f t="shared" si="19"/>
        <v>0</v>
      </c>
      <c r="AJ74" s="191">
        <f t="shared" si="19"/>
        <v>0</v>
      </c>
      <c r="AK74" s="191">
        <f t="shared" si="19"/>
        <v>0</v>
      </c>
      <c r="AL74" s="191">
        <f t="shared" si="19"/>
        <v>0</v>
      </c>
      <c r="AM74" s="196"/>
      <c r="AN74" s="196"/>
      <c r="AO74" s="196"/>
    </row>
    <row r="75" s="12" customFormat="1" ht="30" hidden="1" customHeight="1" spans="1:41">
      <c r="A75" s="183" t="s">
        <v>54</v>
      </c>
      <c r="B75" s="188" t="s">
        <v>99</v>
      </c>
      <c r="C75" s="188"/>
      <c r="D75" s="188"/>
      <c r="E75" s="185"/>
      <c r="F75" s="185"/>
      <c r="G75" s="185"/>
      <c r="H75" s="185"/>
      <c r="I75" s="191">
        <f t="shared" ref="I75:AL75" si="20">SUM(I76)</f>
        <v>1</v>
      </c>
      <c r="J75" s="191">
        <f t="shared" si="20"/>
        <v>0</v>
      </c>
      <c r="K75" s="191">
        <f t="shared" si="20"/>
        <v>0</v>
      </c>
      <c r="L75" s="191">
        <f t="shared" si="20"/>
        <v>1</v>
      </c>
      <c r="M75" s="191">
        <f t="shared" si="20"/>
        <v>0</v>
      </c>
      <c r="N75" s="191">
        <f t="shared" si="20"/>
        <v>0</v>
      </c>
      <c r="O75" s="191">
        <f t="shared" si="20"/>
        <v>0</v>
      </c>
      <c r="P75" s="191">
        <f t="shared" si="20"/>
        <v>0</v>
      </c>
      <c r="Q75" s="191">
        <f t="shared" si="20"/>
        <v>0</v>
      </c>
      <c r="R75" s="191">
        <f t="shared" si="20"/>
        <v>0</v>
      </c>
      <c r="S75" s="191">
        <f t="shared" si="20"/>
        <v>0</v>
      </c>
      <c r="T75" s="191">
        <f t="shared" si="20"/>
        <v>0</v>
      </c>
      <c r="U75" s="191">
        <f t="shared" si="20"/>
        <v>0</v>
      </c>
      <c r="V75" s="191">
        <f t="shared" si="20"/>
        <v>0</v>
      </c>
      <c r="W75" s="191">
        <f t="shared" si="20"/>
        <v>0</v>
      </c>
      <c r="X75" s="191">
        <f t="shared" si="20"/>
        <v>0</v>
      </c>
      <c r="Y75" s="191">
        <f t="shared" si="20"/>
        <v>0</v>
      </c>
      <c r="Z75" s="191">
        <f t="shared" si="20"/>
        <v>100.11</v>
      </c>
      <c r="AA75" s="191">
        <f t="shared" si="20"/>
        <v>63.11</v>
      </c>
      <c r="AB75" s="191">
        <f t="shared" si="20"/>
        <v>63.11</v>
      </c>
      <c r="AC75" s="191">
        <f t="shared" si="20"/>
        <v>0</v>
      </c>
      <c r="AD75" s="191">
        <f t="shared" si="20"/>
        <v>0</v>
      </c>
      <c r="AE75" s="191">
        <f t="shared" si="20"/>
        <v>0</v>
      </c>
      <c r="AF75" s="191">
        <f t="shared" si="20"/>
        <v>37</v>
      </c>
      <c r="AG75" s="191">
        <f t="shared" si="20"/>
        <v>0</v>
      </c>
      <c r="AH75" s="191">
        <f t="shared" si="20"/>
        <v>0</v>
      </c>
      <c r="AI75" s="191">
        <f t="shared" si="20"/>
        <v>0</v>
      </c>
      <c r="AJ75" s="191">
        <f t="shared" si="20"/>
        <v>0</v>
      </c>
      <c r="AK75" s="191">
        <f t="shared" si="20"/>
        <v>0</v>
      </c>
      <c r="AL75" s="191">
        <f t="shared" si="20"/>
        <v>0</v>
      </c>
      <c r="AM75" s="196"/>
      <c r="AN75" s="196"/>
      <c r="AO75" s="196"/>
    </row>
    <row r="76" s="7" customFormat="1" ht="189" customHeight="1" spans="1:41">
      <c r="A76" s="22">
        <v>24</v>
      </c>
      <c r="B76" s="25" t="s">
        <v>1219</v>
      </c>
      <c r="C76" s="25">
        <v>2024</v>
      </c>
      <c r="D76" s="68" t="s">
        <v>1333</v>
      </c>
      <c r="E76" s="25" t="s">
        <v>178</v>
      </c>
      <c r="F76" s="25" t="s">
        <v>1175</v>
      </c>
      <c r="G76" s="25" t="s">
        <v>995</v>
      </c>
      <c r="H76" s="68" t="s">
        <v>1114</v>
      </c>
      <c r="I76" s="22">
        <v>1</v>
      </c>
      <c r="J76" s="22"/>
      <c r="K76" s="22"/>
      <c r="L76" s="22">
        <v>1</v>
      </c>
      <c r="M76" s="22"/>
      <c r="N76" s="22"/>
      <c r="O76" s="22"/>
      <c r="P76" s="22"/>
      <c r="Q76" s="22"/>
      <c r="R76" s="22"/>
      <c r="S76" s="22"/>
      <c r="T76" s="22"/>
      <c r="U76" s="51" t="s">
        <v>1003</v>
      </c>
      <c r="V76" s="22" t="s">
        <v>1496</v>
      </c>
      <c r="W76" s="51" t="s">
        <v>1003</v>
      </c>
      <c r="X76" s="22" t="s">
        <v>1496</v>
      </c>
      <c r="Y76" s="22" t="s">
        <v>1220</v>
      </c>
      <c r="Z76" s="238">
        <v>100.11</v>
      </c>
      <c r="AA76" s="231">
        <f>AB76</f>
        <v>63.11</v>
      </c>
      <c r="AB76" s="225">
        <f>15+34.11+14</f>
        <v>63.11</v>
      </c>
      <c r="AC76" s="242"/>
      <c r="AD76" s="242"/>
      <c r="AE76" s="242"/>
      <c r="AF76" s="225">
        <f>15+14+8</f>
        <v>37</v>
      </c>
      <c r="AG76" s="22"/>
      <c r="AH76" s="22"/>
      <c r="AI76" s="22"/>
      <c r="AJ76" s="22"/>
      <c r="AK76" s="22"/>
      <c r="AL76" s="22"/>
      <c r="AM76" s="33" t="s">
        <v>1221</v>
      </c>
      <c r="AN76" s="33" t="s">
        <v>1334</v>
      </c>
      <c r="AO76" s="60" t="s">
        <v>1386</v>
      </c>
    </row>
    <row r="77" s="12" customFormat="1" ht="30" hidden="1" customHeight="1" spans="1:41">
      <c r="A77" s="183" t="s">
        <v>54</v>
      </c>
      <c r="B77" s="188" t="s">
        <v>100</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hidden="1" customHeight="1" spans="1:41">
      <c r="A78" s="183" t="s">
        <v>52</v>
      </c>
      <c r="B78" s="188" t="s">
        <v>101</v>
      </c>
      <c r="C78" s="188"/>
      <c r="D78" s="188"/>
      <c r="E78" s="185"/>
      <c r="F78" s="185"/>
      <c r="G78" s="185"/>
      <c r="H78" s="185"/>
      <c r="I78" s="191">
        <f t="shared" ref="I78:AL78" si="21">I79+I80</f>
        <v>0</v>
      </c>
      <c r="J78" s="191">
        <f t="shared" si="21"/>
        <v>0</v>
      </c>
      <c r="K78" s="191">
        <f t="shared" si="21"/>
        <v>0</v>
      </c>
      <c r="L78" s="191">
        <f t="shared" si="21"/>
        <v>0</v>
      </c>
      <c r="M78" s="191">
        <f t="shared" si="21"/>
        <v>0</v>
      </c>
      <c r="N78" s="191">
        <f t="shared" si="21"/>
        <v>0</v>
      </c>
      <c r="O78" s="191">
        <f t="shared" si="21"/>
        <v>0</v>
      </c>
      <c r="P78" s="191">
        <f t="shared" si="21"/>
        <v>0</v>
      </c>
      <c r="Q78" s="191">
        <f t="shared" si="21"/>
        <v>0</v>
      </c>
      <c r="R78" s="191">
        <f t="shared" si="21"/>
        <v>0</v>
      </c>
      <c r="S78" s="191">
        <f t="shared" si="21"/>
        <v>0</v>
      </c>
      <c r="T78" s="191">
        <f t="shared" si="21"/>
        <v>0</v>
      </c>
      <c r="U78" s="191">
        <f t="shared" si="21"/>
        <v>0</v>
      </c>
      <c r="V78" s="191">
        <f t="shared" si="21"/>
        <v>0</v>
      </c>
      <c r="W78" s="191">
        <f t="shared" si="21"/>
        <v>0</v>
      </c>
      <c r="X78" s="191">
        <f t="shared" si="21"/>
        <v>0</v>
      </c>
      <c r="Y78" s="191">
        <f t="shared" si="21"/>
        <v>0</v>
      </c>
      <c r="Z78" s="191">
        <f t="shared" si="21"/>
        <v>0</v>
      </c>
      <c r="AA78" s="191">
        <f t="shared" si="21"/>
        <v>0</v>
      </c>
      <c r="AB78" s="191">
        <f t="shared" si="21"/>
        <v>0</v>
      </c>
      <c r="AC78" s="191">
        <f t="shared" si="21"/>
        <v>0</v>
      </c>
      <c r="AD78" s="191">
        <f t="shared" si="21"/>
        <v>0</v>
      </c>
      <c r="AE78" s="191">
        <f t="shared" si="21"/>
        <v>0</v>
      </c>
      <c r="AF78" s="191">
        <f t="shared" si="21"/>
        <v>0</v>
      </c>
      <c r="AG78" s="191">
        <f t="shared" si="21"/>
        <v>0</v>
      </c>
      <c r="AH78" s="191">
        <f t="shared" si="21"/>
        <v>0</v>
      </c>
      <c r="AI78" s="191">
        <f t="shared" si="21"/>
        <v>0</v>
      </c>
      <c r="AJ78" s="191">
        <f t="shared" si="21"/>
        <v>0</v>
      </c>
      <c r="AK78" s="191">
        <f t="shared" si="21"/>
        <v>0</v>
      </c>
      <c r="AL78" s="191">
        <f t="shared" si="21"/>
        <v>0</v>
      </c>
      <c r="AM78" s="196"/>
      <c r="AN78" s="196"/>
      <c r="AO78" s="196"/>
    </row>
    <row r="79" s="12" customFormat="1" ht="30" hidden="1" customHeight="1" spans="1:41">
      <c r="A79" s="183" t="s">
        <v>54</v>
      </c>
      <c r="B79" s="188" t="s">
        <v>102</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hidden="1" customHeight="1" spans="1:41">
      <c r="A80" s="183" t="s">
        <v>54</v>
      </c>
      <c r="B80" s="188" t="s">
        <v>103</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hidden="1" customHeight="1" spans="1:41">
      <c r="A81" s="183" t="s">
        <v>52</v>
      </c>
      <c r="B81" s="188" t="s">
        <v>104</v>
      </c>
      <c r="C81" s="188"/>
      <c r="D81" s="188"/>
      <c r="E81" s="185"/>
      <c r="F81" s="185"/>
      <c r="G81" s="185"/>
      <c r="H81" s="185"/>
      <c r="I81" s="191">
        <f t="shared" ref="I81:AL81" si="22">I82+I83</f>
        <v>0</v>
      </c>
      <c r="J81" s="191">
        <f t="shared" si="22"/>
        <v>0</v>
      </c>
      <c r="K81" s="191">
        <f t="shared" si="22"/>
        <v>0</v>
      </c>
      <c r="L81" s="191">
        <f t="shared" si="22"/>
        <v>0</v>
      </c>
      <c r="M81" s="191">
        <f t="shared" si="22"/>
        <v>0</v>
      </c>
      <c r="N81" s="191">
        <f t="shared" si="22"/>
        <v>0</v>
      </c>
      <c r="O81" s="191">
        <f t="shared" si="22"/>
        <v>0</v>
      </c>
      <c r="P81" s="191">
        <f t="shared" si="22"/>
        <v>0</v>
      </c>
      <c r="Q81" s="191">
        <f t="shared" si="22"/>
        <v>0</v>
      </c>
      <c r="R81" s="191">
        <f t="shared" si="22"/>
        <v>0</v>
      </c>
      <c r="S81" s="191">
        <f t="shared" si="22"/>
        <v>0</v>
      </c>
      <c r="T81" s="191">
        <f t="shared" si="22"/>
        <v>0</v>
      </c>
      <c r="U81" s="191">
        <f t="shared" si="22"/>
        <v>0</v>
      </c>
      <c r="V81" s="191">
        <f t="shared" si="22"/>
        <v>0</v>
      </c>
      <c r="W81" s="191">
        <f t="shared" si="22"/>
        <v>0</v>
      </c>
      <c r="X81" s="191">
        <f t="shared" si="22"/>
        <v>0</v>
      </c>
      <c r="Y81" s="191">
        <f t="shared" si="22"/>
        <v>0</v>
      </c>
      <c r="Z81" s="191">
        <f t="shared" si="22"/>
        <v>0</v>
      </c>
      <c r="AA81" s="191">
        <f t="shared" si="22"/>
        <v>0</v>
      </c>
      <c r="AB81" s="191">
        <f t="shared" si="22"/>
        <v>0</v>
      </c>
      <c r="AC81" s="191">
        <f t="shared" si="22"/>
        <v>0</v>
      </c>
      <c r="AD81" s="191">
        <f t="shared" si="22"/>
        <v>0</v>
      </c>
      <c r="AE81" s="191">
        <f t="shared" si="22"/>
        <v>0</v>
      </c>
      <c r="AF81" s="191">
        <f t="shared" si="22"/>
        <v>0</v>
      </c>
      <c r="AG81" s="191">
        <f t="shared" si="22"/>
        <v>0</v>
      </c>
      <c r="AH81" s="191">
        <f t="shared" si="22"/>
        <v>0</v>
      </c>
      <c r="AI81" s="191">
        <f t="shared" si="22"/>
        <v>0</v>
      </c>
      <c r="AJ81" s="191">
        <f t="shared" si="22"/>
        <v>0</v>
      </c>
      <c r="AK81" s="191">
        <f t="shared" si="22"/>
        <v>0</v>
      </c>
      <c r="AL81" s="191">
        <f t="shared" si="22"/>
        <v>0</v>
      </c>
      <c r="AM81" s="196"/>
      <c r="AN81" s="196"/>
      <c r="AO81" s="196"/>
    </row>
    <row r="82" s="12" customFormat="1" ht="30" hidden="1" customHeight="1" spans="1:41">
      <c r="A82" s="183" t="s">
        <v>54</v>
      </c>
      <c r="B82" s="188" t="s">
        <v>105</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hidden="1" customHeight="1" spans="1:41">
      <c r="A83" s="183" t="s">
        <v>54</v>
      </c>
      <c r="B83" s="188" t="s">
        <v>106</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hidden="1" customHeight="1" spans="1:41">
      <c r="A84" s="183" t="s">
        <v>52</v>
      </c>
      <c r="B84" s="188" t="s">
        <v>107</v>
      </c>
      <c r="C84" s="188"/>
      <c r="D84" s="188"/>
      <c r="E84" s="185"/>
      <c r="F84" s="185"/>
      <c r="G84" s="185"/>
      <c r="H84" s="185"/>
      <c r="I84" s="191">
        <f t="shared" ref="I84:AL84" si="23">I85+I87+I86</f>
        <v>0</v>
      </c>
      <c r="J84" s="191">
        <f t="shared" si="23"/>
        <v>0</v>
      </c>
      <c r="K84" s="191">
        <f t="shared" si="23"/>
        <v>0</v>
      </c>
      <c r="L84" s="191">
        <f t="shared" si="23"/>
        <v>0</v>
      </c>
      <c r="M84" s="191">
        <f t="shared" si="23"/>
        <v>0</v>
      </c>
      <c r="N84" s="191">
        <f t="shared" si="23"/>
        <v>0</v>
      </c>
      <c r="O84" s="191">
        <f t="shared" si="23"/>
        <v>0</v>
      </c>
      <c r="P84" s="191">
        <f t="shared" si="23"/>
        <v>0</v>
      </c>
      <c r="Q84" s="191">
        <f t="shared" si="23"/>
        <v>0</v>
      </c>
      <c r="R84" s="191">
        <f t="shared" si="23"/>
        <v>0</v>
      </c>
      <c r="S84" s="191">
        <f t="shared" si="23"/>
        <v>0</v>
      </c>
      <c r="T84" s="191">
        <f t="shared" si="23"/>
        <v>0</v>
      </c>
      <c r="U84" s="191">
        <f t="shared" si="23"/>
        <v>0</v>
      </c>
      <c r="V84" s="191">
        <f t="shared" si="23"/>
        <v>0</v>
      </c>
      <c r="W84" s="191">
        <f t="shared" si="23"/>
        <v>0</v>
      </c>
      <c r="X84" s="191">
        <f t="shared" si="23"/>
        <v>0</v>
      </c>
      <c r="Y84" s="191">
        <f t="shared" si="23"/>
        <v>0</v>
      </c>
      <c r="Z84" s="191">
        <f t="shared" si="23"/>
        <v>0</v>
      </c>
      <c r="AA84" s="191">
        <f t="shared" si="23"/>
        <v>0</v>
      </c>
      <c r="AB84" s="191">
        <f t="shared" si="23"/>
        <v>0</v>
      </c>
      <c r="AC84" s="191">
        <f t="shared" si="23"/>
        <v>0</v>
      </c>
      <c r="AD84" s="191">
        <f t="shared" si="23"/>
        <v>0</v>
      </c>
      <c r="AE84" s="191">
        <f t="shared" si="23"/>
        <v>0</v>
      </c>
      <c r="AF84" s="191">
        <f t="shared" si="23"/>
        <v>0</v>
      </c>
      <c r="AG84" s="191">
        <f t="shared" si="23"/>
        <v>0</v>
      </c>
      <c r="AH84" s="191">
        <f t="shared" si="23"/>
        <v>0</v>
      </c>
      <c r="AI84" s="191">
        <f t="shared" si="23"/>
        <v>0</v>
      </c>
      <c r="AJ84" s="191">
        <f t="shared" si="23"/>
        <v>0</v>
      </c>
      <c r="AK84" s="191">
        <f t="shared" si="23"/>
        <v>0</v>
      </c>
      <c r="AL84" s="191">
        <f t="shared" si="23"/>
        <v>0</v>
      </c>
      <c r="AM84" s="196"/>
      <c r="AN84" s="196"/>
      <c r="AO84" s="196"/>
    </row>
    <row r="85" s="12" customFormat="1" ht="30" hidden="1" customHeight="1" spans="1:41">
      <c r="A85" s="183" t="s">
        <v>54</v>
      </c>
      <c r="B85" s="188" t="s">
        <v>108</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30" hidden="1" customHeight="1" spans="1:41">
      <c r="A86" s="183" t="s">
        <v>54</v>
      </c>
      <c r="B86" s="188" t="s">
        <v>109</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c r="AO86" s="196"/>
    </row>
    <row r="87" s="12" customFormat="1" ht="30" hidden="1" customHeight="1" spans="1:41">
      <c r="A87" s="183" t="s">
        <v>54</v>
      </c>
      <c r="B87" s="188" t="s">
        <v>110</v>
      </c>
      <c r="C87" s="188"/>
      <c r="D87" s="188"/>
      <c r="E87" s="185"/>
      <c r="F87" s="185"/>
      <c r="G87" s="185"/>
      <c r="H87" s="185"/>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6"/>
      <c r="AN87" s="196"/>
      <c r="AO87" s="196"/>
    </row>
    <row r="88" s="12" customFormat="1" ht="30" hidden="1" customHeight="1" spans="1:41">
      <c r="A88" s="183" t="s">
        <v>52</v>
      </c>
      <c r="B88" s="188" t="s">
        <v>111</v>
      </c>
      <c r="C88" s="188"/>
      <c r="D88" s="188"/>
      <c r="E88" s="185"/>
      <c r="F88" s="185"/>
      <c r="G88" s="185"/>
      <c r="H88" s="185"/>
      <c r="I88" s="191">
        <f t="shared" ref="I88:AL88" si="24">I89</f>
        <v>0</v>
      </c>
      <c r="J88" s="191">
        <f t="shared" si="24"/>
        <v>0</v>
      </c>
      <c r="K88" s="191">
        <f t="shared" si="24"/>
        <v>0</v>
      </c>
      <c r="L88" s="191">
        <f t="shared" si="24"/>
        <v>0</v>
      </c>
      <c r="M88" s="191">
        <f t="shared" si="24"/>
        <v>0</v>
      </c>
      <c r="N88" s="191">
        <f t="shared" si="24"/>
        <v>0</v>
      </c>
      <c r="O88" s="191">
        <f t="shared" si="24"/>
        <v>0</v>
      </c>
      <c r="P88" s="191">
        <f t="shared" si="24"/>
        <v>0</v>
      </c>
      <c r="Q88" s="191">
        <f t="shared" si="24"/>
        <v>0</v>
      </c>
      <c r="R88" s="191">
        <f t="shared" si="24"/>
        <v>0</v>
      </c>
      <c r="S88" s="191">
        <f t="shared" si="24"/>
        <v>0</v>
      </c>
      <c r="T88" s="191">
        <f t="shared" si="24"/>
        <v>0</v>
      </c>
      <c r="U88" s="191">
        <f t="shared" si="24"/>
        <v>0</v>
      </c>
      <c r="V88" s="191">
        <f t="shared" si="24"/>
        <v>0</v>
      </c>
      <c r="W88" s="191">
        <f t="shared" si="24"/>
        <v>0</v>
      </c>
      <c r="X88" s="191">
        <f t="shared" si="24"/>
        <v>0</v>
      </c>
      <c r="Y88" s="191">
        <f t="shared" si="24"/>
        <v>0</v>
      </c>
      <c r="Z88" s="191">
        <f t="shared" si="24"/>
        <v>0</v>
      </c>
      <c r="AA88" s="191">
        <f t="shared" si="24"/>
        <v>0</v>
      </c>
      <c r="AB88" s="191">
        <f t="shared" si="24"/>
        <v>0</v>
      </c>
      <c r="AC88" s="191">
        <f t="shared" si="24"/>
        <v>0</v>
      </c>
      <c r="AD88" s="191">
        <f t="shared" si="24"/>
        <v>0</v>
      </c>
      <c r="AE88" s="191">
        <f t="shared" si="24"/>
        <v>0</v>
      </c>
      <c r="AF88" s="191">
        <f t="shared" si="24"/>
        <v>0</v>
      </c>
      <c r="AG88" s="191">
        <f t="shared" si="24"/>
        <v>0</v>
      </c>
      <c r="AH88" s="191">
        <f t="shared" si="24"/>
        <v>0</v>
      </c>
      <c r="AI88" s="191">
        <f t="shared" si="24"/>
        <v>0</v>
      </c>
      <c r="AJ88" s="191">
        <f t="shared" si="24"/>
        <v>0</v>
      </c>
      <c r="AK88" s="191">
        <f t="shared" si="24"/>
        <v>0</v>
      </c>
      <c r="AL88" s="191">
        <f t="shared" si="24"/>
        <v>0</v>
      </c>
      <c r="AM88" s="196"/>
      <c r="AN88" s="196"/>
      <c r="AO88" s="196"/>
    </row>
    <row r="89" s="12" customFormat="1" ht="30" hidden="1" customHeight="1" spans="1:41">
      <c r="A89" s="183" t="s">
        <v>54</v>
      </c>
      <c r="B89" s="188" t="s">
        <v>111</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30" hidden="1" customHeight="1" spans="1:41">
      <c r="A90" s="180" t="s">
        <v>50</v>
      </c>
      <c r="B90" s="188" t="s">
        <v>112</v>
      </c>
      <c r="C90" s="188"/>
      <c r="D90" s="188"/>
      <c r="E90" s="185"/>
      <c r="F90" s="185"/>
      <c r="G90" s="185"/>
      <c r="H90" s="185"/>
      <c r="I90" s="192">
        <f t="shared" ref="I90:AL90" si="25">I91+I108+I117</f>
        <v>11</v>
      </c>
      <c r="J90" s="192">
        <f t="shared" si="25"/>
        <v>275.9544</v>
      </c>
      <c r="K90" s="192">
        <f t="shared" si="25"/>
        <v>1</v>
      </c>
      <c r="L90" s="192">
        <f t="shared" si="25"/>
        <v>0</v>
      </c>
      <c r="M90" s="192">
        <f t="shared" si="25"/>
        <v>10</v>
      </c>
      <c r="N90" s="192">
        <f t="shared" si="25"/>
        <v>0</v>
      </c>
      <c r="O90" s="192">
        <f t="shared" si="25"/>
        <v>0</v>
      </c>
      <c r="P90" s="192">
        <f t="shared" si="25"/>
        <v>0</v>
      </c>
      <c r="Q90" s="192">
        <f t="shared" si="25"/>
        <v>0</v>
      </c>
      <c r="R90" s="192">
        <f t="shared" si="25"/>
        <v>0</v>
      </c>
      <c r="S90" s="192">
        <f t="shared" si="25"/>
        <v>7056</v>
      </c>
      <c r="T90" s="192">
        <f t="shared" si="25"/>
        <v>25897</v>
      </c>
      <c r="U90" s="192">
        <f t="shared" si="25"/>
        <v>0</v>
      </c>
      <c r="V90" s="192">
        <f t="shared" si="25"/>
        <v>0</v>
      </c>
      <c r="W90" s="192">
        <f t="shared" si="25"/>
        <v>0</v>
      </c>
      <c r="X90" s="192">
        <f t="shared" si="25"/>
        <v>0</v>
      </c>
      <c r="Y90" s="192">
        <f t="shared" si="25"/>
        <v>0</v>
      </c>
      <c r="Z90" s="192">
        <f t="shared" si="25"/>
        <v>13000</v>
      </c>
      <c r="AA90" s="192">
        <f t="shared" si="25"/>
        <v>8661.91</v>
      </c>
      <c r="AB90" s="192">
        <f t="shared" si="25"/>
        <v>8661.91</v>
      </c>
      <c r="AC90" s="192">
        <f t="shared" si="25"/>
        <v>0</v>
      </c>
      <c r="AD90" s="192">
        <f t="shared" si="25"/>
        <v>0</v>
      </c>
      <c r="AE90" s="192">
        <f t="shared" si="25"/>
        <v>0</v>
      </c>
      <c r="AF90" s="192">
        <f t="shared" si="25"/>
        <v>926</v>
      </c>
      <c r="AG90" s="192">
        <f t="shared" si="25"/>
        <v>0</v>
      </c>
      <c r="AH90" s="192">
        <f t="shared" si="25"/>
        <v>2000</v>
      </c>
      <c r="AI90" s="192">
        <f t="shared" si="25"/>
        <v>501</v>
      </c>
      <c r="AJ90" s="192">
        <f t="shared" si="25"/>
        <v>911.09</v>
      </c>
      <c r="AK90" s="192">
        <f t="shared" si="25"/>
        <v>0</v>
      </c>
      <c r="AL90" s="192">
        <f t="shared" si="25"/>
        <v>0</v>
      </c>
      <c r="AM90" s="196"/>
      <c r="AN90" s="196"/>
      <c r="AO90" s="196"/>
    </row>
    <row r="91" s="12" customFormat="1" ht="30" hidden="1" customHeight="1" spans="1:41">
      <c r="A91" s="180" t="s">
        <v>52</v>
      </c>
      <c r="B91" s="188" t="s">
        <v>113</v>
      </c>
      <c r="C91" s="188"/>
      <c r="D91" s="188"/>
      <c r="E91" s="185"/>
      <c r="F91" s="185"/>
      <c r="G91" s="185"/>
      <c r="H91" s="185"/>
      <c r="I91" s="191">
        <f t="shared" ref="I91:AL91" si="26">I92+I93+I96+I98+I103+I104+I105+I106+I107</f>
        <v>7</v>
      </c>
      <c r="J91" s="191">
        <f t="shared" si="26"/>
        <v>269</v>
      </c>
      <c r="K91" s="191">
        <f t="shared" si="26"/>
        <v>1</v>
      </c>
      <c r="L91" s="191">
        <f t="shared" si="26"/>
        <v>0</v>
      </c>
      <c r="M91" s="191">
        <f t="shared" si="26"/>
        <v>6</v>
      </c>
      <c r="N91" s="191">
        <f t="shared" si="26"/>
        <v>0</v>
      </c>
      <c r="O91" s="191">
        <f t="shared" si="26"/>
        <v>0</v>
      </c>
      <c r="P91" s="191">
        <f t="shared" si="26"/>
        <v>0</v>
      </c>
      <c r="Q91" s="191">
        <f t="shared" si="26"/>
        <v>0</v>
      </c>
      <c r="R91" s="191">
        <f t="shared" si="26"/>
        <v>0</v>
      </c>
      <c r="S91" s="191">
        <f t="shared" si="26"/>
        <v>4188</v>
      </c>
      <c r="T91" s="191">
        <f t="shared" si="26"/>
        <v>17118</v>
      </c>
      <c r="U91" s="191">
        <f t="shared" si="26"/>
        <v>0</v>
      </c>
      <c r="V91" s="191">
        <f t="shared" si="26"/>
        <v>0</v>
      </c>
      <c r="W91" s="191">
        <f t="shared" si="26"/>
        <v>0</v>
      </c>
      <c r="X91" s="191">
        <f t="shared" si="26"/>
        <v>0</v>
      </c>
      <c r="Y91" s="191">
        <f t="shared" si="26"/>
        <v>0</v>
      </c>
      <c r="Z91" s="191">
        <f t="shared" si="26"/>
        <v>9220</v>
      </c>
      <c r="AA91" s="191">
        <f t="shared" si="26"/>
        <v>4881.91</v>
      </c>
      <c r="AB91" s="191">
        <f t="shared" si="26"/>
        <v>4881.91</v>
      </c>
      <c r="AC91" s="191">
        <f t="shared" si="26"/>
        <v>0</v>
      </c>
      <c r="AD91" s="191">
        <f t="shared" si="26"/>
        <v>0</v>
      </c>
      <c r="AE91" s="191">
        <f t="shared" si="26"/>
        <v>0</v>
      </c>
      <c r="AF91" s="191">
        <f t="shared" si="26"/>
        <v>926</v>
      </c>
      <c r="AG91" s="191">
        <f t="shared" si="26"/>
        <v>0</v>
      </c>
      <c r="AH91" s="191">
        <f t="shared" si="26"/>
        <v>2000</v>
      </c>
      <c r="AI91" s="191">
        <f t="shared" si="26"/>
        <v>501</v>
      </c>
      <c r="AJ91" s="191">
        <f t="shared" si="26"/>
        <v>911.09</v>
      </c>
      <c r="AK91" s="191">
        <f t="shared" si="26"/>
        <v>0</v>
      </c>
      <c r="AL91" s="191">
        <f t="shared" si="26"/>
        <v>0</v>
      </c>
      <c r="AM91" s="196"/>
      <c r="AN91" s="196"/>
      <c r="AO91" s="196"/>
    </row>
    <row r="92" s="12" customFormat="1" ht="43" hidden="1" customHeight="1" spans="1:41">
      <c r="A92" s="183" t="s">
        <v>54</v>
      </c>
      <c r="B92" s="188" t="s">
        <v>114</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43" hidden="1" customHeight="1" spans="1:41">
      <c r="A93" s="183" t="s">
        <v>54</v>
      </c>
      <c r="B93" s="188" t="s">
        <v>115</v>
      </c>
      <c r="C93" s="188"/>
      <c r="D93" s="188"/>
      <c r="E93" s="185"/>
      <c r="F93" s="185"/>
      <c r="G93" s="185"/>
      <c r="H93" s="185"/>
      <c r="I93" s="191">
        <f t="shared" ref="I93:AL93" si="27">SUM(I94:I95)</f>
        <v>2</v>
      </c>
      <c r="J93" s="191">
        <f t="shared" si="27"/>
        <v>0</v>
      </c>
      <c r="K93" s="191">
        <f t="shared" si="27"/>
        <v>0</v>
      </c>
      <c r="L93" s="191">
        <f t="shared" si="27"/>
        <v>0</v>
      </c>
      <c r="M93" s="191">
        <f t="shared" si="27"/>
        <v>2</v>
      </c>
      <c r="N93" s="191">
        <f t="shared" si="27"/>
        <v>0</v>
      </c>
      <c r="O93" s="191">
        <f t="shared" si="27"/>
        <v>0</v>
      </c>
      <c r="P93" s="191">
        <f t="shared" si="27"/>
        <v>0</v>
      </c>
      <c r="Q93" s="191">
        <f t="shared" si="27"/>
        <v>0</v>
      </c>
      <c r="R93" s="191">
        <f t="shared" si="27"/>
        <v>0</v>
      </c>
      <c r="S93" s="191">
        <f t="shared" si="27"/>
        <v>108</v>
      </c>
      <c r="T93" s="191">
        <f t="shared" si="27"/>
        <v>494</v>
      </c>
      <c r="U93" s="191">
        <f t="shared" si="27"/>
        <v>0</v>
      </c>
      <c r="V93" s="191">
        <f t="shared" si="27"/>
        <v>0</v>
      </c>
      <c r="W93" s="191">
        <f t="shared" si="27"/>
        <v>0</v>
      </c>
      <c r="X93" s="191">
        <f t="shared" si="27"/>
        <v>0</v>
      </c>
      <c r="Y93" s="191">
        <f t="shared" si="27"/>
        <v>0</v>
      </c>
      <c r="Z93" s="191">
        <f t="shared" si="27"/>
        <v>2000</v>
      </c>
      <c r="AA93" s="191">
        <f t="shared" si="27"/>
        <v>2000</v>
      </c>
      <c r="AB93" s="191">
        <f t="shared" si="27"/>
        <v>2000</v>
      </c>
      <c r="AC93" s="191">
        <f t="shared" si="27"/>
        <v>0</v>
      </c>
      <c r="AD93" s="191">
        <f t="shared" si="27"/>
        <v>0</v>
      </c>
      <c r="AE93" s="191">
        <f t="shared" si="27"/>
        <v>0</v>
      </c>
      <c r="AF93" s="191">
        <f t="shared" si="27"/>
        <v>0</v>
      </c>
      <c r="AG93" s="191">
        <f t="shared" si="27"/>
        <v>0</v>
      </c>
      <c r="AH93" s="191">
        <f t="shared" si="27"/>
        <v>0</v>
      </c>
      <c r="AI93" s="191">
        <f t="shared" si="27"/>
        <v>0</v>
      </c>
      <c r="AJ93" s="191">
        <f t="shared" si="27"/>
        <v>0</v>
      </c>
      <c r="AK93" s="191">
        <f t="shared" si="27"/>
        <v>0</v>
      </c>
      <c r="AL93" s="191">
        <f t="shared" si="27"/>
        <v>0</v>
      </c>
      <c r="AM93" s="196"/>
      <c r="AN93" s="196"/>
      <c r="AO93" s="196"/>
    </row>
    <row r="94" s="12" customFormat="1" ht="146" customHeight="1" spans="1:41">
      <c r="A94" s="22">
        <v>25</v>
      </c>
      <c r="B94" s="22" t="s">
        <v>1428</v>
      </c>
      <c r="C94" s="22">
        <v>2024</v>
      </c>
      <c r="D94" s="24" t="s">
        <v>1429</v>
      </c>
      <c r="E94" s="199" t="s">
        <v>178</v>
      </c>
      <c r="F94" s="24" t="s">
        <v>984</v>
      </c>
      <c r="G94" s="37" t="s">
        <v>309</v>
      </c>
      <c r="H94" s="37" t="s">
        <v>1430</v>
      </c>
      <c r="I94" s="204">
        <v>1</v>
      </c>
      <c r="J94" s="204"/>
      <c r="K94" s="204"/>
      <c r="L94" s="204"/>
      <c r="M94" s="204">
        <v>1</v>
      </c>
      <c r="N94" s="204"/>
      <c r="O94" s="204"/>
      <c r="P94" s="204"/>
      <c r="Q94" s="204"/>
      <c r="R94" s="204"/>
      <c r="S94" s="204">
        <v>75</v>
      </c>
      <c r="T94" s="204">
        <v>337</v>
      </c>
      <c r="U94" s="22" t="s">
        <v>215</v>
      </c>
      <c r="V94" s="22" t="s">
        <v>853</v>
      </c>
      <c r="W94" s="36" t="s">
        <v>215</v>
      </c>
      <c r="X94" s="22" t="s">
        <v>853</v>
      </c>
      <c r="Y94" s="22" t="s">
        <v>1479</v>
      </c>
      <c r="Z94" s="36">
        <v>1500</v>
      </c>
      <c r="AA94" s="36">
        <v>1500</v>
      </c>
      <c r="AB94" s="36">
        <v>1500</v>
      </c>
      <c r="AC94" s="204"/>
      <c r="AD94" s="204"/>
      <c r="AE94" s="204"/>
      <c r="AF94" s="204"/>
      <c r="AG94" s="204"/>
      <c r="AH94" s="204"/>
      <c r="AI94" s="204"/>
      <c r="AJ94" s="204"/>
      <c r="AK94" s="204"/>
      <c r="AL94" s="204"/>
      <c r="AM94" s="33" t="s">
        <v>1431</v>
      </c>
      <c r="AN94" s="33" t="s">
        <v>1340</v>
      </c>
      <c r="AO94" s="206"/>
    </row>
    <row r="95" s="12" customFormat="1" ht="146" customHeight="1" spans="1:41">
      <c r="A95" s="22">
        <v>26</v>
      </c>
      <c r="B95" s="22" t="s">
        <v>1432</v>
      </c>
      <c r="C95" s="22">
        <v>2024</v>
      </c>
      <c r="D95" s="24" t="s">
        <v>1433</v>
      </c>
      <c r="E95" s="199" t="s">
        <v>178</v>
      </c>
      <c r="F95" s="24" t="s">
        <v>984</v>
      </c>
      <c r="G95" s="37" t="s">
        <v>315</v>
      </c>
      <c r="H95" s="37" t="s">
        <v>1434</v>
      </c>
      <c r="I95" s="204">
        <v>1</v>
      </c>
      <c r="J95" s="204"/>
      <c r="K95" s="204"/>
      <c r="L95" s="204"/>
      <c r="M95" s="204">
        <v>1</v>
      </c>
      <c r="N95" s="204"/>
      <c r="O95" s="204"/>
      <c r="P95" s="204"/>
      <c r="Q95" s="204"/>
      <c r="R95" s="204"/>
      <c r="S95" s="204">
        <v>33</v>
      </c>
      <c r="T95" s="204">
        <v>157</v>
      </c>
      <c r="U95" s="22" t="s">
        <v>215</v>
      </c>
      <c r="V95" s="22" t="s">
        <v>853</v>
      </c>
      <c r="W95" s="36" t="s">
        <v>215</v>
      </c>
      <c r="X95" s="22" t="s">
        <v>853</v>
      </c>
      <c r="Y95" s="22" t="s">
        <v>1479</v>
      </c>
      <c r="Z95" s="36">
        <v>500</v>
      </c>
      <c r="AA95" s="36">
        <v>500</v>
      </c>
      <c r="AB95" s="36">
        <v>500</v>
      </c>
      <c r="AC95" s="204"/>
      <c r="AD95" s="204"/>
      <c r="AE95" s="204"/>
      <c r="AF95" s="204"/>
      <c r="AG95" s="204"/>
      <c r="AH95" s="204"/>
      <c r="AI95" s="204"/>
      <c r="AJ95" s="204"/>
      <c r="AK95" s="204"/>
      <c r="AL95" s="204"/>
      <c r="AM95" s="33" t="s">
        <v>1435</v>
      </c>
      <c r="AN95" s="33" t="s">
        <v>1340</v>
      </c>
      <c r="AO95" s="206"/>
    </row>
    <row r="96" s="12" customFormat="1" ht="43" hidden="1" customHeight="1" spans="1:41">
      <c r="A96" s="197" t="s">
        <v>54</v>
      </c>
      <c r="B96" s="198" t="s">
        <v>116</v>
      </c>
      <c r="C96" s="198"/>
      <c r="D96" s="198"/>
      <c r="E96" s="199"/>
      <c r="F96" s="199"/>
      <c r="G96" s="199"/>
      <c r="H96" s="199"/>
      <c r="I96" s="204">
        <f t="shared" ref="I96:AL96" si="28">SUM(I97)</f>
        <v>1</v>
      </c>
      <c r="J96" s="204">
        <f t="shared" si="28"/>
        <v>30</v>
      </c>
      <c r="K96" s="204">
        <f t="shared" si="28"/>
        <v>1</v>
      </c>
      <c r="L96" s="204">
        <f t="shared" si="28"/>
        <v>0</v>
      </c>
      <c r="M96" s="204">
        <f t="shared" si="28"/>
        <v>0</v>
      </c>
      <c r="N96" s="204">
        <f t="shared" si="28"/>
        <v>0</v>
      </c>
      <c r="O96" s="204">
        <f t="shared" si="28"/>
        <v>0</v>
      </c>
      <c r="P96" s="204">
        <f t="shared" si="28"/>
        <v>0</v>
      </c>
      <c r="Q96" s="204">
        <f t="shared" si="28"/>
        <v>0</v>
      </c>
      <c r="R96" s="204">
        <f t="shared" si="28"/>
        <v>0</v>
      </c>
      <c r="S96" s="204">
        <f t="shared" si="28"/>
        <v>431</v>
      </c>
      <c r="T96" s="204">
        <f t="shared" si="28"/>
        <v>1548</v>
      </c>
      <c r="U96" s="204">
        <f t="shared" si="28"/>
        <v>0</v>
      </c>
      <c r="V96" s="204">
        <f t="shared" si="28"/>
        <v>0</v>
      </c>
      <c r="W96" s="204">
        <f t="shared" si="28"/>
        <v>0</v>
      </c>
      <c r="X96" s="204">
        <f t="shared" si="28"/>
        <v>0</v>
      </c>
      <c r="Y96" s="204">
        <f t="shared" si="28"/>
        <v>0</v>
      </c>
      <c r="Z96" s="204">
        <f t="shared" si="28"/>
        <v>1800</v>
      </c>
      <c r="AA96" s="204">
        <f t="shared" si="28"/>
        <v>411.91</v>
      </c>
      <c r="AB96" s="204">
        <f t="shared" si="28"/>
        <v>411.91</v>
      </c>
      <c r="AC96" s="204">
        <f t="shared" si="28"/>
        <v>0</v>
      </c>
      <c r="AD96" s="204">
        <f t="shared" si="28"/>
        <v>0</v>
      </c>
      <c r="AE96" s="204">
        <f t="shared" si="28"/>
        <v>0</v>
      </c>
      <c r="AF96" s="204">
        <f t="shared" si="28"/>
        <v>300</v>
      </c>
      <c r="AG96" s="204">
        <f t="shared" si="28"/>
        <v>0</v>
      </c>
      <c r="AH96" s="204">
        <f t="shared" si="28"/>
        <v>0</v>
      </c>
      <c r="AI96" s="204">
        <f t="shared" si="28"/>
        <v>501</v>
      </c>
      <c r="AJ96" s="204">
        <f t="shared" si="28"/>
        <v>587.09</v>
      </c>
      <c r="AK96" s="204">
        <f t="shared" si="28"/>
        <v>0</v>
      </c>
      <c r="AL96" s="204">
        <f t="shared" si="28"/>
        <v>0</v>
      </c>
      <c r="AM96" s="206"/>
      <c r="AN96" s="206"/>
      <c r="AO96" s="206"/>
    </row>
    <row r="97" s="179" customFormat="1" ht="189" customHeight="1" spans="1:41">
      <c r="A97" s="22">
        <v>27</v>
      </c>
      <c r="B97" s="22" t="s">
        <v>1335</v>
      </c>
      <c r="C97" s="22">
        <v>2024</v>
      </c>
      <c r="D97" s="37" t="s">
        <v>1336</v>
      </c>
      <c r="E97" s="24" t="s">
        <v>178</v>
      </c>
      <c r="F97" s="24" t="s">
        <v>1337</v>
      </c>
      <c r="G97" s="24" t="s">
        <v>1304</v>
      </c>
      <c r="H97" s="37" t="s">
        <v>1338</v>
      </c>
      <c r="I97" s="22">
        <v>1</v>
      </c>
      <c r="J97" s="22">
        <v>30</v>
      </c>
      <c r="K97" s="22">
        <v>1</v>
      </c>
      <c r="L97" s="22"/>
      <c r="M97" s="22"/>
      <c r="N97" s="22"/>
      <c r="O97" s="22"/>
      <c r="P97" s="22"/>
      <c r="Q97" s="22"/>
      <c r="R97" s="22"/>
      <c r="S97" s="22">
        <v>431</v>
      </c>
      <c r="T97" s="22">
        <v>1548</v>
      </c>
      <c r="U97" s="36" t="s">
        <v>215</v>
      </c>
      <c r="V97" s="22" t="s">
        <v>853</v>
      </c>
      <c r="W97" s="36" t="s">
        <v>215</v>
      </c>
      <c r="X97" s="22" t="s">
        <v>853</v>
      </c>
      <c r="Y97" s="22" t="s">
        <v>1479</v>
      </c>
      <c r="Z97" s="22">
        <v>1800</v>
      </c>
      <c r="AA97" s="213">
        <v>411.91</v>
      </c>
      <c r="AB97" s="213">
        <v>411.91</v>
      </c>
      <c r="AC97" s="213"/>
      <c r="AD97" s="213"/>
      <c r="AE97" s="213"/>
      <c r="AF97" s="208">
        <v>300</v>
      </c>
      <c r="AG97" s="208"/>
      <c r="AH97" s="208"/>
      <c r="AI97" s="208">
        <v>501</v>
      </c>
      <c r="AJ97" s="60">
        <v>587.09</v>
      </c>
      <c r="AK97" s="22"/>
      <c r="AL97" s="22"/>
      <c r="AM97" s="33" t="s">
        <v>1339</v>
      </c>
      <c r="AN97" s="33" t="s">
        <v>1340</v>
      </c>
      <c r="AO97" s="60" t="s">
        <v>1386</v>
      </c>
    </row>
    <row r="98" s="12" customFormat="1" ht="30" hidden="1" customHeight="1" spans="1:41">
      <c r="A98" s="200" t="s">
        <v>54</v>
      </c>
      <c r="B98" s="201" t="s">
        <v>117</v>
      </c>
      <c r="C98" s="201"/>
      <c r="D98" s="201"/>
      <c r="E98" s="202"/>
      <c r="F98" s="202"/>
      <c r="G98" s="202"/>
      <c r="H98" s="202"/>
      <c r="I98" s="205">
        <f t="shared" ref="I98:AL98" si="29">SUM(I99:I102)</f>
        <v>4</v>
      </c>
      <c r="J98" s="205">
        <f t="shared" si="29"/>
        <v>239</v>
      </c>
      <c r="K98" s="205">
        <f t="shared" si="29"/>
        <v>0</v>
      </c>
      <c r="L98" s="205">
        <f t="shared" si="29"/>
        <v>0</v>
      </c>
      <c r="M98" s="205">
        <f t="shared" si="29"/>
        <v>4</v>
      </c>
      <c r="N98" s="205">
        <f t="shared" si="29"/>
        <v>0</v>
      </c>
      <c r="O98" s="205">
        <f t="shared" si="29"/>
        <v>0</v>
      </c>
      <c r="P98" s="205">
        <f t="shared" si="29"/>
        <v>0</v>
      </c>
      <c r="Q98" s="205">
        <f t="shared" si="29"/>
        <v>0</v>
      </c>
      <c r="R98" s="205">
        <f t="shared" si="29"/>
        <v>0</v>
      </c>
      <c r="S98" s="205">
        <f t="shared" si="29"/>
        <v>3649</v>
      </c>
      <c r="T98" s="205">
        <f t="shared" si="29"/>
        <v>15076</v>
      </c>
      <c r="U98" s="205">
        <f t="shared" si="29"/>
        <v>0</v>
      </c>
      <c r="V98" s="205">
        <f t="shared" si="29"/>
        <v>0</v>
      </c>
      <c r="W98" s="205">
        <f t="shared" si="29"/>
        <v>0</v>
      </c>
      <c r="X98" s="205">
        <f t="shared" si="29"/>
        <v>0</v>
      </c>
      <c r="Y98" s="205">
        <f t="shared" si="29"/>
        <v>0</v>
      </c>
      <c r="Z98" s="205">
        <f t="shared" si="29"/>
        <v>5420</v>
      </c>
      <c r="AA98" s="205">
        <f t="shared" si="29"/>
        <v>2470</v>
      </c>
      <c r="AB98" s="205">
        <f t="shared" si="29"/>
        <v>2470</v>
      </c>
      <c r="AC98" s="205">
        <f t="shared" si="29"/>
        <v>0</v>
      </c>
      <c r="AD98" s="205">
        <f t="shared" si="29"/>
        <v>0</v>
      </c>
      <c r="AE98" s="205">
        <f t="shared" si="29"/>
        <v>0</v>
      </c>
      <c r="AF98" s="205">
        <f t="shared" si="29"/>
        <v>626</v>
      </c>
      <c r="AG98" s="205">
        <f t="shared" si="29"/>
        <v>0</v>
      </c>
      <c r="AH98" s="205">
        <f t="shared" si="29"/>
        <v>2000</v>
      </c>
      <c r="AI98" s="205">
        <f t="shared" si="29"/>
        <v>0</v>
      </c>
      <c r="AJ98" s="205">
        <f t="shared" si="29"/>
        <v>324</v>
      </c>
      <c r="AK98" s="205">
        <f t="shared" si="29"/>
        <v>0</v>
      </c>
      <c r="AL98" s="205">
        <f t="shared" si="29"/>
        <v>0</v>
      </c>
      <c r="AM98" s="207"/>
      <c r="AN98" s="207"/>
      <c r="AO98" s="207"/>
    </row>
    <row r="99" s="7" customFormat="1" ht="348" customHeight="1" spans="1:41">
      <c r="A99" s="22">
        <v>28</v>
      </c>
      <c r="B99" s="22" t="s">
        <v>1164</v>
      </c>
      <c r="C99" s="22">
        <v>2024</v>
      </c>
      <c r="D99" s="34" t="s">
        <v>220</v>
      </c>
      <c r="E99" s="22" t="s">
        <v>178</v>
      </c>
      <c r="F99" s="24" t="s">
        <v>990</v>
      </c>
      <c r="G99" s="22" t="s">
        <v>221</v>
      </c>
      <c r="H99" s="34" t="s">
        <v>1415</v>
      </c>
      <c r="I99" s="22">
        <v>1</v>
      </c>
      <c r="J99" s="22">
        <v>38</v>
      </c>
      <c r="K99" s="22"/>
      <c r="L99" s="22"/>
      <c r="M99" s="22">
        <v>1</v>
      </c>
      <c r="N99" s="22"/>
      <c r="O99" s="22"/>
      <c r="P99" s="22"/>
      <c r="Q99" s="22"/>
      <c r="R99" s="22"/>
      <c r="S99" s="22">
        <v>2245</v>
      </c>
      <c r="T99" s="22">
        <v>10000</v>
      </c>
      <c r="U99" s="36" t="s">
        <v>1369</v>
      </c>
      <c r="V99" s="22" t="s">
        <v>715</v>
      </c>
      <c r="W99" s="22" t="s">
        <v>207</v>
      </c>
      <c r="X99" s="22" t="s">
        <v>715</v>
      </c>
      <c r="Y99" s="22" t="s">
        <v>1468</v>
      </c>
      <c r="Z99" s="22">
        <v>3000</v>
      </c>
      <c r="AA99" s="22">
        <v>1000</v>
      </c>
      <c r="AB99" s="60">
        <v>1000</v>
      </c>
      <c r="AC99" s="60"/>
      <c r="AD99" s="60"/>
      <c r="AE99" s="60"/>
      <c r="AF99" s="22"/>
      <c r="AG99" s="22"/>
      <c r="AH99" s="22">
        <v>2000</v>
      </c>
      <c r="AI99" s="22"/>
      <c r="AJ99" s="22"/>
      <c r="AK99" s="22"/>
      <c r="AL99" s="22"/>
      <c r="AM99" s="33" t="s">
        <v>1165</v>
      </c>
      <c r="AN99" s="33" t="s">
        <v>1166</v>
      </c>
      <c r="AO99" s="60" t="s">
        <v>1392</v>
      </c>
    </row>
    <row r="100" s="9" customFormat="1" ht="409" customHeight="1" spans="1:41">
      <c r="A100" s="22">
        <v>29</v>
      </c>
      <c r="B100" s="22" t="s">
        <v>1170</v>
      </c>
      <c r="C100" s="22">
        <v>2024</v>
      </c>
      <c r="D100" s="37" t="s">
        <v>327</v>
      </c>
      <c r="E100" s="36" t="s">
        <v>178</v>
      </c>
      <c r="F100" s="36" t="s">
        <v>984</v>
      </c>
      <c r="G100" s="36" t="s">
        <v>209</v>
      </c>
      <c r="H100" s="37" t="s">
        <v>1081</v>
      </c>
      <c r="I100" s="36">
        <v>1</v>
      </c>
      <c r="J100" s="36">
        <v>10</v>
      </c>
      <c r="K100" s="36"/>
      <c r="L100" s="36"/>
      <c r="M100" s="36">
        <v>1</v>
      </c>
      <c r="N100" s="36"/>
      <c r="O100" s="36"/>
      <c r="P100" s="36"/>
      <c r="Q100" s="36"/>
      <c r="R100" s="36"/>
      <c r="S100" s="36">
        <v>560</v>
      </c>
      <c r="T100" s="36">
        <v>1650</v>
      </c>
      <c r="U100" s="36" t="s">
        <v>305</v>
      </c>
      <c r="V100" s="36" t="s">
        <v>1171</v>
      </c>
      <c r="W100" s="36" t="s">
        <v>207</v>
      </c>
      <c r="X100" s="36" t="s">
        <v>715</v>
      </c>
      <c r="Y100" s="36" t="s">
        <v>1468</v>
      </c>
      <c r="Z100" s="36">
        <v>800</v>
      </c>
      <c r="AA100" s="36">
        <v>800</v>
      </c>
      <c r="AB100" s="36">
        <v>800</v>
      </c>
      <c r="AC100" s="36"/>
      <c r="AD100" s="36"/>
      <c r="AE100" s="36"/>
      <c r="AF100" s="36"/>
      <c r="AG100" s="36"/>
      <c r="AH100" s="36"/>
      <c r="AI100" s="36"/>
      <c r="AJ100" s="36"/>
      <c r="AK100" s="36"/>
      <c r="AL100" s="36"/>
      <c r="AM100" s="37" t="s">
        <v>1172</v>
      </c>
      <c r="AN100" s="37" t="s">
        <v>1173</v>
      </c>
      <c r="AO100" s="77" t="s">
        <v>1392</v>
      </c>
    </row>
    <row r="101" s="12" customFormat="1" ht="409" customHeight="1" spans="1:41">
      <c r="A101" s="22">
        <v>30</v>
      </c>
      <c r="B101" s="22" t="s">
        <v>1201</v>
      </c>
      <c r="C101" s="22">
        <v>2024</v>
      </c>
      <c r="D101" s="33" t="s">
        <v>1341</v>
      </c>
      <c r="E101" s="22" t="s">
        <v>178</v>
      </c>
      <c r="F101" s="24" t="s">
        <v>1013</v>
      </c>
      <c r="G101" s="22" t="s">
        <v>1342</v>
      </c>
      <c r="H101" s="33" t="s">
        <v>1416</v>
      </c>
      <c r="I101" s="22">
        <v>1</v>
      </c>
      <c r="J101" s="39">
        <v>180</v>
      </c>
      <c r="K101" s="39"/>
      <c r="L101" s="39"/>
      <c r="M101" s="39">
        <v>1</v>
      </c>
      <c r="N101" s="39"/>
      <c r="O101" s="39"/>
      <c r="P101" s="39"/>
      <c r="Q101" s="39"/>
      <c r="R101" s="39"/>
      <c r="S101" s="39">
        <v>794</v>
      </c>
      <c r="T101" s="39">
        <v>3208</v>
      </c>
      <c r="U101" s="22" t="s">
        <v>207</v>
      </c>
      <c r="V101" s="22" t="s">
        <v>715</v>
      </c>
      <c r="W101" s="22" t="s">
        <v>207</v>
      </c>
      <c r="X101" s="22" t="s">
        <v>715</v>
      </c>
      <c r="Y101" s="22" t="s">
        <v>1468</v>
      </c>
      <c r="Z101" s="235">
        <v>1250</v>
      </c>
      <c r="AA101" s="235">
        <v>300</v>
      </c>
      <c r="AB101" s="224">
        <v>300</v>
      </c>
      <c r="AC101" s="224"/>
      <c r="AD101" s="224"/>
      <c r="AE101" s="224"/>
      <c r="AF101" s="224">
        <v>626</v>
      </c>
      <c r="AG101" s="224"/>
      <c r="AH101" s="224"/>
      <c r="AI101" s="224"/>
      <c r="AJ101" s="224">
        <v>324</v>
      </c>
      <c r="AK101" s="39"/>
      <c r="AL101" s="39"/>
      <c r="AM101" s="71" t="s">
        <v>1202</v>
      </c>
      <c r="AN101" s="71" t="s">
        <v>1203</v>
      </c>
      <c r="AO101" s="78" t="s">
        <v>1386</v>
      </c>
    </row>
    <row r="102" s="8" customFormat="1" ht="201" customHeight="1" spans="1:41">
      <c r="A102" s="22">
        <v>31</v>
      </c>
      <c r="B102" s="22" t="s">
        <v>1213</v>
      </c>
      <c r="C102" s="24">
        <v>2024</v>
      </c>
      <c r="D102" s="40" t="s">
        <v>592</v>
      </c>
      <c r="E102" s="24" t="s">
        <v>178</v>
      </c>
      <c r="F102" s="24" t="s">
        <v>1022</v>
      </c>
      <c r="G102" s="24" t="s">
        <v>593</v>
      </c>
      <c r="H102" s="40" t="s">
        <v>594</v>
      </c>
      <c r="I102" s="52">
        <v>1</v>
      </c>
      <c r="J102" s="24">
        <v>11</v>
      </c>
      <c r="K102" s="52"/>
      <c r="L102" s="52"/>
      <c r="M102" s="24">
        <v>1</v>
      </c>
      <c r="N102" s="52"/>
      <c r="O102" s="52"/>
      <c r="P102" s="52"/>
      <c r="Q102" s="52"/>
      <c r="R102" s="52"/>
      <c r="S102" s="24">
        <v>50</v>
      </c>
      <c r="T102" s="52">
        <v>218</v>
      </c>
      <c r="U102" s="24" t="s">
        <v>985</v>
      </c>
      <c r="V102" s="24" t="s">
        <v>944</v>
      </c>
      <c r="W102" s="24" t="s">
        <v>207</v>
      </c>
      <c r="X102" s="24" t="s">
        <v>715</v>
      </c>
      <c r="Y102" s="22" t="s">
        <v>1468</v>
      </c>
      <c r="Z102" s="24">
        <v>370</v>
      </c>
      <c r="AA102" s="24">
        <v>370</v>
      </c>
      <c r="AB102" s="24">
        <v>370</v>
      </c>
      <c r="AC102" s="24"/>
      <c r="AD102" s="24"/>
      <c r="AE102" s="24"/>
      <c r="AF102" s="24"/>
      <c r="AG102" s="24"/>
      <c r="AH102" s="24"/>
      <c r="AI102" s="24"/>
      <c r="AJ102" s="24"/>
      <c r="AK102" s="22"/>
      <c r="AL102" s="22"/>
      <c r="AM102" s="33" t="s">
        <v>1214</v>
      </c>
      <c r="AN102" s="33" t="s">
        <v>1215</v>
      </c>
      <c r="AO102" s="60" t="s">
        <v>1392</v>
      </c>
    </row>
    <row r="103" s="12" customFormat="1" ht="70" hidden="1" customHeight="1" spans="1:41">
      <c r="A103" s="183" t="s">
        <v>54</v>
      </c>
      <c r="B103" s="188" t="s">
        <v>118</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77" hidden="1" customHeight="1" spans="1:41">
      <c r="A104" s="183" t="s">
        <v>54</v>
      </c>
      <c r="B104" s="188" t="s">
        <v>119</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77" hidden="1" customHeight="1" spans="1:41">
      <c r="A105" s="183" t="s">
        <v>54</v>
      </c>
      <c r="B105" s="188" t="s">
        <v>120</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50" hidden="1" customHeight="1" spans="1:41">
      <c r="A106" s="183" t="s">
        <v>54</v>
      </c>
      <c r="B106" s="188" t="s">
        <v>121</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c r="AO106" s="196"/>
    </row>
    <row r="107" s="12" customFormat="1" ht="30" hidden="1" customHeight="1" spans="1:41">
      <c r="A107" s="183" t="s">
        <v>54</v>
      </c>
      <c r="B107" s="188" t="s">
        <v>96</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hidden="1" customHeight="1" spans="1:41">
      <c r="A108" s="203" t="s">
        <v>52</v>
      </c>
      <c r="B108" s="188" t="s">
        <v>122</v>
      </c>
      <c r="C108" s="188"/>
      <c r="D108" s="188"/>
      <c r="E108" s="185"/>
      <c r="F108" s="185"/>
      <c r="G108" s="185"/>
      <c r="H108" s="185"/>
      <c r="I108" s="191">
        <f t="shared" ref="I108:AL108" si="30">I109+I110+I114+I116</f>
        <v>4</v>
      </c>
      <c r="J108" s="191">
        <f t="shared" si="30"/>
        <v>6.9544</v>
      </c>
      <c r="K108" s="191">
        <f t="shared" si="30"/>
        <v>0</v>
      </c>
      <c r="L108" s="191">
        <f t="shared" si="30"/>
        <v>0</v>
      </c>
      <c r="M108" s="191">
        <f t="shared" si="30"/>
        <v>4</v>
      </c>
      <c r="N108" s="191">
        <f t="shared" si="30"/>
        <v>0</v>
      </c>
      <c r="O108" s="191">
        <f t="shared" si="30"/>
        <v>0</v>
      </c>
      <c r="P108" s="191">
        <f t="shared" si="30"/>
        <v>0</v>
      </c>
      <c r="Q108" s="191">
        <f t="shared" si="30"/>
        <v>0</v>
      </c>
      <c r="R108" s="191">
        <f t="shared" si="30"/>
        <v>0</v>
      </c>
      <c r="S108" s="191">
        <f t="shared" si="30"/>
        <v>2868</v>
      </c>
      <c r="T108" s="191">
        <f t="shared" si="30"/>
        <v>8779</v>
      </c>
      <c r="U108" s="191">
        <f t="shared" si="30"/>
        <v>0</v>
      </c>
      <c r="V108" s="191">
        <f t="shared" si="30"/>
        <v>0</v>
      </c>
      <c r="W108" s="191">
        <f t="shared" si="30"/>
        <v>0</v>
      </c>
      <c r="X108" s="191">
        <f t="shared" si="30"/>
        <v>0</v>
      </c>
      <c r="Y108" s="191">
        <f t="shared" si="30"/>
        <v>0</v>
      </c>
      <c r="Z108" s="191">
        <f t="shared" si="30"/>
        <v>3780</v>
      </c>
      <c r="AA108" s="191">
        <f t="shared" si="30"/>
        <v>3780</v>
      </c>
      <c r="AB108" s="191">
        <f t="shared" si="30"/>
        <v>3780</v>
      </c>
      <c r="AC108" s="191">
        <f t="shared" si="30"/>
        <v>0</v>
      </c>
      <c r="AD108" s="191">
        <f t="shared" si="30"/>
        <v>0</v>
      </c>
      <c r="AE108" s="191">
        <f t="shared" si="30"/>
        <v>0</v>
      </c>
      <c r="AF108" s="191">
        <f t="shared" si="30"/>
        <v>0</v>
      </c>
      <c r="AG108" s="191">
        <f t="shared" si="30"/>
        <v>0</v>
      </c>
      <c r="AH108" s="191">
        <f t="shared" si="30"/>
        <v>0</v>
      </c>
      <c r="AI108" s="191">
        <f t="shared" si="30"/>
        <v>0</v>
      </c>
      <c r="AJ108" s="191">
        <f t="shared" si="30"/>
        <v>0</v>
      </c>
      <c r="AK108" s="191">
        <f t="shared" si="30"/>
        <v>0</v>
      </c>
      <c r="AL108" s="191">
        <f t="shared" si="30"/>
        <v>0</v>
      </c>
      <c r="AM108" s="196"/>
      <c r="AN108" s="196"/>
      <c r="AO108" s="196"/>
    </row>
    <row r="109" s="12" customFormat="1" ht="30" hidden="1" customHeight="1" spans="1:41">
      <c r="A109" s="183" t="s">
        <v>54</v>
      </c>
      <c r="B109" s="188" t="s">
        <v>123</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30" hidden="1" customHeight="1" spans="1:41">
      <c r="A110" s="183" t="s">
        <v>54</v>
      </c>
      <c r="B110" s="188" t="s">
        <v>124</v>
      </c>
      <c r="C110" s="188"/>
      <c r="D110" s="188"/>
      <c r="E110" s="185"/>
      <c r="F110" s="185"/>
      <c r="G110" s="185"/>
      <c r="H110" s="185"/>
      <c r="I110" s="191">
        <f t="shared" ref="I110:AL110" si="31">SUM(I111:I113)</f>
        <v>3</v>
      </c>
      <c r="J110" s="191">
        <f t="shared" si="31"/>
        <v>5.9544</v>
      </c>
      <c r="K110" s="191">
        <f t="shared" si="31"/>
        <v>0</v>
      </c>
      <c r="L110" s="191">
        <f t="shared" si="31"/>
        <v>0</v>
      </c>
      <c r="M110" s="191">
        <f t="shared" si="31"/>
        <v>3</v>
      </c>
      <c r="N110" s="191">
        <f t="shared" si="31"/>
        <v>0</v>
      </c>
      <c r="O110" s="191">
        <f t="shared" si="31"/>
        <v>0</v>
      </c>
      <c r="P110" s="191">
        <f t="shared" si="31"/>
        <v>0</v>
      </c>
      <c r="Q110" s="191">
        <f t="shared" si="31"/>
        <v>0</v>
      </c>
      <c r="R110" s="191">
        <f t="shared" si="31"/>
        <v>0</v>
      </c>
      <c r="S110" s="191">
        <f t="shared" si="31"/>
        <v>2406</v>
      </c>
      <c r="T110" s="191">
        <f t="shared" si="31"/>
        <v>6911</v>
      </c>
      <c r="U110" s="191">
        <f t="shared" si="31"/>
        <v>0</v>
      </c>
      <c r="V110" s="191">
        <f t="shared" si="31"/>
        <v>0</v>
      </c>
      <c r="W110" s="191">
        <f t="shared" si="31"/>
        <v>0</v>
      </c>
      <c r="X110" s="191">
        <f t="shared" si="31"/>
        <v>0</v>
      </c>
      <c r="Y110" s="191">
        <f t="shared" si="31"/>
        <v>0</v>
      </c>
      <c r="Z110" s="191">
        <f t="shared" si="31"/>
        <v>3700</v>
      </c>
      <c r="AA110" s="191">
        <f t="shared" si="31"/>
        <v>3700</v>
      </c>
      <c r="AB110" s="191">
        <f t="shared" si="31"/>
        <v>3700</v>
      </c>
      <c r="AC110" s="191">
        <f t="shared" si="31"/>
        <v>0</v>
      </c>
      <c r="AD110" s="191">
        <f t="shared" si="31"/>
        <v>0</v>
      </c>
      <c r="AE110" s="191">
        <f t="shared" si="31"/>
        <v>0</v>
      </c>
      <c r="AF110" s="191">
        <f t="shared" si="31"/>
        <v>0</v>
      </c>
      <c r="AG110" s="191">
        <f t="shared" si="31"/>
        <v>0</v>
      </c>
      <c r="AH110" s="191">
        <f t="shared" si="31"/>
        <v>0</v>
      </c>
      <c r="AI110" s="191">
        <f t="shared" si="31"/>
        <v>0</v>
      </c>
      <c r="AJ110" s="191">
        <f t="shared" si="31"/>
        <v>0</v>
      </c>
      <c r="AK110" s="191">
        <f t="shared" si="31"/>
        <v>0</v>
      </c>
      <c r="AL110" s="191">
        <f t="shared" si="31"/>
        <v>0</v>
      </c>
      <c r="AM110" s="196"/>
      <c r="AN110" s="196"/>
      <c r="AO110" s="196"/>
    </row>
    <row r="111" s="7" customFormat="1" ht="409" customHeight="1" spans="1:41">
      <c r="A111" s="22">
        <v>32</v>
      </c>
      <c r="B111" s="22" t="s">
        <v>1152</v>
      </c>
      <c r="C111" s="22">
        <v>2024</v>
      </c>
      <c r="D111" s="35" t="s">
        <v>193</v>
      </c>
      <c r="E111" s="24" t="s">
        <v>178</v>
      </c>
      <c r="F111" s="24" t="s">
        <v>984</v>
      </c>
      <c r="G111" s="24" t="s">
        <v>194</v>
      </c>
      <c r="H111" s="244" t="s">
        <v>1417</v>
      </c>
      <c r="I111" s="22">
        <v>1</v>
      </c>
      <c r="J111" s="39">
        <v>3.0643</v>
      </c>
      <c r="K111" s="22"/>
      <c r="L111" s="22"/>
      <c r="M111" s="22">
        <v>1</v>
      </c>
      <c r="N111" s="22"/>
      <c r="O111" s="22"/>
      <c r="P111" s="22"/>
      <c r="Q111" s="22"/>
      <c r="R111" s="22"/>
      <c r="S111" s="22">
        <v>1741</v>
      </c>
      <c r="T111" s="22">
        <v>4337</v>
      </c>
      <c r="U111" s="49" t="s">
        <v>183</v>
      </c>
      <c r="V111" s="22" t="s">
        <v>1480</v>
      </c>
      <c r="W111" s="49" t="s">
        <v>183</v>
      </c>
      <c r="X111" s="22" t="s">
        <v>1480</v>
      </c>
      <c r="Y111" s="22" t="s">
        <v>1440</v>
      </c>
      <c r="Z111" s="62">
        <v>1900</v>
      </c>
      <c r="AA111" s="22">
        <v>1900</v>
      </c>
      <c r="AB111" s="60">
        <v>1900</v>
      </c>
      <c r="AC111" s="60"/>
      <c r="AD111" s="60"/>
      <c r="AE111" s="60"/>
      <c r="AF111" s="22"/>
      <c r="AG111" s="22"/>
      <c r="AH111" s="22"/>
      <c r="AI111" s="22"/>
      <c r="AJ111" s="22"/>
      <c r="AK111" s="22"/>
      <c r="AL111" s="22"/>
      <c r="AM111" s="33" t="s">
        <v>1418</v>
      </c>
      <c r="AN111" s="33" t="s">
        <v>1154</v>
      </c>
      <c r="AO111" s="60" t="s">
        <v>1392</v>
      </c>
    </row>
    <row r="112" s="12" customFormat="1" ht="271" customHeight="1" spans="1:41">
      <c r="A112" s="22">
        <v>33</v>
      </c>
      <c r="B112" s="22" t="s">
        <v>1167</v>
      </c>
      <c r="C112" s="22">
        <v>2024</v>
      </c>
      <c r="D112" s="33" t="s">
        <v>1077</v>
      </c>
      <c r="E112" s="22" t="s">
        <v>178</v>
      </c>
      <c r="F112" s="24" t="s">
        <v>1013</v>
      </c>
      <c r="G112" s="22" t="s">
        <v>590</v>
      </c>
      <c r="H112" s="33" t="s">
        <v>1419</v>
      </c>
      <c r="I112" s="22">
        <v>1</v>
      </c>
      <c r="J112" s="22">
        <v>1.4557</v>
      </c>
      <c r="K112" s="39"/>
      <c r="L112" s="39"/>
      <c r="M112" s="39">
        <v>1</v>
      </c>
      <c r="N112" s="39"/>
      <c r="O112" s="39"/>
      <c r="P112" s="39"/>
      <c r="Q112" s="39"/>
      <c r="R112" s="39"/>
      <c r="S112" s="39">
        <v>298</v>
      </c>
      <c r="T112" s="39">
        <v>1188</v>
      </c>
      <c r="U112" s="22" t="s">
        <v>985</v>
      </c>
      <c r="V112" s="24" t="s">
        <v>944</v>
      </c>
      <c r="W112" s="22" t="s">
        <v>183</v>
      </c>
      <c r="X112" s="22" t="s">
        <v>811</v>
      </c>
      <c r="Y112" s="22" t="s">
        <v>1440</v>
      </c>
      <c r="Z112" s="39">
        <v>950</v>
      </c>
      <c r="AA112" s="39">
        <v>950</v>
      </c>
      <c r="AB112" s="39">
        <v>950</v>
      </c>
      <c r="AC112" s="39"/>
      <c r="AD112" s="39"/>
      <c r="AE112" s="39"/>
      <c r="AF112" s="39"/>
      <c r="AG112" s="39"/>
      <c r="AH112" s="39"/>
      <c r="AI112" s="39"/>
      <c r="AJ112" s="39"/>
      <c r="AK112" s="39"/>
      <c r="AL112" s="39"/>
      <c r="AM112" s="71" t="s">
        <v>1168</v>
      </c>
      <c r="AN112" s="71" t="s">
        <v>1169</v>
      </c>
      <c r="AO112" s="78" t="s">
        <v>1392</v>
      </c>
    </row>
    <row r="113" s="12" customFormat="1" ht="279" customHeight="1" spans="1:41">
      <c r="A113" s="22">
        <v>34</v>
      </c>
      <c r="B113" s="22" t="s">
        <v>1198</v>
      </c>
      <c r="C113" s="22">
        <v>2024</v>
      </c>
      <c r="D113" s="33" t="s">
        <v>282</v>
      </c>
      <c r="E113" s="22" t="s">
        <v>178</v>
      </c>
      <c r="F113" s="24" t="s">
        <v>1013</v>
      </c>
      <c r="G113" s="22" t="s">
        <v>252</v>
      </c>
      <c r="H113" s="33" t="s">
        <v>1420</v>
      </c>
      <c r="I113" s="22">
        <v>1</v>
      </c>
      <c r="J113" s="39">
        <v>1.4344</v>
      </c>
      <c r="K113" s="39"/>
      <c r="L113" s="39"/>
      <c r="M113" s="39">
        <v>1</v>
      </c>
      <c r="N113" s="39"/>
      <c r="O113" s="39"/>
      <c r="P113" s="39"/>
      <c r="Q113" s="39"/>
      <c r="R113" s="39"/>
      <c r="S113" s="39">
        <v>367</v>
      </c>
      <c r="T113" s="39">
        <v>1386</v>
      </c>
      <c r="U113" s="22" t="s">
        <v>227</v>
      </c>
      <c r="V113" s="22" t="s">
        <v>656</v>
      </c>
      <c r="W113" s="22" t="s">
        <v>183</v>
      </c>
      <c r="X113" s="22" t="s">
        <v>811</v>
      </c>
      <c r="Y113" s="22" t="s">
        <v>1440</v>
      </c>
      <c r="Z113" s="39">
        <v>850</v>
      </c>
      <c r="AA113" s="39">
        <v>850</v>
      </c>
      <c r="AB113" s="39">
        <v>850</v>
      </c>
      <c r="AC113" s="39"/>
      <c r="AD113" s="39"/>
      <c r="AE113" s="39"/>
      <c r="AF113" s="39"/>
      <c r="AG113" s="39"/>
      <c r="AH113" s="39"/>
      <c r="AI113" s="39"/>
      <c r="AJ113" s="39"/>
      <c r="AK113" s="39"/>
      <c r="AL113" s="39"/>
      <c r="AM113" s="71" t="s">
        <v>1439</v>
      </c>
      <c r="AN113" s="71" t="s">
        <v>1200</v>
      </c>
      <c r="AO113" s="78" t="s">
        <v>1392</v>
      </c>
    </row>
    <row r="114" s="12" customFormat="1" ht="30" hidden="1" customHeight="1" spans="1:41">
      <c r="A114" s="183" t="s">
        <v>54</v>
      </c>
      <c r="B114" s="188" t="s">
        <v>125</v>
      </c>
      <c r="C114" s="188"/>
      <c r="D114" s="188"/>
      <c r="E114" s="185"/>
      <c r="F114" s="185"/>
      <c r="G114" s="185"/>
      <c r="H114" s="185"/>
      <c r="I114" s="191">
        <f t="shared" ref="I114:AL114" si="32">SUM(I115)</f>
        <v>1</v>
      </c>
      <c r="J114" s="191">
        <f t="shared" si="32"/>
        <v>1</v>
      </c>
      <c r="K114" s="191">
        <f t="shared" si="32"/>
        <v>0</v>
      </c>
      <c r="L114" s="191">
        <f t="shared" si="32"/>
        <v>0</v>
      </c>
      <c r="M114" s="191">
        <f t="shared" si="32"/>
        <v>1</v>
      </c>
      <c r="N114" s="191">
        <f t="shared" si="32"/>
        <v>0</v>
      </c>
      <c r="O114" s="191">
        <f t="shared" si="32"/>
        <v>0</v>
      </c>
      <c r="P114" s="191">
        <f t="shared" si="32"/>
        <v>0</v>
      </c>
      <c r="Q114" s="191">
        <f t="shared" si="32"/>
        <v>0</v>
      </c>
      <c r="R114" s="191">
        <f t="shared" si="32"/>
        <v>0</v>
      </c>
      <c r="S114" s="191">
        <f t="shared" si="32"/>
        <v>462</v>
      </c>
      <c r="T114" s="191">
        <f t="shared" si="32"/>
        <v>1868</v>
      </c>
      <c r="U114" s="191">
        <f t="shared" si="32"/>
        <v>0</v>
      </c>
      <c r="V114" s="191">
        <f t="shared" si="32"/>
        <v>0</v>
      </c>
      <c r="W114" s="191">
        <f t="shared" si="32"/>
        <v>0</v>
      </c>
      <c r="X114" s="191">
        <f t="shared" si="32"/>
        <v>0</v>
      </c>
      <c r="Y114" s="191">
        <f t="shared" si="32"/>
        <v>0</v>
      </c>
      <c r="Z114" s="191">
        <f t="shared" si="32"/>
        <v>80</v>
      </c>
      <c r="AA114" s="191">
        <f t="shared" si="32"/>
        <v>80</v>
      </c>
      <c r="AB114" s="191">
        <f t="shared" si="32"/>
        <v>80</v>
      </c>
      <c r="AC114" s="191">
        <f t="shared" si="32"/>
        <v>0</v>
      </c>
      <c r="AD114" s="191">
        <f t="shared" si="32"/>
        <v>0</v>
      </c>
      <c r="AE114" s="191">
        <f t="shared" si="32"/>
        <v>0</v>
      </c>
      <c r="AF114" s="191">
        <f t="shared" si="32"/>
        <v>0</v>
      </c>
      <c r="AG114" s="191">
        <f t="shared" si="32"/>
        <v>0</v>
      </c>
      <c r="AH114" s="191">
        <f t="shared" si="32"/>
        <v>0</v>
      </c>
      <c r="AI114" s="191">
        <f t="shared" si="32"/>
        <v>0</v>
      </c>
      <c r="AJ114" s="191">
        <f t="shared" si="32"/>
        <v>0</v>
      </c>
      <c r="AK114" s="191">
        <f t="shared" si="32"/>
        <v>0</v>
      </c>
      <c r="AL114" s="191">
        <f t="shared" si="32"/>
        <v>0</v>
      </c>
      <c r="AM114" s="196"/>
      <c r="AN114" s="196"/>
      <c r="AO114" s="196"/>
    </row>
    <row r="115" s="12" customFormat="1" ht="305" customHeight="1" spans="1:41">
      <c r="A115" s="22">
        <v>35</v>
      </c>
      <c r="B115" s="22" t="s">
        <v>1223</v>
      </c>
      <c r="C115" s="22">
        <v>2024</v>
      </c>
      <c r="D115" s="33" t="s">
        <v>285</v>
      </c>
      <c r="E115" s="22" t="s">
        <v>178</v>
      </c>
      <c r="F115" s="24" t="s">
        <v>1013</v>
      </c>
      <c r="G115" s="22" t="s">
        <v>252</v>
      </c>
      <c r="H115" s="33" t="s">
        <v>1116</v>
      </c>
      <c r="I115" s="22">
        <v>1</v>
      </c>
      <c r="J115" s="39">
        <v>1</v>
      </c>
      <c r="K115" s="39"/>
      <c r="L115" s="39"/>
      <c r="M115" s="39">
        <v>1</v>
      </c>
      <c r="N115" s="39"/>
      <c r="O115" s="39"/>
      <c r="P115" s="39"/>
      <c r="Q115" s="39"/>
      <c r="R115" s="39"/>
      <c r="S115" s="39">
        <v>462</v>
      </c>
      <c r="T115" s="39">
        <v>1868</v>
      </c>
      <c r="U115" s="22" t="s">
        <v>227</v>
      </c>
      <c r="V115" s="22" t="s">
        <v>656</v>
      </c>
      <c r="W115" s="22" t="s">
        <v>183</v>
      </c>
      <c r="X115" s="22" t="s">
        <v>811</v>
      </c>
      <c r="Y115" s="22" t="s">
        <v>1440</v>
      </c>
      <c r="Z115" s="39">
        <v>80</v>
      </c>
      <c r="AA115" s="39">
        <v>80</v>
      </c>
      <c r="AB115" s="39">
        <v>80</v>
      </c>
      <c r="AC115" s="39"/>
      <c r="AD115" s="39"/>
      <c r="AE115" s="39"/>
      <c r="AF115" s="39"/>
      <c r="AG115" s="39"/>
      <c r="AH115" s="39"/>
      <c r="AI115" s="39"/>
      <c r="AJ115" s="39"/>
      <c r="AK115" s="39"/>
      <c r="AL115" s="39"/>
      <c r="AM115" s="71" t="s">
        <v>1224</v>
      </c>
      <c r="AN115" s="71" t="s">
        <v>1225</v>
      </c>
      <c r="AO115" s="78" t="s">
        <v>1392</v>
      </c>
    </row>
    <row r="116" s="12" customFormat="1" ht="30" hidden="1" customHeight="1" spans="1:41">
      <c r="A116" s="183" t="s">
        <v>54</v>
      </c>
      <c r="B116" s="188" t="s">
        <v>126</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hidden="1" customHeight="1" spans="1:41">
      <c r="A117" s="203" t="s">
        <v>52</v>
      </c>
      <c r="B117" s="188" t="s">
        <v>127</v>
      </c>
      <c r="C117" s="188"/>
      <c r="D117" s="188"/>
      <c r="E117" s="185"/>
      <c r="F117" s="185"/>
      <c r="G117" s="185"/>
      <c r="H117" s="185"/>
      <c r="I117" s="191">
        <f t="shared" ref="I117:AL117" si="33">I118+I119+I120+I121+I122+I123</f>
        <v>0</v>
      </c>
      <c r="J117" s="191">
        <f t="shared" si="33"/>
        <v>0</v>
      </c>
      <c r="K117" s="191">
        <f t="shared" si="33"/>
        <v>0</v>
      </c>
      <c r="L117" s="191">
        <f t="shared" si="33"/>
        <v>0</v>
      </c>
      <c r="M117" s="191">
        <f t="shared" si="33"/>
        <v>0</v>
      </c>
      <c r="N117" s="191">
        <f t="shared" si="33"/>
        <v>0</v>
      </c>
      <c r="O117" s="191">
        <f t="shared" si="33"/>
        <v>0</v>
      </c>
      <c r="P117" s="191">
        <f t="shared" si="33"/>
        <v>0</v>
      </c>
      <c r="Q117" s="191">
        <f t="shared" si="33"/>
        <v>0</v>
      </c>
      <c r="R117" s="191">
        <f t="shared" si="33"/>
        <v>0</v>
      </c>
      <c r="S117" s="191">
        <f t="shared" si="33"/>
        <v>0</v>
      </c>
      <c r="T117" s="191">
        <f t="shared" si="33"/>
        <v>0</v>
      </c>
      <c r="U117" s="191">
        <f t="shared" si="33"/>
        <v>0</v>
      </c>
      <c r="V117" s="191">
        <f t="shared" si="33"/>
        <v>0</v>
      </c>
      <c r="W117" s="191">
        <f t="shared" si="33"/>
        <v>0</v>
      </c>
      <c r="X117" s="191">
        <f t="shared" si="33"/>
        <v>0</v>
      </c>
      <c r="Y117" s="191">
        <f t="shared" si="33"/>
        <v>0</v>
      </c>
      <c r="Z117" s="191">
        <f t="shared" si="33"/>
        <v>0</v>
      </c>
      <c r="AA117" s="191">
        <f t="shared" si="33"/>
        <v>0</v>
      </c>
      <c r="AB117" s="191">
        <f t="shared" si="33"/>
        <v>0</v>
      </c>
      <c r="AC117" s="191">
        <f t="shared" si="33"/>
        <v>0</v>
      </c>
      <c r="AD117" s="191">
        <f t="shared" si="33"/>
        <v>0</v>
      </c>
      <c r="AE117" s="191">
        <f t="shared" si="33"/>
        <v>0</v>
      </c>
      <c r="AF117" s="191">
        <f t="shared" si="33"/>
        <v>0</v>
      </c>
      <c r="AG117" s="191">
        <f t="shared" si="33"/>
        <v>0</v>
      </c>
      <c r="AH117" s="191">
        <f t="shared" si="33"/>
        <v>0</v>
      </c>
      <c r="AI117" s="191">
        <f t="shared" si="33"/>
        <v>0</v>
      </c>
      <c r="AJ117" s="191">
        <f t="shared" si="33"/>
        <v>0</v>
      </c>
      <c r="AK117" s="191">
        <f t="shared" si="33"/>
        <v>0</v>
      </c>
      <c r="AL117" s="191">
        <f t="shared" si="33"/>
        <v>0</v>
      </c>
      <c r="AM117" s="196"/>
      <c r="AN117" s="196"/>
      <c r="AO117" s="196"/>
    </row>
    <row r="118" s="12" customFormat="1" ht="30" hidden="1" customHeight="1" spans="1:41">
      <c r="A118" s="183" t="s">
        <v>54</v>
      </c>
      <c r="B118" s="188" t="s">
        <v>128</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58" hidden="1" customHeight="1" spans="1:41">
      <c r="A119" s="183" t="s">
        <v>54</v>
      </c>
      <c r="B119" s="188" t="s">
        <v>129</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68" hidden="1" customHeight="1" spans="1:41">
      <c r="A120" s="183" t="s">
        <v>54</v>
      </c>
      <c r="B120" s="188" t="s">
        <v>130</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hidden="1" customHeight="1" spans="1:41">
      <c r="A121" s="183" t="s">
        <v>54</v>
      </c>
      <c r="B121" s="188" t="s">
        <v>131</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hidden="1" customHeight="1" spans="1:41">
      <c r="A122" s="183" t="s">
        <v>54</v>
      </c>
      <c r="B122" s="188" t="s">
        <v>132</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hidden="1" customHeight="1" spans="1:41">
      <c r="A123" s="183" t="s">
        <v>54</v>
      </c>
      <c r="B123" s="188" t="s">
        <v>133</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hidden="1" customHeight="1" spans="1:41">
      <c r="A124" s="180" t="s">
        <v>50</v>
      </c>
      <c r="B124" s="188" t="s">
        <v>134</v>
      </c>
      <c r="C124" s="188"/>
      <c r="D124" s="188"/>
      <c r="E124" s="185"/>
      <c r="F124" s="185"/>
      <c r="G124" s="185"/>
      <c r="H124" s="185"/>
      <c r="I124" s="192">
        <f t="shared" ref="I124:AL124" si="34">I125</f>
        <v>0</v>
      </c>
      <c r="J124" s="192">
        <f t="shared" si="34"/>
        <v>0</v>
      </c>
      <c r="K124" s="192">
        <f t="shared" si="34"/>
        <v>0</v>
      </c>
      <c r="L124" s="192">
        <f t="shared" si="34"/>
        <v>0</v>
      </c>
      <c r="M124" s="192">
        <f t="shared" si="34"/>
        <v>0</v>
      </c>
      <c r="N124" s="192">
        <f t="shared" si="34"/>
        <v>0</v>
      </c>
      <c r="O124" s="192">
        <f t="shared" si="34"/>
        <v>0</v>
      </c>
      <c r="P124" s="192">
        <f t="shared" si="34"/>
        <v>0</v>
      </c>
      <c r="Q124" s="192">
        <f t="shared" si="34"/>
        <v>0</v>
      </c>
      <c r="R124" s="192">
        <f t="shared" si="34"/>
        <v>0</v>
      </c>
      <c r="S124" s="192">
        <f t="shared" si="34"/>
        <v>0</v>
      </c>
      <c r="T124" s="192">
        <f t="shared" si="34"/>
        <v>0</v>
      </c>
      <c r="U124" s="192">
        <f t="shared" si="34"/>
        <v>0</v>
      </c>
      <c r="V124" s="192">
        <f t="shared" si="34"/>
        <v>0</v>
      </c>
      <c r="W124" s="192">
        <f t="shared" si="34"/>
        <v>0</v>
      </c>
      <c r="X124" s="192">
        <f t="shared" si="34"/>
        <v>0</v>
      </c>
      <c r="Y124" s="192">
        <f t="shared" si="34"/>
        <v>0</v>
      </c>
      <c r="Z124" s="192">
        <f t="shared" si="34"/>
        <v>0</v>
      </c>
      <c r="AA124" s="192">
        <f t="shared" si="34"/>
        <v>0</v>
      </c>
      <c r="AB124" s="192">
        <f t="shared" si="34"/>
        <v>0</v>
      </c>
      <c r="AC124" s="192">
        <f t="shared" si="34"/>
        <v>0</v>
      </c>
      <c r="AD124" s="192">
        <f t="shared" si="34"/>
        <v>0</v>
      </c>
      <c r="AE124" s="192">
        <f t="shared" si="34"/>
        <v>0</v>
      </c>
      <c r="AF124" s="192">
        <f t="shared" si="34"/>
        <v>0</v>
      </c>
      <c r="AG124" s="192">
        <f t="shared" si="34"/>
        <v>0</v>
      </c>
      <c r="AH124" s="192">
        <f t="shared" si="34"/>
        <v>0</v>
      </c>
      <c r="AI124" s="192">
        <f t="shared" si="34"/>
        <v>0</v>
      </c>
      <c r="AJ124" s="192">
        <f t="shared" si="34"/>
        <v>0</v>
      </c>
      <c r="AK124" s="192">
        <f t="shared" si="34"/>
        <v>0</v>
      </c>
      <c r="AL124" s="192">
        <f t="shared" si="34"/>
        <v>0</v>
      </c>
      <c r="AM124" s="196"/>
      <c r="AN124" s="196"/>
      <c r="AO124" s="196"/>
    </row>
    <row r="125" s="12" customFormat="1" ht="30" hidden="1" customHeight="1" spans="1:41">
      <c r="A125" s="180" t="s">
        <v>52</v>
      </c>
      <c r="B125" s="188" t="s">
        <v>134</v>
      </c>
      <c r="C125" s="188"/>
      <c r="D125" s="188"/>
      <c r="E125" s="185"/>
      <c r="F125" s="185"/>
      <c r="G125" s="185"/>
      <c r="H125" s="185"/>
      <c r="I125" s="191">
        <f t="shared" ref="I125:AL125" si="35">I126+I127+I128</f>
        <v>0</v>
      </c>
      <c r="J125" s="191">
        <f t="shared" si="35"/>
        <v>0</v>
      </c>
      <c r="K125" s="191">
        <f t="shared" si="35"/>
        <v>0</v>
      </c>
      <c r="L125" s="191">
        <f t="shared" si="35"/>
        <v>0</v>
      </c>
      <c r="M125" s="191">
        <f t="shared" si="35"/>
        <v>0</v>
      </c>
      <c r="N125" s="191">
        <f t="shared" si="35"/>
        <v>0</v>
      </c>
      <c r="O125" s="191">
        <f t="shared" si="35"/>
        <v>0</v>
      </c>
      <c r="P125" s="191">
        <f t="shared" si="35"/>
        <v>0</v>
      </c>
      <c r="Q125" s="191">
        <f t="shared" si="35"/>
        <v>0</v>
      </c>
      <c r="R125" s="191">
        <f t="shared" si="35"/>
        <v>0</v>
      </c>
      <c r="S125" s="191">
        <f t="shared" si="35"/>
        <v>0</v>
      </c>
      <c r="T125" s="191">
        <f t="shared" si="35"/>
        <v>0</v>
      </c>
      <c r="U125" s="191">
        <f t="shared" si="35"/>
        <v>0</v>
      </c>
      <c r="V125" s="191">
        <f t="shared" si="35"/>
        <v>0</v>
      </c>
      <c r="W125" s="191">
        <f t="shared" si="35"/>
        <v>0</v>
      </c>
      <c r="X125" s="191">
        <f t="shared" si="35"/>
        <v>0</v>
      </c>
      <c r="Y125" s="191">
        <f t="shared" si="35"/>
        <v>0</v>
      </c>
      <c r="Z125" s="191">
        <f t="shared" si="35"/>
        <v>0</v>
      </c>
      <c r="AA125" s="191">
        <f t="shared" si="35"/>
        <v>0</v>
      </c>
      <c r="AB125" s="191">
        <f t="shared" si="35"/>
        <v>0</v>
      </c>
      <c r="AC125" s="191">
        <f t="shared" si="35"/>
        <v>0</v>
      </c>
      <c r="AD125" s="191">
        <f t="shared" si="35"/>
        <v>0</v>
      </c>
      <c r="AE125" s="191">
        <f t="shared" si="35"/>
        <v>0</v>
      </c>
      <c r="AF125" s="191">
        <f t="shared" si="35"/>
        <v>0</v>
      </c>
      <c r="AG125" s="191">
        <f t="shared" si="35"/>
        <v>0</v>
      </c>
      <c r="AH125" s="191">
        <f t="shared" si="35"/>
        <v>0</v>
      </c>
      <c r="AI125" s="191">
        <f t="shared" si="35"/>
        <v>0</v>
      </c>
      <c r="AJ125" s="191">
        <f t="shared" si="35"/>
        <v>0</v>
      </c>
      <c r="AK125" s="191">
        <f t="shared" si="35"/>
        <v>0</v>
      </c>
      <c r="AL125" s="191">
        <f t="shared" si="35"/>
        <v>0</v>
      </c>
      <c r="AM125" s="196"/>
      <c r="AN125" s="196"/>
      <c r="AO125" s="196"/>
    </row>
    <row r="126" s="12" customFormat="1" ht="30" hidden="1" customHeight="1" spans="1:41">
      <c r="A126" s="183" t="s">
        <v>54</v>
      </c>
      <c r="B126" s="188" t="s">
        <v>135</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hidden="1" customHeight="1" spans="1:41">
      <c r="A127" s="183" t="s">
        <v>54</v>
      </c>
      <c r="B127" s="188" t="s">
        <v>136</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hidden="1" customHeight="1" spans="1:41">
      <c r="A128" s="183" t="s">
        <v>54</v>
      </c>
      <c r="B128" s="188" t="s">
        <v>137</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hidden="1" customHeight="1" spans="1:41">
      <c r="A129" s="180" t="s">
        <v>50</v>
      </c>
      <c r="B129" s="188" t="s">
        <v>138</v>
      </c>
      <c r="C129" s="188"/>
      <c r="D129" s="188"/>
      <c r="E129" s="185"/>
      <c r="F129" s="185"/>
      <c r="G129" s="185"/>
      <c r="H129" s="185"/>
      <c r="I129" s="192">
        <f t="shared" ref="I129:AL129" si="36">I130+I132+I137+I144</f>
        <v>1</v>
      </c>
      <c r="J129" s="192">
        <f t="shared" si="36"/>
        <v>800</v>
      </c>
      <c r="K129" s="192">
        <f t="shared" si="36"/>
        <v>0</v>
      </c>
      <c r="L129" s="192">
        <f t="shared" si="36"/>
        <v>0</v>
      </c>
      <c r="M129" s="192">
        <f t="shared" si="36"/>
        <v>0</v>
      </c>
      <c r="N129" s="192">
        <f t="shared" si="36"/>
        <v>0</v>
      </c>
      <c r="O129" s="192">
        <f t="shared" si="36"/>
        <v>1</v>
      </c>
      <c r="P129" s="192">
        <f t="shared" si="36"/>
        <v>0</v>
      </c>
      <c r="Q129" s="192">
        <f t="shared" si="36"/>
        <v>0</v>
      </c>
      <c r="R129" s="192">
        <f t="shared" si="36"/>
        <v>0</v>
      </c>
      <c r="S129" s="192">
        <f t="shared" si="36"/>
        <v>800</v>
      </c>
      <c r="T129" s="192">
        <f t="shared" si="36"/>
        <v>800</v>
      </c>
      <c r="U129" s="192">
        <f t="shared" si="36"/>
        <v>0</v>
      </c>
      <c r="V129" s="192">
        <f t="shared" si="36"/>
        <v>0</v>
      </c>
      <c r="W129" s="192">
        <f t="shared" si="36"/>
        <v>0</v>
      </c>
      <c r="X129" s="192">
        <f t="shared" si="36"/>
        <v>0</v>
      </c>
      <c r="Y129" s="192">
        <f t="shared" si="36"/>
        <v>0</v>
      </c>
      <c r="Z129" s="192">
        <f t="shared" si="36"/>
        <v>223.2</v>
      </c>
      <c r="AA129" s="192">
        <f t="shared" si="36"/>
        <v>223.2</v>
      </c>
      <c r="AB129" s="192">
        <f t="shared" si="36"/>
        <v>223.2</v>
      </c>
      <c r="AC129" s="192">
        <f t="shared" si="36"/>
        <v>0</v>
      </c>
      <c r="AD129" s="192">
        <f t="shared" si="36"/>
        <v>0</v>
      </c>
      <c r="AE129" s="192">
        <f t="shared" si="36"/>
        <v>0</v>
      </c>
      <c r="AF129" s="192">
        <f t="shared" si="36"/>
        <v>0</v>
      </c>
      <c r="AG129" s="192">
        <f t="shared" si="36"/>
        <v>0</v>
      </c>
      <c r="AH129" s="192">
        <f t="shared" si="36"/>
        <v>0</v>
      </c>
      <c r="AI129" s="192">
        <f t="shared" si="36"/>
        <v>0</v>
      </c>
      <c r="AJ129" s="192">
        <f t="shared" si="36"/>
        <v>0</v>
      </c>
      <c r="AK129" s="192">
        <f t="shared" si="36"/>
        <v>0</v>
      </c>
      <c r="AL129" s="192">
        <f t="shared" si="36"/>
        <v>0</v>
      </c>
      <c r="AM129" s="196"/>
      <c r="AN129" s="196"/>
      <c r="AO129" s="196"/>
    </row>
    <row r="130" s="12" customFormat="1" ht="30" hidden="1" customHeight="1" spans="1:41">
      <c r="A130" s="203" t="s">
        <v>52</v>
      </c>
      <c r="B130" s="188" t="s">
        <v>139</v>
      </c>
      <c r="C130" s="188"/>
      <c r="D130" s="188"/>
      <c r="E130" s="185"/>
      <c r="F130" s="185"/>
      <c r="G130" s="185"/>
      <c r="H130" s="185"/>
      <c r="I130" s="191">
        <f t="shared" ref="I130:AL130" si="37">I131</f>
        <v>0</v>
      </c>
      <c r="J130" s="191">
        <f t="shared" si="37"/>
        <v>0</v>
      </c>
      <c r="K130" s="191">
        <f t="shared" si="37"/>
        <v>0</v>
      </c>
      <c r="L130" s="191">
        <f t="shared" si="37"/>
        <v>0</v>
      </c>
      <c r="M130" s="191">
        <f t="shared" si="37"/>
        <v>0</v>
      </c>
      <c r="N130" s="191">
        <f t="shared" si="37"/>
        <v>0</v>
      </c>
      <c r="O130" s="191">
        <f t="shared" si="37"/>
        <v>0</v>
      </c>
      <c r="P130" s="191">
        <f t="shared" si="37"/>
        <v>0</v>
      </c>
      <c r="Q130" s="191">
        <f t="shared" si="37"/>
        <v>0</v>
      </c>
      <c r="R130" s="191">
        <f t="shared" si="37"/>
        <v>0</v>
      </c>
      <c r="S130" s="191">
        <f t="shared" si="37"/>
        <v>0</v>
      </c>
      <c r="T130" s="191">
        <f t="shared" si="37"/>
        <v>0</v>
      </c>
      <c r="U130" s="191">
        <f t="shared" si="37"/>
        <v>0</v>
      </c>
      <c r="V130" s="191">
        <f t="shared" si="37"/>
        <v>0</v>
      </c>
      <c r="W130" s="191">
        <f t="shared" si="37"/>
        <v>0</v>
      </c>
      <c r="X130" s="191">
        <f t="shared" si="37"/>
        <v>0</v>
      </c>
      <c r="Y130" s="191">
        <f t="shared" si="37"/>
        <v>0</v>
      </c>
      <c r="Z130" s="191">
        <f t="shared" si="37"/>
        <v>0</v>
      </c>
      <c r="AA130" s="191">
        <f t="shared" si="37"/>
        <v>0</v>
      </c>
      <c r="AB130" s="191">
        <f t="shared" si="37"/>
        <v>0</v>
      </c>
      <c r="AC130" s="191">
        <f t="shared" si="37"/>
        <v>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6"/>
      <c r="AN130" s="196"/>
      <c r="AO130" s="196"/>
    </row>
    <row r="131" s="12" customFormat="1" ht="30" hidden="1" customHeight="1" spans="1:41">
      <c r="A131" s="183" t="s">
        <v>54</v>
      </c>
      <c r="B131" s="188" t="s">
        <v>140</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hidden="1" customHeight="1" spans="1:41">
      <c r="A132" s="203" t="s">
        <v>52</v>
      </c>
      <c r="B132" s="188" t="s">
        <v>141</v>
      </c>
      <c r="C132" s="188"/>
      <c r="D132" s="188"/>
      <c r="E132" s="185"/>
      <c r="F132" s="185"/>
      <c r="G132" s="185"/>
      <c r="H132" s="185"/>
      <c r="I132" s="191">
        <f t="shared" ref="I132:AL132" si="38">I133+I135+I136</f>
        <v>1</v>
      </c>
      <c r="J132" s="191">
        <f t="shared" si="38"/>
        <v>800</v>
      </c>
      <c r="K132" s="191">
        <f t="shared" si="38"/>
        <v>0</v>
      </c>
      <c r="L132" s="191">
        <f t="shared" si="38"/>
        <v>0</v>
      </c>
      <c r="M132" s="191">
        <f t="shared" si="38"/>
        <v>0</v>
      </c>
      <c r="N132" s="191">
        <f t="shared" si="38"/>
        <v>0</v>
      </c>
      <c r="O132" s="191">
        <f t="shared" si="38"/>
        <v>1</v>
      </c>
      <c r="P132" s="191">
        <f t="shared" si="38"/>
        <v>0</v>
      </c>
      <c r="Q132" s="191">
        <f t="shared" si="38"/>
        <v>0</v>
      </c>
      <c r="R132" s="191">
        <f t="shared" si="38"/>
        <v>0</v>
      </c>
      <c r="S132" s="191">
        <f t="shared" si="38"/>
        <v>800</v>
      </c>
      <c r="T132" s="191">
        <f t="shared" si="38"/>
        <v>800</v>
      </c>
      <c r="U132" s="191">
        <f t="shared" si="38"/>
        <v>0</v>
      </c>
      <c r="V132" s="191">
        <f t="shared" si="38"/>
        <v>0</v>
      </c>
      <c r="W132" s="191">
        <f t="shared" si="38"/>
        <v>0</v>
      </c>
      <c r="X132" s="191">
        <f t="shared" si="38"/>
        <v>0</v>
      </c>
      <c r="Y132" s="191">
        <f t="shared" si="38"/>
        <v>0</v>
      </c>
      <c r="Z132" s="191">
        <f t="shared" si="38"/>
        <v>223.2</v>
      </c>
      <c r="AA132" s="191">
        <f t="shared" si="38"/>
        <v>223.2</v>
      </c>
      <c r="AB132" s="191">
        <f t="shared" si="38"/>
        <v>223.2</v>
      </c>
      <c r="AC132" s="191">
        <f t="shared" si="38"/>
        <v>0</v>
      </c>
      <c r="AD132" s="191">
        <f t="shared" si="38"/>
        <v>0</v>
      </c>
      <c r="AE132" s="191">
        <f t="shared" si="38"/>
        <v>0</v>
      </c>
      <c r="AF132" s="191">
        <f t="shared" si="38"/>
        <v>0</v>
      </c>
      <c r="AG132" s="191">
        <f t="shared" si="38"/>
        <v>0</v>
      </c>
      <c r="AH132" s="191">
        <f t="shared" si="38"/>
        <v>0</v>
      </c>
      <c r="AI132" s="191">
        <f t="shared" si="38"/>
        <v>0</v>
      </c>
      <c r="AJ132" s="191">
        <f t="shared" si="38"/>
        <v>0</v>
      </c>
      <c r="AK132" s="191">
        <f t="shared" si="38"/>
        <v>0</v>
      </c>
      <c r="AL132" s="191">
        <f t="shared" si="38"/>
        <v>0</v>
      </c>
      <c r="AM132" s="196"/>
      <c r="AN132" s="196"/>
      <c r="AO132" s="196"/>
    </row>
    <row r="133" s="12" customFormat="1" ht="30" hidden="1" customHeight="1" spans="1:41">
      <c r="A133" s="183" t="s">
        <v>54</v>
      </c>
      <c r="B133" s="188" t="s">
        <v>142</v>
      </c>
      <c r="C133" s="188"/>
      <c r="D133" s="188"/>
      <c r="E133" s="185"/>
      <c r="F133" s="185"/>
      <c r="G133" s="185"/>
      <c r="H133" s="185"/>
      <c r="I133" s="191">
        <f t="shared" ref="I133:AL133" si="39">SUM(I134)</f>
        <v>1</v>
      </c>
      <c r="J133" s="191">
        <f t="shared" si="39"/>
        <v>800</v>
      </c>
      <c r="K133" s="191">
        <f t="shared" si="39"/>
        <v>0</v>
      </c>
      <c r="L133" s="191">
        <f t="shared" si="39"/>
        <v>0</v>
      </c>
      <c r="M133" s="191">
        <f t="shared" si="39"/>
        <v>0</v>
      </c>
      <c r="N133" s="191">
        <f t="shared" si="39"/>
        <v>0</v>
      </c>
      <c r="O133" s="191">
        <f t="shared" si="39"/>
        <v>1</v>
      </c>
      <c r="P133" s="191">
        <f t="shared" si="39"/>
        <v>0</v>
      </c>
      <c r="Q133" s="191">
        <f t="shared" si="39"/>
        <v>0</v>
      </c>
      <c r="R133" s="191">
        <f t="shared" si="39"/>
        <v>0</v>
      </c>
      <c r="S133" s="191">
        <f t="shared" si="39"/>
        <v>800</v>
      </c>
      <c r="T133" s="191">
        <f t="shared" si="39"/>
        <v>800</v>
      </c>
      <c r="U133" s="191">
        <f t="shared" si="39"/>
        <v>0</v>
      </c>
      <c r="V133" s="191">
        <f t="shared" si="39"/>
        <v>0</v>
      </c>
      <c r="W133" s="191">
        <f t="shared" si="39"/>
        <v>0</v>
      </c>
      <c r="X133" s="191">
        <f t="shared" si="39"/>
        <v>0</v>
      </c>
      <c r="Y133" s="191">
        <f t="shared" si="39"/>
        <v>0</v>
      </c>
      <c r="Z133" s="191">
        <f t="shared" si="39"/>
        <v>223.2</v>
      </c>
      <c r="AA133" s="191">
        <f t="shared" si="39"/>
        <v>223.2</v>
      </c>
      <c r="AB133" s="191">
        <f t="shared" si="39"/>
        <v>223.2</v>
      </c>
      <c r="AC133" s="191">
        <f t="shared" si="39"/>
        <v>0</v>
      </c>
      <c r="AD133" s="191">
        <f t="shared" si="39"/>
        <v>0</v>
      </c>
      <c r="AE133" s="191">
        <f t="shared" si="39"/>
        <v>0</v>
      </c>
      <c r="AF133" s="191">
        <f t="shared" si="39"/>
        <v>0</v>
      </c>
      <c r="AG133" s="191">
        <f t="shared" si="39"/>
        <v>0</v>
      </c>
      <c r="AH133" s="191">
        <f t="shared" si="39"/>
        <v>0</v>
      </c>
      <c r="AI133" s="191">
        <f t="shared" si="39"/>
        <v>0</v>
      </c>
      <c r="AJ133" s="191">
        <f t="shared" si="39"/>
        <v>0</v>
      </c>
      <c r="AK133" s="191">
        <f t="shared" si="39"/>
        <v>0</v>
      </c>
      <c r="AL133" s="191">
        <f t="shared" si="39"/>
        <v>0</v>
      </c>
      <c r="AM133" s="196"/>
      <c r="AN133" s="196"/>
      <c r="AO133" s="196"/>
    </row>
    <row r="134" s="7" customFormat="1" ht="198" customHeight="1" spans="1:41">
      <c r="A134" s="22">
        <v>36</v>
      </c>
      <c r="B134" s="22" t="s">
        <v>1174</v>
      </c>
      <c r="C134" s="22">
        <v>2024</v>
      </c>
      <c r="D134" s="33" t="s">
        <v>993</v>
      </c>
      <c r="E134" s="22" t="s">
        <v>178</v>
      </c>
      <c r="F134" s="22" t="s">
        <v>1175</v>
      </c>
      <c r="G134" s="22" t="s">
        <v>995</v>
      </c>
      <c r="H134" s="33" t="s">
        <v>1497</v>
      </c>
      <c r="I134" s="22">
        <v>1</v>
      </c>
      <c r="J134" s="22">
        <v>800</v>
      </c>
      <c r="K134" s="22"/>
      <c r="L134" s="22"/>
      <c r="M134" s="22"/>
      <c r="N134" s="22"/>
      <c r="O134" s="22">
        <v>1</v>
      </c>
      <c r="P134" s="22"/>
      <c r="Q134" s="22"/>
      <c r="R134" s="22"/>
      <c r="S134" s="22">
        <v>800</v>
      </c>
      <c r="T134" s="22">
        <v>800</v>
      </c>
      <c r="U134" s="36" t="s">
        <v>997</v>
      </c>
      <c r="V134" s="22" t="s">
        <v>1176</v>
      </c>
      <c r="W134" s="22" t="s">
        <v>997</v>
      </c>
      <c r="X134" s="22" t="s">
        <v>1176</v>
      </c>
      <c r="Y134" s="22" t="s">
        <v>1177</v>
      </c>
      <c r="Z134" s="231">
        <v>223.2</v>
      </c>
      <c r="AA134" s="232">
        <f>AB134</f>
        <v>223.2</v>
      </c>
      <c r="AB134" s="232">
        <v>223.2</v>
      </c>
      <c r="AC134" s="213"/>
      <c r="AD134" s="213"/>
      <c r="AE134" s="213"/>
      <c r="AF134" s="208"/>
      <c r="AG134" s="208"/>
      <c r="AH134" s="208"/>
      <c r="AI134" s="208"/>
      <c r="AJ134" s="208"/>
      <c r="AK134" s="22"/>
      <c r="AL134" s="22"/>
      <c r="AM134" s="33" t="s">
        <v>1178</v>
      </c>
      <c r="AN134" s="33" t="s">
        <v>1179</v>
      </c>
      <c r="AO134" s="60" t="s">
        <v>1386</v>
      </c>
    </row>
    <row r="135" s="12" customFormat="1" ht="30" hidden="1" customHeight="1" spans="1:41">
      <c r="A135" s="183" t="s">
        <v>54</v>
      </c>
      <c r="B135" s="188" t="s">
        <v>143</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hidden="1" customHeight="1" spans="1:41">
      <c r="A136" s="183" t="s">
        <v>54</v>
      </c>
      <c r="B136" s="188" t="s">
        <v>144</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hidden="1" customHeight="1" spans="1:41">
      <c r="A137" s="203" t="s">
        <v>52</v>
      </c>
      <c r="B137" s="188" t="s">
        <v>145</v>
      </c>
      <c r="C137" s="188"/>
      <c r="D137" s="188"/>
      <c r="E137" s="185"/>
      <c r="F137" s="185"/>
      <c r="G137" s="185"/>
      <c r="H137" s="185"/>
      <c r="I137" s="191">
        <f t="shared" ref="I137:AL137" si="40">I138+I139+I140+I141+I142+I143</f>
        <v>0</v>
      </c>
      <c r="J137" s="191">
        <f t="shared" si="40"/>
        <v>0</v>
      </c>
      <c r="K137" s="191">
        <f t="shared" si="40"/>
        <v>0</v>
      </c>
      <c r="L137" s="191">
        <f t="shared" si="40"/>
        <v>0</v>
      </c>
      <c r="M137" s="191">
        <f t="shared" si="40"/>
        <v>0</v>
      </c>
      <c r="N137" s="191">
        <f t="shared" si="40"/>
        <v>0</v>
      </c>
      <c r="O137" s="191">
        <f t="shared" si="40"/>
        <v>0</v>
      </c>
      <c r="P137" s="191">
        <f t="shared" si="40"/>
        <v>0</v>
      </c>
      <c r="Q137" s="191">
        <f t="shared" si="40"/>
        <v>0</v>
      </c>
      <c r="R137" s="191">
        <f t="shared" si="40"/>
        <v>0</v>
      </c>
      <c r="S137" s="191">
        <f t="shared" si="40"/>
        <v>0</v>
      </c>
      <c r="T137" s="191">
        <f t="shared" si="40"/>
        <v>0</v>
      </c>
      <c r="U137" s="191">
        <f t="shared" si="40"/>
        <v>0</v>
      </c>
      <c r="V137" s="191">
        <f t="shared" si="40"/>
        <v>0</v>
      </c>
      <c r="W137" s="191">
        <f t="shared" si="40"/>
        <v>0</v>
      </c>
      <c r="X137" s="191">
        <f t="shared" si="40"/>
        <v>0</v>
      </c>
      <c r="Y137" s="191">
        <f t="shared" si="40"/>
        <v>0</v>
      </c>
      <c r="Z137" s="191">
        <f t="shared" si="40"/>
        <v>0</v>
      </c>
      <c r="AA137" s="191">
        <f t="shared" si="40"/>
        <v>0</v>
      </c>
      <c r="AB137" s="191">
        <f t="shared" si="40"/>
        <v>0</v>
      </c>
      <c r="AC137" s="191">
        <f t="shared" si="40"/>
        <v>0</v>
      </c>
      <c r="AD137" s="191">
        <f t="shared" si="40"/>
        <v>0</v>
      </c>
      <c r="AE137" s="191">
        <f t="shared" si="40"/>
        <v>0</v>
      </c>
      <c r="AF137" s="191">
        <f t="shared" si="40"/>
        <v>0</v>
      </c>
      <c r="AG137" s="191">
        <f t="shared" si="40"/>
        <v>0</v>
      </c>
      <c r="AH137" s="191">
        <f t="shared" si="40"/>
        <v>0</v>
      </c>
      <c r="AI137" s="191">
        <f t="shared" si="40"/>
        <v>0</v>
      </c>
      <c r="AJ137" s="191">
        <f t="shared" si="40"/>
        <v>0</v>
      </c>
      <c r="AK137" s="191">
        <f t="shared" si="40"/>
        <v>0</v>
      </c>
      <c r="AL137" s="191">
        <f t="shared" si="40"/>
        <v>0</v>
      </c>
      <c r="AM137" s="196"/>
      <c r="AN137" s="196"/>
      <c r="AO137" s="196"/>
    </row>
    <row r="138" s="12" customFormat="1" ht="30" hidden="1" customHeight="1" spans="1:41">
      <c r="A138" s="183" t="s">
        <v>54</v>
      </c>
      <c r="B138" s="188" t="s">
        <v>146</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hidden="1" customHeight="1" spans="1:41">
      <c r="A139" s="183" t="s">
        <v>54</v>
      </c>
      <c r="B139" s="188" t="s">
        <v>147</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hidden="1" customHeight="1" spans="1:41">
      <c r="A140" s="183" t="s">
        <v>54</v>
      </c>
      <c r="B140" s="188" t="s">
        <v>148</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hidden="1" customHeight="1" spans="1:41">
      <c r="A141" s="183" t="s">
        <v>54</v>
      </c>
      <c r="B141" s="188" t="s">
        <v>149</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hidden="1" customHeight="1" spans="1:41">
      <c r="A142" s="183" t="s">
        <v>54</v>
      </c>
      <c r="B142" s="188" t="s">
        <v>150</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hidden="1" customHeight="1" spans="1:41">
      <c r="A143" s="183" t="s">
        <v>54</v>
      </c>
      <c r="B143" s="188" t="s">
        <v>151</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hidden="1" customHeight="1" spans="1:41">
      <c r="A144" s="203" t="s">
        <v>52</v>
      </c>
      <c r="B144" s="188" t="s">
        <v>152</v>
      </c>
      <c r="C144" s="188"/>
      <c r="D144" s="188"/>
      <c r="E144" s="185"/>
      <c r="F144" s="185"/>
      <c r="G144" s="185"/>
      <c r="H144" s="185"/>
      <c r="I144" s="191">
        <f t="shared" ref="I144:AL144" si="41">I145+I146+I147+I148+I149</f>
        <v>0</v>
      </c>
      <c r="J144" s="191">
        <f t="shared" si="41"/>
        <v>0</v>
      </c>
      <c r="K144" s="191">
        <f t="shared" si="41"/>
        <v>0</v>
      </c>
      <c r="L144" s="191">
        <f t="shared" si="41"/>
        <v>0</v>
      </c>
      <c r="M144" s="191">
        <f t="shared" si="41"/>
        <v>0</v>
      </c>
      <c r="N144" s="191">
        <f t="shared" si="41"/>
        <v>0</v>
      </c>
      <c r="O144" s="191">
        <f t="shared" si="41"/>
        <v>0</v>
      </c>
      <c r="P144" s="191">
        <f t="shared" si="41"/>
        <v>0</v>
      </c>
      <c r="Q144" s="191">
        <f t="shared" si="41"/>
        <v>0</v>
      </c>
      <c r="R144" s="191">
        <f t="shared" si="41"/>
        <v>0</v>
      </c>
      <c r="S144" s="191">
        <f t="shared" si="41"/>
        <v>0</v>
      </c>
      <c r="T144" s="191">
        <f t="shared" si="41"/>
        <v>0</v>
      </c>
      <c r="U144" s="191">
        <f t="shared" si="41"/>
        <v>0</v>
      </c>
      <c r="V144" s="191">
        <f t="shared" si="41"/>
        <v>0</v>
      </c>
      <c r="W144" s="191">
        <f t="shared" si="41"/>
        <v>0</v>
      </c>
      <c r="X144" s="191">
        <f t="shared" si="41"/>
        <v>0</v>
      </c>
      <c r="Y144" s="191">
        <f t="shared" si="41"/>
        <v>0</v>
      </c>
      <c r="Z144" s="191">
        <f t="shared" si="41"/>
        <v>0</v>
      </c>
      <c r="AA144" s="191">
        <f t="shared" si="41"/>
        <v>0</v>
      </c>
      <c r="AB144" s="191">
        <f t="shared" si="41"/>
        <v>0</v>
      </c>
      <c r="AC144" s="191">
        <f t="shared" si="41"/>
        <v>0</v>
      </c>
      <c r="AD144" s="191">
        <f t="shared" si="41"/>
        <v>0</v>
      </c>
      <c r="AE144" s="191">
        <f t="shared" si="41"/>
        <v>0</v>
      </c>
      <c r="AF144" s="191">
        <f t="shared" si="41"/>
        <v>0</v>
      </c>
      <c r="AG144" s="191">
        <f t="shared" si="41"/>
        <v>0</v>
      </c>
      <c r="AH144" s="191">
        <f t="shared" si="41"/>
        <v>0</v>
      </c>
      <c r="AI144" s="191">
        <f t="shared" si="41"/>
        <v>0</v>
      </c>
      <c r="AJ144" s="191">
        <f t="shared" si="41"/>
        <v>0</v>
      </c>
      <c r="AK144" s="191">
        <f t="shared" si="41"/>
        <v>0</v>
      </c>
      <c r="AL144" s="191">
        <f t="shared" si="41"/>
        <v>0</v>
      </c>
      <c r="AM144" s="196"/>
      <c r="AN144" s="196"/>
      <c r="AO144" s="196"/>
    </row>
    <row r="145" s="12" customFormat="1" ht="30" hidden="1" customHeight="1" spans="1:41">
      <c r="A145" s="183" t="s">
        <v>54</v>
      </c>
      <c r="B145" s="188" t="s">
        <v>153</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hidden="1" customHeight="1" spans="1:41">
      <c r="A146" s="183" t="s">
        <v>54</v>
      </c>
      <c r="B146" s="188" t="s">
        <v>154</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hidden="1" customHeight="1" spans="1:41">
      <c r="A147" s="183" t="s">
        <v>54</v>
      </c>
      <c r="B147" s="188" t="s">
        <v>155</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hidden="1" customHeight="1" spans="1:41">
      <c r="A148" s="183" t="s">
        <v>54</v>
      </c>
      <c r="B148" s="188" t="s">
        <v>156</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hidden="1" customHeight="1" spans="1:41">
      <c r="A149" s="183" t="s">
        <v>54</v>
      </c>
      <c r="B149" s="188" t="s">
        <v>157</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hidden="1" customHeight="1" spans="1:41">
      <c r="A150" s="180" t="s">
        <v>50</v>
      </c>
      <c r="B150" s="188" t="s">
        <v>158</v>
      </c>
      <c r="C150" s="188"/>
      <c r="D150" s="188"/>
      <c r="E150" s="185"/>
      <c r="F150" s="185"/>
      <c r="G150" s="185"/>
      <c r="H150" s="185"/>
      <c r="I150" s="192">
        <f t="shared" ref="I150:AL150" si="42">I151+I154</f>
        <v>0</v>
      </c>
      <c r="J150" s="192">
        <f t="shared" si="42"/>
        <v>0</v>
      </c>
      <c r="K150" s="192">
        <f t="shared" si="42"/>
        <v>0</v>
      </c>
      <c r="L150" s="192">
        <f t="shared" si="42"/>
        <v>0</v>
      </c>
      <c r="M150" s="192">
        <f t="shared" si="42"/>
        <v>0</v>
      </c>
      <c r="N150" s="192">
        <f t="shared" si="42"/>
        <v>0</v>
      </c>
      <c r="O150" s="192">
        <f t="shared" si="42"/>
        <v>0</v>
      </c>
      <c r="P150" s="192">
        <f t="shared" si="42"/>
        <v>0</v>
      </c>
      <c r="Q150" s="192">
        <f t="shared" si="42"/>
        <v>0</v>
      </c>
      <c r="R150" s="192">
        <f t="shared" si="42"/>
        <v>0</v>
      </c>
      <c r="S150" s="192">
        <f t="shared" si="42"/>
        <v>0</v>
      </c>
      <c r="T150" s="192">
        <f t="shared" si="42"/>
        <v>0</v>
      </c>
      <c r="U150" s="192">
        <f t="shared" si="42"/>
        <v>0</v>
      </c>
      <c r="V150" s="192">
        <f t="shared" si="42"/>
        <v>0</v>
      </c>
      <c r="W150" s="192">
        <f t="shared" si="42"/>
        <v>0</v>
      </c>
      <c r="X150" s="192">
        <f t="shared" si="42"/>
        <v>0</v>
      </c>
      <c r="Y150" s="192">
        <f t="shared" si="42"/>
        <v>0</v>
      </c>
      <c r="Z150" s="192">
        <f t="shared" si="42"/>
        <v>0</v>
      </c>
      <c r="AA150" s="192">
        <f t="shared" si="42"/>
        <v>0</v>
      </c>
      <c r="AB150" s="192">
        <f t="shared" si="42"/>
        <v>0</v>
      </c>
      <c r="AC150" s="192">
        <f t="shared" si="42"/>
        <v>0</v>
      </c>
      <c r="AD150" s="192">
        <f t="shared" si="42"/>
        <v>0</v>
      </c>
      <c r="AE150" s="192">
        <f t="shared" si="42"/>
        <v>0</v>
      </c>
      <c r="AF150" s="192">
        <f t="shared" si="42"/>
        <v>0</v>
      </c>
      <c r="AG150" s="192">
        <f t="shared" si="42"/>
        <v>0</v>
      </c>
      <c r="AH150" s="192">
        <f t="shared" si="42"/>
        <v>0</v>
      </c>
      <c r="AI150" s="192">
        <f t="shared" si="42"/>
        <v>0</v>
      </c>
      <c r="AJ150" s="192">
        <f t="shared" si="42"/>
        <v>0</v>
      </c>
      <c r="AK150" s="192">
        <f t="shared" si="42"/>
        <v>0</v>
      </c>
      <c r="AL150" s="192">
        <f t="shared" si="42"/>
        <v>0</v>
      </c>
      <c r="AM150" s="196"/>
      <c r="AN150" s="196"/>
      <c r="AO150" s="196"/>
    </row>
    <row r="151" s="12" customFormat="1" ht="30" hidden="1" customHeight="1" spans="1:41">
      <c r="A151" s="203" t="s">
        <v>52</v>
      </c>
      <c r="B151" s="188" t="s">
        <v>159</v>
      </c>
      <c r="C151" s="188"/>
      <c r="D151" s="188"/>
      <c r="E151" s="185"/>
      <c r="F151" s="185"/>
      <c r="G151" s="185"/>
      <c r="H151" s="185"/>
      <c r="I151" s="191">
        <f t="shared" ref="I151:AL151" si="43">I152+I153</f>
        <v>0</v>
      </c>
      <c r="J151" s="191">
        <f t="shared" si="43"/>
        <v>0</v>
      </c>
      <c r="K151" s="191">
        <f t="shared" si="43"/>
        <v>0</v>
      </c>
      <c r="L151" s="191">
        <f t="shared" si="43"/>
        <v>0</v>
      </c>
      <c r="M151" s="191">
        <f t="shared" si="43"/>
        <v>0</v>
      </c>
      <c r="N151" s="191">
        <f t="shared" si="43"/>
        <v>0</v>
      </c>
      <c r="O151" s="191">
        <f t="shared" si="43"/>
        <v>0</v>
      </c>
      <c r="P151" s="191">
        <f t="shared" si="43"/>
        <v>0</v>
      </c>
      <c r="Q151" s="191">
        <f t="shared" si="43"/>
        <v>0</v>
      </c>
      <c r="R151" s="191">
        <f t="shared" si="43"/>
        <v>0</v>
      </c>
      <c r="S151" s="191">
        <f t="shared" si="43"/>
        <v>0</v>
      </c>
      <c r="T151" s="191">
        <f t="shared" si="43"/>
        <v>0</v>
      </c>
      <c r="U151" s="191">
        <f t="shared" si="43"/>
        <v>0</v>
      </c>
      <c r="V151" s="191">
        <f t="shared" si="43"/>
        <v>0</v>
      </c>
      <c r="W151" s="191">
        <f t="shared" si="43"/>
        <v>0</v>
      </c>
      <c r="X151" s="191">
        <f t="shared" si="43"/>
        <v>0</v>
      </c>
      <c r="Y151" s="191">
        <f t="shared" si="43"/>
        <v>0</v>
      </c>
      <c r="Z151" s="191">
        <f t="shared" si="43"/>
        <v>0</v>
      </c>
      <c r="AA151" s="191">
        <f t="shared" si="43"/>
        <v>0</v>
      </c>
      <c r="AB151" s="191">
        <f t="shared" si="43"/>
        <v>0</v>
      </c>
      <c r="AC151" s="191">
        <f t="shared" si="43"/>
        <v>0</v>
      </c>
      <c r="AD151" s="191">
        <f t="shared" si="43"/>
        <v>0</v>
      </c>
      <c r="AE151" s="191">
        <f t="shared" si="43"/>
        <v>0</v>
      </c>
      <c r="AF151" s="191">
        <f t="shared" si="43"/>
        <v>0</v>
      </c>
      <c r="AG151" s="191">
        <f t="shared" si="43"/>
        <v>0</v>
      </c>
      <c r="AH151" s="191">
        <f t="shared" si="43"/>
        <v>0</v>
      </c>
      <c r="AI151" s="191">
        <f t="shared" si="43"/>
        <v>0</v>
      </c>
      <c r="AJ151" s="191">
        <f t="shared" si="43"/>
        <v>0</v>
      </c>
      <c r="AK151" s="191">
        <f t="shared" si="43"/>
        <v>0</v>
      </c>
      <c r="AL151" s="191">
        <f t="shared" si="43"/>
        <v>0</v>
      </c>
      <c r="AM151" s="196"/>
      <c r="AN151" s="196"/>
      <c r="AO151" s="196"/>
    </row>
    <row r="152" s="12" customFormat="1" ht="30" hidden="1" customHeight="1" spans="1:41">
      <c r="A152" s="183" t="s">
        <v>54</v>
      </c>
      <c r="B152" s="188" t="s">
        <v>160</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hidden="1" customHeight="1" spans="1:41">
      <c r="A153" s="183" t="s">
        <v>54</v>
      </c>
      <c r="B153" s="188" t="s">
        <v>161</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hidden="1" customHeight="1" spans="1:41">
      <c r="A154" s="203" t="s">
        <v>52</v>
      </c>
      <c r="B154" s="188" t="s">
        <v>162</v>
      </c>
      <c r="C154" s="188"/>
      <c r="D154" s="188"/>
      <c r="E154" s="185"/>
      <c r="F154" s="185"/>
      <c r="G154" s="185"/>
      <c r="H154" s="185"/>
      <c r="I154" s="191">
        <f t="shared" ref="I154:AL154" si="44">I155+I156+I157+I158</f>
        <v>0</v>
      </c>
      <c r="J154" s="191">
        <f t="shared" si="44"/>
        <v>0</v>
      </c>
      <c r="K154" s="191">
        <f t="shared" si="44"/>
        <v>0</v>
      </c>
      <c r="L154" s="191">
        <f t="shared" si="44"/>
        <v>0</v>
      </c>
      <c r="M154" s="191">
        <f t="shared" si="44"/>
        <v>0</v>
      </c>
      <c r="N154" s="191">
        <f t="shared" si="44"/>
        <v>0</v>
      </c>
      <c r="O154" s="191">
        <f t="shared" si="44"/>
        <v>0</v>
      </c>
      <c r="P154" s="191">
        <f t="shared" si="44"/>
        <v>0</v>
      </c>
      <c r="Q154" s="191">
        <f t="shared" si="44"/>
        <v>0</v>
      </c>
      <c r="R154" s="191">
        <f t="shared" si="44"/>
        <v>0</v>
      </c>
      <c r="S154" s="191">
        <f t="shared" si="44"/>
        <v>0</v>
      </c>
      <c r="T154" s="191">
        <f t="shared" si="44"/>
        <v>0</v>
      </c>
      <c r="U154" s="191">
        <f t="shared" si="44"/>
        <v>0</v>
      </c>
      <c r="V154" s="191">
        <f t="shared" si="44"/>
        <v>0</v>
      </c>
      <c r="W154" s="191">
        <f t="shared" si="44"/>
        <v>0</v>
      </c>
      <c r="X154" s="191">
        <f t="shared" si="44"/>
        <v>0</v>
      </c>
      <c r="Y154" s="191">
        <f t="shared" si="44"/>
        <v>0</v>
      </c>
      <c r="Z154" s="191">
        <f t="shared" si="44"/>
        <v>0</v>
      </c>
      <c r="AA154" s="191">
        <f t="shared" si="44"/>
        <v>0</v>
      </c>
      <c r="AB154" s="191">
        <f t="shared" si="44"/>
        <v>0</v>
      </c>
      <c r="AC154" s="191">
        <f t="shared" si="44"/>
        <v>0</v>
      </c>
      <c r="AD154" s="191">
        <f t="shared" si="44"/>
        <v>0</v>
      </c>
      <c r="AE154" s="191">
        <f t="shared" si="44"/>
        <v>0</v>
      </c>
      <c r="AF154" s="191">
        <f t="shared" si="44"/>
        <v>0</v>
      </c>
      <c r="AG154" s="191">
        <f t="shared" si="44"/>
        <v>0</v>
      </c>
      <c r="AH154" s="191">
        <f t="shared" si="44"/>
        <v>0</v>
      </c>
      <c r="AI154" s="191">
        <f t="shared" si="44"/>
        <v>0</v>
      </c>
      <c r="AJ154" s="191">
        <f t="shared" si="44"/>
        <v>0</v>
      </c>
      <c r="AK154" s="191">
        <f t="shared" si="44"/>
        <v>0</v>
      </c>
      <c r="AL154" s="191">
        <f t="shared" si="44"/>
        <v>0</v>
      </c>
      <c r="AM154" s="196"/>
      <c r="AN154" s="196"/>
      <c r="AO154" s="196"/>
    </row>
    <row r="155" s="12" customFormat="1" ht="30" hidden="1" customHeight="1" spans="1:41">
      <c r="A155" s="183" t="s">
        <v>54</v>
      </c>
      <c r="B155" s="188" t="s">
        <v>163</v>
      </c>
      <c r="C155" s="188"/>
      <c r="D155" s="188"/>
      <c r="E155" s="185"/>
      <c r="F155" s="185"/>
      <c r="G155" s="185"/>
      <c r="H155" s="185"/>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6"/>
      <c r="AN155" s="196"/>
      <c r="AO155" s="196"/>
    </row>
    <row r="156" s="12" customFormat="1" ht="30" hidden="1" customHeight="1" spans="1:41">
      <c r="A156" s="183" t="s">
        <v>54</v>
      </c>
      <c r="B156" s="188" t="s">
        <v>164</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hidden="1" customHeight="1" spans="1:41">
      <c r="A157" s="183" t="s">
        <v>54</v>
      </c>
      <c r="B157" s="188" t="s">
        <v>165</v>
      </c>
      <c r="C157" s="188"/>
      <c r="D157" s="188"/>
      <c r="E157" s="185"/>
      <c r="F157" s="185"/>
      <c r="G157" s="185"/>
      <c r="H157" s="185"/>
      <c r="I157" s="191"/>
      <c r="J157" s="191"/>
      <c r="K157" s="191"/>
      <c r="L157" s="191"/>
      <c r="M157" s="191"/>
      <c r="N157" s="191"/>
      <c r="O157" s="191"/>
      <c r="P157" s="191"/>
      <c r="Q157" s="191"/>
      <c r="R157" s="191"/>
      <c r="S157" s="191"/>
      <c r="T157" s="191"/>
      <c r="U157" s="191"/>
      <c r="V157" s="191"/>
      <c r="W157" s="191"/>
      <c r="X157" s="191"/>
      <c r="Y157" s="191"/>
      <c r="Z157" s="191"/>
      <c r="AA157" s="191"/>
      <c r="AB157" s="191"/>
      <c r="AC157" s="191"/>
      <c r="AD157" s="191"/>
      <c r="AE157" s="191"/>
      <c r="AF157" s="191"/>
      <c r="AG157" s="191"/>
      <c r="AH157" s="191"/>
      <c r="AI157" s="191"/>
      <c r="AJ157" s="191"/>
      <c r="AK157" s="191"/>
      <c r="AL157" s="191"/>
      <c r="AM157" s="196"/>
      <c r="AN157" s="196"/>
      <c r="AO157" s="196"/>
    </row>
    <row r="158" s="12" customFormat="1" ht="30" hidden="1" customHeight="1" spans="1:41">
      <c r="A158" s="183" t="s">
        <v>54</v>
      </c>
      <c r="B158" s="188" t="s">
        <v>166</v>
      </c>
      <c r="C158" s="188"/>
      <c r="D158" s="188"/>
      <c r="E158" s="185"/>
      <c r="F158" s="185"/>
      <c r="G158" s="185"/>
      <c r="H158" s="185"/>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6"/>
      <c r="AN158" s="196"/>
      <c r="AO158" s="196"/>
    </row>
    <row r="159" s="12" customFormat="1" ht="30" hidden="1" customHeight="1" spans="1:41">
      <c r="A159" s="180" t="s">
        <v>50</v>
      </c>
      <c r="B159" s="188" t="s">
        <v>167</v>
      </c>
      <c r="C159" s="188"/>
      <c r="D159" s="188"/>
      <c r="E159" s="185"/>
      <c r="F159" s="185"/>
      <c r="G159" s="185"/>
      <c r="H159" s="185"/>
      <c r="I159" s="192">
        <f t="shared" ref="I159:AL159" si="45">I160</f>
        <v>0</v>
      </c>
      <c r="J159" s="192">
        <f t="shared" si="45"/>
        <v>0</v>
      </c>
      <c r="K159" s="192">
        <f t="shared" si="45"/>
        <v>0</v>
      </c>
      <c r="L159" s="192">
        <f t="shared" si="45"/>
        <v>0</v>
      </c>
      <c r="M159" s="192">
        <f t="shared" si="45"/>
        <v>0</v>
      </c>
      <c r="N159" s="192">
        <f t="shared" si="45"/>
        <v>0</v>
      </c>
      <c r="O159" s="192">
        <f t="shared" si="45"/>
        <v>0</v>
      </c>
      <c r="P159" s="192">
        <f t="shared" si="45"/>
        <v>0</v>
      </c>
      <c r="Q159" s="192">
        <f t="shared" si="45"/>
        <v>0</v>
      </c>
      <c r="R159" s="192">
        <f t="shared" si="45"/>
        <v>0</v>
      </c>
      <c r="S159" s="192">
        <f t="shared" si="45"/>
        <v>0</v>
      </c>
      <c r="T159" s="192">
        <f t="shared" si="45"/>
        <v>0</v>
      </c>
      <c r="U159" s="192">
        <f t="shared" si="45"/>
        <v>0</v>
      </c>
      <c r="V159" s="192">
        <f t="shared" si="45"/>
        <v>0</v>
      </c>
      <c r="W159" s="192">
        <f t="shared" si="45"/>
        <v>0</v>
      </c>
      <c r="X159" s="192">
        <f t="shared" si="45"/>
        <v>0</v>
      </c>
      <c r="Y159" s="192">
        <f t="shared" si="45"/>
        <v>0</v>
      </c>
      <c r="Z159" s="192">
        <f t="shared" si="45"/>
        <v>0</v>
      </c>
      <c r="AA159" s="192">
        <f t="shared" si="45"/>
        <v>0</v>
      </c>
      <c r="AB159" s="192">
        <f t="shared" si="45"/>
        <v>0</v>
      </c>
      <c r="AC159" s="192">
        <f t="shared" si="45"/>
        <v>0</v>
      </c>
      <c r="AD159" s="192">
        <f t="shared" si="45"/>
        <v>0</v>
      </c>
      <c r="AE159" s="192">
        <f t="shared" si="45"/>
        <v>0</v>
      </c>
      <c r="AF159" s="192">
        <f t="shared" si="45"/>
        <v>0</v>
      </c>
      <c r="AG159" s="192">
        <f t="shared" si="45"/>
        <v>0</v>
      </c>
      <c r="AH159" s="192">
        <f t="shared" si="45"/>
        <v>0</v>
      </c>
      <c r="AI159" s="192">
        <f t="shared" si="45"/>
        <v>0</v>
      </c>
      <c r="AJ159" s="192">
        <f t="shared" si="45"/>
        <v>0</v>
      </c>
      <c r="AK159" s="192">
        <f t="shared" si="45"/>
        <v>0</v>
      </c>
      <c r="AL159" s="192">
        <f t="shared" si="45"/>
        <v>0</v>
      </c>
      <c r="AM159" s="196"/>
      <c r="AN159" s="196"/>
      <c r="AO159" s="196"/>
    </row>
    <row r="160" s="12" customFormat="1" ht="30" hidden="1" customHeight="1" spans="1:41">
      <c r="A160" s="180" t="s">
        <v>52</v>
      </c>
      <c r="B160" s="188" t="s">
        <v>167</v>
      </c>
      <c r="C160" s="188"/>
      <c r="D160" s="188"/>
      <c r="E160" s="185"/>
      <c r="F160" s="185"/>
      <c r="G160" s="185"/>
      <c r="H160" s="185"/>
      <c r="I160" s="191">
        <f t="shared" ref="I160:AL160" si="46">I161</f>
        <v>0</v>
      </c>
      <c r="J160" s="191">
        <f t="shared" si="46"/>
        <v>0</v>
      </c>
      <c r="K160" s="191">
        <f t="shared" si="46"/>
        <v>0</v>
      </c>
      <c r="L160" s="191">
        <f t="shared" si="46"/>
        <v>0</v>
      </c>
      <c r="M160" s="191">
        <f t="shared" si="46"/>
        <v>0</v>
      </c>
      <c r="N160" s="191">
        <f t="shared" si="46"/>
        <v>0</v>
      </c>
      <c r="O160" s="191">
        <f t="shared" si="46"/>
        <v>0</v>
      </c>
      <c r="P160" s="191">
        <f t="shared" si="46"/>
        <v>0</v>
      </c>
      <c r="Q160" s="191">
        <f t="shared" si="46"/>
        <v>0</v>
      </c>
      <c r="R160" s="191">
        <f t="shared" si="46"/>
        <v>0</v>
      </c>
      <c r="S160" s="191">
        <f t="shared" si="46"/>
        <v>0</v>
      </c>
      <c r="T160" s="191">
        <f t="shared" si="46"/>
        <v>0</v>
      </c>
      <c r="U160" s="191">
        <f t="shared" si="46"/>
        <v>0</v>
      </c>
      <c r="V160" s="191">
        <f t="shared" si="46"/>
        <v>0</v>
      </c>
      <c r="W160" s="191">
        <f t="shared" si="46"/>
        <v>0</v>
      </c>
      <c r="X160" s="191">
        <f t="shared" si="46"/>
        <v>0</v>
      </c>
      <c r="Y160" s="191">
        <f t="shared" si="46"/>
        <v>0</v>
      </c>
      <c r="Z160" s="191">
        <f t="shared" si="46"/>
        <v>0</v>
      </c>
      <c r="AA160" s="191">
        <f t="shared" si="46"/>
        <v>0</v>
      </c>
      <c r="AB160" s="191">
        <f t="shared" si="46"/>
        <v>0</v>
      </c>
      <c r="AC160" s="191">
        <f t="shared" si="46"/>
        <v>0</v>
      </c>
      <c r="AD160" s="191">
        <f t="shared" si="46"/>
        <v>0</v>
      </c>
      <c r="AE160" s="191">
        <f t="shared" si="46"/>
        <v>0</v>
      </c>
      <c r="AF160" s="191">
        <f t="shared" si="46"/>
        <v>0</v>
      </c>
      <c r="AG160" s="191">
        <f t="shared" si="46"/>
        <v>0</v>
      </c>
      <c r="AH160" s="191">
        <f t="shared" si="46"/>
        <v>0</v>
      </c>
      <c r="AI160" s="191">
        <f t="shared" si="46"/>
        <v>0</v>
      </c>
      <c r="AJ160" s="191">
        <f t="shared" si="46"/>
        <v>0</v>
      </c>
      <c r="AK160" s="191">
        <f t="shared" si="46"/>
        <v>0</v>
      </c>
      <c r="AL160" s="191">
        <f t="shared" si="46"/>
        <v>0</v>
      </c>
      <c r="AM160" s="196"/>
      <c r="AN160" s="196"/>
      <c r="AO160" s="196"/>
    </row>
    <row r="161" s="12" customFormat="1" ht="30" hidden="1" customHeight="1" spans="1:41">
      <c r="A161" s="180" t="s">
        <v>54</v>
      </c>
      <c r="B161" s="188" t="s">
        <v>167</v>
      </c>
      <c r="C161" s="188"/>
      <c r="D161" s="188"/>
      <c r="E161" s="185"/>
      <c r="F161" s="185"/>
      <c r="G161" s="185"/>
      <c r="H161" s="185"/>
      <c r="I161" s="191"/>
      <c r="J161" s="191"/>
      <c r="K161" s="191"/>
      <c r="L161" s="191"/>
      <c r="M161" s="191"/>
      <c r="N161" s="191"/>
      <c r="O161" s="191"/>
      <c r="P161" s="191"/>
      <c r="Q161" s="191"/>
      <c r="R161" s="191"/>
      <c r="S161" s="191"/>
      <c r="T161" s="191"/>
      <c r="U161" s="191"/>
      <c r="V161" s="191"/>
      <c r="W161" s="191"/>
      <c r="X161" s="191"/>
      <c r="Y161" s="191"/>
      <c r="Z161" s="191"/>
      <c r="AA161" s="191"/>
      <c r="AB161" s="191"/>
      <c r="AC161" s="191"/>
      <c r="AD161" s="191"/>
      <c r="AE161" s="191"/>
      <c r="AF161" s="191"/>
      <c r="AG161" s="191"/>
      <c r="AH161" s="191"/>
      <c r="AI161" s="191"/>
      <c r="AJ161" s="191"/>
      <c r="AK161" s="191"/>
      <c r="AL161" s="191"/>
      <c r="AM161" s="196"/>
      <c r="AN161" s="196"/>
      <c r="AO161" s="196"/>
    </row>
    <row r="162" s="12" customFormat="1" ht="30" hidden="1" customHeight="1" spans="1:41">
      <c r="A162" s="180" t="s">
        <v>50</v>
      </c>
      <c r="B162" s="188" t="s">
        <v>96</v>
      </c>
      <c r="C162" s="188"/>
      <c r="D162" s="188"/>
      <c r="E162" s="185"/>
      <c r="F162" s="185"/>
      <c r="G162" s="185"/>
      <c r="H162" s="185"/>
      <c r="I162" s="192">
        <f t="shared" ref="I162:AL162" si="47">I163</f>
        <v>2</v>
      </c>
      <c r="J162" s="192">
        <f t="shared" si="47"/>
        <v>3816</v>
      </c>
      <c r="K162" s="192">
        <f t="shared" si="47"/>
        <v>0</v>
      </c>
      <c r="L162" s="192">
        <f t="shared" si="47"/>
        <v>0</v>
      </c>
      <c r="M162" s="192">
        <f t="shared" si="47"/>
        <v>0</v>
      </c>
      <c r="N162" s="192">
        <f t="shared" si="47"/>
        <v>0</v>
      </c>
      <c r="O162" s="192">
        <f t="shared" si="47"/>
        <v>0</v>
      </c>
      <c r="P162" s="192">
        <f t="shared" si="47"/>
        <v>0</v>
      </c>
      <c r="Q162" s="192">
        <f t="shared" si="47"/>
        <v>0</v>
      </c>
      <c r="R162" s="192">
        <f t="shared" si="47"/>
        <v>2</v>
      </c>
      <c r="S162" s="192">
        <f t="shared" si="47"/>
        <v>10600</v>
      </c>
      <c r="T162" s="192">
        <f t="shared" si="47"/>
        <v>15068</v>
      </c>
      <c r="U162" s="192">
        <f t="shared" si="47"/>
        <v>0</v>
      </c>
      <c r="V162" s="192">
        <f t="shared" si="47"/>
        <v>0</v>
      </c>
      <c r="W162" s="192">
        <f t="shared" si="47"/>
        <v>0</v>
      </c>
      <c r="X162" s="192">
        <f t="shared" si="47"/>
        <v>0</v>
      </c>
      <c r="Y162" s="192">
        <f t="shared" si="47"/>
        <v>0</v>
      </c>
      <c r="Z162" s="192">
        <f t="shared" si="47"/>
        <v>538</v>
      </c>
      <c r="AA162" s="192">
        <f t="shared" si="47"/>
        <v>538</v>
      </c>
      <c r="AB162" s="192">
        <f t="shared" si="47"/>
        <v>500</v>
      </c>
      <c r="AC162" s="192">
        <f t="shared" si="47"/>
        <v>0</v>
      </c>
      <c r="AD162" s="192">
        <f t="shared" si="47"/>
        <v>38</v>
      </c>
      <c r="AE162" s="192">
        <f t="shared" si="47"/>
        <v>0</v>
      </c>
      <c r="AF162" s="192">
        <f t="shared" si="47"/>
        <v>0</v>
      </c>
      <c r="AG162" s="192">
        <f t="shared" si="47"/>
        <v>0</v>
      </c>
      <c r="AH162" s="192">
        <f t="shared" si="47"/>
        <v>0</v>
      </c>
      <c r="AI162" s="192">
        <f t="shared" si="47"/>
        <v>0</v>
      </c>
      <c r="AJ162" s="192">
        <f t="shared" si="47"/>
        <v>0</v>
      </c>
      <c r="AK162" s="192">
        <f t="shared" si="47"/>
        <v>0</v>
      </c>
      <c r="AL162" s="192">
        <f t="shared" si="47"/>
        <v>0</v>
      </c>
      <c r="AM162" s="196"/>
      <c r="AN162" s="196"/>
      <c r="AO162" s="196"/>
    </row>
    <row r="163" s="12" customFormat="1" ht="30" hidden="1" customHeight="1" spans="1:41">
      <c r="A163" s="180" t="s">
        <v>52</v>
      </c>
      <c r="B163" s="188" t="s">
        <v>96</v>
      </c>
      <c r="C163" s="188"/>
      <c r="D163" s="188"/>
      <c r="E163" s="185"/>
      <c r="F163" s="185"/>
      <c r="G163" s="185"/>
      <c r="H163" s="185"/>
      <c r="I163" s="191">
        <f t="shared" ref="I163:AL163" si="48">I164+I165+I167</f>
        <v>2</v>
      </c>
      <c r="J163" s="191">
        <f t="shared" si="48"/>
        <v>3816</v>
      </c>
      <c r="K163" s="191">
        <f t="shared" si="48"/>
        <v>0</v>
      </c>
      <c r="L163" s="191">
        <f t="shared" si="48"/>
        <v>0</v>
      </c>
      <c r="M163" s="191">
        <f t="shared" si="48"/>
        <v>0</v>
      </c>
      <c r="N163" s="191">
        <f t="shared" si="48"/>
        <v>0</v>
      </c>
      <c r="O163" s="191">
        <f t="shared" si="48"/>
        <v>0</v>
      </c>
      <c r="P163" s="191">
        <f t="shared" si="48"/>
        <v>0</v>
      </c>
      <c r="Q163" s="191">
        <f t="shared" si="48"/>
        <v>0</v>
      </c>
      <c r="R163" s="191">
        <f t="shared" si="48"/>
        <v>2</v>
      </c>
      <c r="S163" s="191">
        <f t="shared" si="48"/>
        <v>10600</v>
      </c>
      <c r="T163" s="191">
        <f t="shared" si="48"/>
        <v>15068</v>
      </c>
      <c r="U163" s="191">
        <f t="shared" si="48"/>
        <v>0</v>
      </c>
      <c r="V163" s="191">
        <f t="shared" si="48"/>
        <v>0</v>
      </c>
      <c r="W163" s="191">
        <f t="shared" si="48"/>
        <v>0</v>
      </c>
      <c r="X163" s="191">
        <f t="shared" si="48"/>
        <v>0</v>
      </c>
      <c r="Y163" s="191">
        <f t="shared" si="48"/>
        <v>0</v>
      </c>
      <c r="Z163" s="191">
        <f t="shared" si="48"/>
        <v>538</v>
      </c>
      <c r="AA163" s="191">
        <f t="shared" si="48"/>
        <v>538</v>
      </c>
      <c r="AB163" s="191">
        <f t="shared" si="48"/>
        <v>500</v>
      </c>
      <c r="AC163" s="191">
        <f t="shared" si="48"/>
        <v>0</v>
      </c>
      <c r="AD163" s="191">
        <f t="shared" si="48"/>
        <v>38</v>
      </c>
      <c r="AE163" s="191">
        <f t="shared" si="48"/>
        <v>0</v>
      </c>
      <c r="AF163" s="191">
        <f t="shared" si="48"/>
        <v>0</v>
      </c>
      <c r="AG163" s="191">
        <f t="shared" si="48"/>
        <v>0</v>
      </c>
      <c r="AH163" s="191">
        <f t="shared" si="48"/>
        <v>0</v>
      </c>
      <c r="AI163" s="191">
        <f t="shared" si="48"/>
        <v>0</v>
      </c>
      <c r="AJ163" s="191">
        <f t="shared" si="48"/>
        <v>0</v>
      </c>
      <c r="AK163" s="191">
        <f t="shared" si="48"/>
        <v>0</v>
      </c>
      <c r="AL163" s="191">
        <f t="shared" si="48"/>
        <v>0</v>
      </c>
      <c r="AM163" s="196"/>
      <c r="AN163" s="196"/>
      <c r="AO163" s="196"/>
    </row>
    <row r="164" s="12" customFormat="1" ht="45" hidden="1" customHeight="1" spans="1:41">
      <c r="A164" s="183" t="s">
        <v>54</v>
      </c>
      <c r="B164" s="188" t="s">
        <v>168</v>
      </c>
      <c r="C164" s="188"/>
      <c r="D164" s="188"/>
      <c r="E164" s="185"/>
      <c r="F164" s="185"/>
      <c r="G164" s="185"/>
      <c r="H164" s="185"/>
      <c r="I164" s="191"/>
      <c r="J164" s="191"/>
      <c r="K164" s="191"/>
      <c r="L164" s="191"/>
      <c r="M164" s="191"/>
      <c r="N164" s="191"/>
      <c r="O164" s="191"/>
      <c r="P164" s="191"/>
      <c r="Q164" s="191"/>
      <c r="R164" s="191"/>
      <c r="S164" s="191"/>
      <c r="T164" s="191"/>
      <c r="U164" s="191"/>
      <c r="V164" s="191"/>
      <c r="W164" s="191"/>
      <c r="X164" s="191"/>
      <c r="Y164" s="191"/>
      <c r="Z164" s="191"/>
      <c r="AA164" s="191"/>
      <c r="AB164" s="191"/>
      <c r="AC164" s="191"/>
      <c r="AD164" s="191"/>
      <c r="AE164" s="191"/>
      <c r="AF164" s="191"/>
      <c r="AG164" s="191"/>
      <c r="AH164" s="191"/>
      <c r="AI164" s="191"/>
      <c r="AJ164" s="191"/>
      <c r="AK164" s="191"/>
      <c r="AL164" s="191"/>
      <c r="AM164" s="196"/>
      <c r="AN164" s="196"/>
      <c r="AO164" s="196"/>
    </row>
    <row r="165" s="12" customFormat="1" ht="30" hidden="1" customHeight="1" spans="1:41">
      <c r="A165" s="183" t="s">
        <v>54</v>
      </c>
      <c r="B165" s="188" t="s">
        <v>169</v>
      </c>
      <c r="C165" s="188"/>
      <c r="D165" s="188"/>
      <c r="E165" s="185"/>
      <c r="F165" s="185"/>
      <c r="G165" s="185"/>
      <c r="H165" s="185"/>
      <c r="I165" s="191">
        <f t="shared" ref="I165:AL165" si="49">SUM(I166)</f>
        <v>1</v>
      </c>
      <c r="J165" s="191">
        <f t="shared" si="49"/>
        <v>3800</v>
      </c>
      <c r="K165" s="191">
        <f t="shared" si="49"/>
        <v>0</v>
      </c>
      <c r="L165" s="191">
        <f t="shared" si="49"/>
        <v>0</v>
      </c>
      <c r="M165" s="191">
        <f t="shared" si="49"/>
        <v>0</v>
      </c>
      <c r="N165" s="191">
        <f t="shared" si="49"/>
        <v>0</v>
      </c>
      <c r="O165" s="191">
        <f t="shared" si="49"/>
        <v>0</v>
      </c>
      <c r="P165" s="191">
        <f t="shared" si="49"/>
        <v>0</v>
      </c>
      <c r="Q165" s="191">
        <f t="shared" si="49"/>
        <v>0</v>
      </c>
      <c r="R165" s="191">
        <f t="shared" si="49"/>
        <v>1</v>
      </c>
      <c r="S165" s="191">
        <f t="shared" si="49"/>
        <v>3800</v>
      </c>
      <c r="T165" s="191">
        <f t="shared" si="49"/>
        <v>0</v>
      </c>
      <c r="U165" s="191">
        <f t="shared" si="49"/>
        <v>0</v>
      </c>
      <c r="V165" s="191">
        <f t="shared" si="49"/>
        <v>0</v>
      </c>
      <c r="W165" s="191">
        <f t="shared" si="49"/>
        <v>0</v>
      </c>
      <c r="X165" s="191">
        <f t="shared" si="49"/>
        <v>0</v>
      </c>
      <c r="Y165" s="191">
        <f t="shared" si="49"/>
        <v>0</v>
      </c>
      <c r="Z165" s="191">
        <f t="shared" si="49"/>
        <v>38</v>
      </c>
      <c r="AA165" s="191">
        <f t="shared" si="49"/>
        <v>38</v>
      </c>
      <c r="AB165" s="191">
        <f t="shared" si="49"/>
        <v>0</v>
      </c>
      <c r="AC165" s="191">
        <f t="shared" si="49"/>
        <v>0</v>
      </c>
      <c r="AD165" s="191">
        <f t="shared" si="49"/>
        <v>38</v>
      </c>
      <c r="AE165" s="191">
        <f t="shared" si="49"/>
        <v>0</v>
      </c>
      <c r="AF165" s="191">
        <f t="shared" si="49"/>
        <v>0</v>
      </c>
      <c r="AG165" s="191">
        <f t="shared" si="49"/>
        <v>0</v>
      </c>
      <c r="AH165" s="191">
        <f t="shared" si="49"/>
        <v>0</v>
      </c>
      <c r="AI165" s="191">
        <f t="shared" si="49"/>
        <v>0</v>
      </c>
      <c r="AJ165" s="191">
        <f t="shared" si="49"/>
        <v>0</v>
      </c>
      <c r="AK165" s="191">
        <f t="shared" si="49"/>
        <v>0</v>
      </c>
      <c r="AL165" s="191">
        <f t="shared" si="49"/>
        <v>0</v>
      </c>
      <c r="AM165" s="196"/>
      <c r="AN165" s="196"/>
      <c r="AO165" s="196"/>
    </row>
    <row r="166" s="7" customFormat="1" ht="178" customHeight="1" spans="1:41">
      <c r="A166" s="22">
        <v>37</v>
      </c>
      <c r="B166" s="22" t="s">
        <v>1183</v>
      </c>
      <c r="C166" s="22">
        <v>2024</v>
      </c>
      <c r="D166" s="33" t="s">
        <v>1004</v>
      </c>
      <c r="E166" s="22" t="s">
        <v>178</v>
      </c>
      <c r="F166" s="22" t="s">
        <v>1184</v>
      </c>
      <c r="G166" s="22" t="s">
        <v>995</v>
      </c>
      <c r="H166" s="33" t="s">
        <v>1006</v>
      </c>
      <c r="I166" s="22">
        <v>1</v>
      </c>
      <c r="J166" s="22">
        <v>3800</v>
      </c>
      <c r="K166" s="22"/>
      <c r="L166" s="22"/>
      <c r="M166" s="22"/>
      <c r="N166" s="22"/>
      <c r="O166" s="22"/>
      <c r="P166" s="22"/>
      <c r="Q166" s="22"/>
      <c r="R166" s="22">
        <v>1</v>
      </c>
      <c r="S166" s="22">
        <v>3800</v>
      </c>
      <c r="T166" s="22"/>
      <c r="U166" s="22" t="s">
        <v>1007</v>
      </c>
      <c r="V166" s="22" t="s">
        <v>1185</v>
      </c>
      <c r="W166" s="22" t="s">
        <v>1007</v>
      </c>
      <c r="X166" s="22" t="s">
        <v>1185</v>
      </c>
      <c r="Y166" s="22" t="s">
        <v>1186</v>
      </c>
      <c r="Z166" s="22">
        <v>38</v>
      </c>
      <c r="AA166" s="22">
        <v>38</v>
      </c>
      <c r="AB166" s="60"/>
      <c r="AC166" s="60"/>
      <c r="AD166" s="60">
        <v>38</v>
      </c>
      <c r="AE166" s="60"/>
      <c r="AF166" s="22"/>
      <c r="AG166" s="22"/>
      <c r="AH166" s="22"/>
      <c r="AI166" s="22"/>
      <c r="AJ166" s="22"/>
      <c r="AK166" s="22"/>
      <c r="AL166" s="22"/>
      <c r="AM166" s="33" t="s">
        <v>1187</v>
      </c>
      <c r="AN166" s="33" t="s">
        <v>1188</v>
      </c>
      <c r="AO166" s="60" t="s">
        <v>1386</v>
      </c>
    </row>
    <row r="167" s="12" customFormat="1" ht="30" hidden="1" customHeight="1" spans="1:40">
      <c r="A167" s="183" t="s">
        <v>54</v>
      </c>
      <c r="B167" s="188" t="s">
        <v>170</v>
      </c>
      <c r="C167" s="188"/>
      <c r="D167" s="188"/>
      <c r="E167" s="185"/>
      <c r="F167" s="185"/>
      <c r="G167" s="185"/>
      <c r="H167" s="185"/>
      <c r="I167" s="191">
        <f t="shared" ref="I167:AL167" si="50">SUM(I168)</f>
        <v>1</v>
      </c>
      <c r="J167" s="191">
        <f t="shared" si="50"/>
        <v>16</v>
      </c>
      <c r="K167" s="191">
        <f t="shared" si="50"/>
        <v>0</v>
      </c>
      <c r="L167" s="191">
        <f t="shared" si="50"/>
        <v>0</v>
      </c>
      <c r="M167" s="191">
        <f t="shared" si="50"/>
        <v>0</v>
      </c>
      <c r="N167" s="191">
        <f t="shared" si="50"/>
        <v>0</v>
      </c>
      <c r="O167" s="191">
        <f t="shared" si="50"/>
        <v>0</v>
      </c>
      <c r="P167" s="191">
        <f t="shared" si="50"/>
        <v>0</v>
      </c>
      <c r="Q167" s="191">
        <f t="shared" si="50"/>
        <v>0</v>
      </c>
      <c r="R167" s="191">
        <f t="shared" si="50"/>
        <v>1</v>
      </c>
      <c r="S167" s="191">
        <f t="shared" si="50"/>
        <v>6800</v>
      </c>
      <c r="T167" s="191">
        <f t="shared" si="50"/>
        <v>15068</v>
      </c>
      <c r="U167" s="191">
        <f t="shared" si="50"/>
        <v>0</v>
      </c>
      <c r="V167" s="191">
        <f t="shared" si="50"/>
        <v>0</v>
      </c>
      <c r="W167" s="191">
        <f t="shared" si="50"/>
        <v>0</v>
      </c>
      <c r="X167" s="191">
        <f t="shared" si="50"/>
        <v>0</v>
      </c>
      <c r="Y167" s="191">
        <f t="shared" si="50"/>
        <v>0</v>
      </c>
      <c r="Z167" s="191">
        <f t="shared" si="50"/>
        <v>500</v>
      </c>
      <c r="AA167" s="191">
        <f t="shared" si="50"/>
        <v>500</v>
      </c>
      <c r="AB167" s="191">
        <f t="shared" si="50"/>
        <v>500</v>
      </c>
      <c r="AC167" s="191">
        <f t="shared" si="50"/>
        <v>0</v>
      </c>
      <c r="AD167" s="191">
        <f t="shared" si="50"/>
        <v>0</v>
      </c>
      <c r="AE167" s="191">
        <f t="shared" si="50"/>
        <v>0</v>
      </c>
      <c r="AF167" s="191">
        <f t="shared" si="50"/>
        <v>0</v>
      </c>
      <c r="AG167" s="191">
        <f t="shared" si="50"/>
        <v>0</v>
      </c>
      <c r="AH167" s="191">
        <f t="shared" si="50"/>
        <v>0</v>
      </c>
      <c r="AI167" s="191">
        <f t="shared" si="50"/>
        <v>0</v>
      </c>
      <c r="AJ167" s="191">
        <f t="shared" si="50"/>
        <v>0</v>
      </c>
      <c r="AK167" s="191">
        <f t="shared" si="50"/>
        <v>0</v>
      </c>
      <c r="AL167" s="191">
        <f t="shared" si="50"/>
        <v>0</v>
      </c>
      <c r="AM167" s="206"/>
      <c r="AN167" s="206"/>
    </row>
    <row r="168" ht="169" customHeight="1" spans="1:41">
      <c r="A168" s="22">
        <v>38</v>
      </c>
      <c r="B168" s="22" t="s">
        <v>1421</v>
      </c>
      <c r="C168" s="22">
        <v>2024</v>
      </c>
      <c r="D168" s="33" t="s">
        <v>1422</v>
      </c>
      <c r="E168" s="22" t="s">
        <v>178</v>
      </c>
      <c r="F168" s="22" t="s">
        <v>984</v>
      </c>
      <c r="G168" s="33" t="s">
        <v>1423</v>
      </c>
      <c r="H168" s="33" t="s">
        <v>1424</v>
      </c>
      <c r="I168" s="22">
        <v>1</v>
      </c>
      <c r="J168" s="22">
        <v>16</v>
      </c>
      <c r="K168" s="66"/>
      <c r="L168" s="66"/>
      <c r="M168" s="66"/>
      <c r="N168" s="66"/>
      <c r="O168" s="66"/>
      <c r="P168" s="66"/>
      <c r="Q168" s="66"/>
      <c r="R168" s="22">
        <v>1</v>
      </c>
      <c r="S168" s="22">
        <v>6800</v>
      </c>
      <c r="T168" s="22">
        <v>15068</v>
      </c>
      <c r="U168" s="33" t="s">
        <v>1425</v>
      </c>
      <c r="V168" s="230"/>
      <c r="W168" s="33" t="s">
        <v>1425</v>
      </c>
      <c r="X168" s="230"/>
      <c r="Y168" s="230"/>
      <c r="Z168" s="22">
        <v>500</v>
      </c>
      <c r="AA168" s="33">
        <v>500</v>
      </c>
      <c r="AB168" s="33">
        <v>500</v>
      </c>
      <c r="AC168" s="66"/>
      <c r="AD168" s="66"/>
      <c r="AE168" s="66"/>
      <c r="AF168" s="66"/>
      <c r="AG168" s="66"/>
      <c r="AH168" s="66"/>
      <c r="AI168" s="66"/>
      <c r="AJ168" s="66"/>
      <c r="AK168" s="66"/>
      <c r="AL168" s="66"/>
      <c r="AM168" s="33" t="s">
        <v>1426</v>
      </c>
      <c r="AN168" s="33" t="s">
        <v>1427</v>
      </c>
      <c r="AO168" s="60" t="s">
        <v>1392</v>
      </c>
    </row>
  </sheetData>
  <autoFilter xmlns:etc="http://www.wps.cn/officeDocument/2017/etCustomData" ref="A5:XFD168" etc:filterBottomFollowUsedRange="0">
    <filterColumn colId="20">
      <filters>
        <filter val="农业农村局"/>
        <filter val="农村供水总站"/>
        <filter val="教科局"/>
        <filter val="水利局"/>
        <filter val="气象局"/>
        <filter val="各乡（镇）场"/>
        <filter val="色帕巴依乡人民政府"/>
        <filter val="库兰萨日克乡人民政府"/>
        <filter val="苏木塔什乡人民政府"/>
        <filter val="哈拉布拉克乡人民政府"/>
        <filter val="人社局"/>
        <filter val="交通局"/>
        <filter val="统战部"/>
        <filter val="县水管站"/>
        <filter val="阿合奇镇人民政府"/>
        <filter val="马场管理委员会"/>
        <filter val="哈拉奇乡人民政府"/>
      </filters>
    </filterColumn>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9:D29"/>
    <mergeCell ref="B30:D30"/>
    <mergeCell ref="B31:D31"/>
    <mergeCell ref="B32:D32"/>
    <mergeCell ref="B33:D33"/>
    <mergeCell ref="B34:D34"/>
    <mergeCell ref="B35:D35"/>
    <mergeCell ref="B44:D44"/>
    <mergeCell ref="B45:D45"/>
    <mergeCell ref="B46:D46"/>
    <mergeCell ref="B47:D47"/>
    <mergeCell ref="B48:D48"/>
    <mergeCell ref="B49:D49"/>
    <mergeCell ref="B50:D50"/>
    <mergeCell ref="B51:D51"/>
    <mergeCell ref="B57:D57"/>
    <mergeCell ref="B58:D58"/>
    <mergeCell ref="B59:D59"/>
    <mergeCell ref="B60:D60"/>
    <mergeCell ref="B61:D61"/>
    <mergeCell ref="B62:D62"/>
    <mergeCell ref="B63:D63"/>
    <mergeCell ref="B64:D64"/>
    <mergeCell ref="B66:D66"/>
    <mergeCell ref="B67:D67"/>
    <mergeCell ref="B68:D68"/>
    <mergeCell ref="B69:D69"/>
    <mergeCell ref="B70:D70"/>
    <mergeCell ref="B73:D73"/>
    <mergeCell ref="B74:D74"/>
    <mergeCell ref="B75:D75"/>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2:D92"/>
    <mergeCell ref="B93:D93"/>
    <mergeCell ref="B96:D96"/>
    <mergeCell ref="B98:D98"/>
    <mergeCell ref="B103:D103"/>
    <mergeCell ref="B104:D104"/>
    <mergeCell ref="B105:D105"/>
    <mergeCell ref="B106:D106"/>
    <mergeCell ref="B107:D107"/>
    <mergeCell ref="B108:D108"/>
    <mergeCell ref="B109:D109"/>
    <mergeCell ref="B110:D110"/>
    <mergeCell ref="B114:D114"/>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4:D164"/>
    <mergeCell ref="B165:D165"/>
    <mergeCell ref="B167:D167"/>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5">
    <cfRule type="duplicateValues" dxfId="1" priority="1"/>
  </conditionalFormatting>
  <conditionalFormatting sqref="D134">
    <cfRule type="expression" dxfId="0" priority="2">
      <formula>AND(COUNTIF(#REF!,D134)+COUNTIF(#REF!,D134)+COUNTIF(#REF!,D134)+COUNTIF(#REF!,D134)+COUNTIF(#REF!,D134)+COUNTIF(#REF!,D134)+COUNTIF(#REF!,D134)+COUNTIF(#REF!,D134)+COUNTIF(#REF!,D134)+COUNTIF(#REF!,D134)+COUNTIF(#REF!,D134)+COUNTIF(#REF!,D134)&gt;1,NOT(ISBLANK(D134)))</formula>
    </cfRule>
  </conditionalFormatting>
  <pageMargins left="0.354166666666667" right="0.275" top="0.393055555555556" bottom="0.118055555555556" header="0.5" footer="0.118055555555556"/>
  <pageSetup paperSize="8" scale="29" fitToHeight="0" orientation="landscape" horizontalDpi="600"/>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16" sqref="F16"/>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30</v>
      </c>
      <c r="D5" s="131" t="e">
        <f t="shared" si="0"/>
        <v>#VALUE!</v>
      </c>
      <c r="E5" s="131">
        <f t="shared" si="0"/>
        <v>21542.2544</v>
      </c>
      <c r="F5" s="131">
        <f t="shared" si="0"/>
        <v>31916.75</v>
      </c>
      <c r="G5" s="132">
        <f t="shared" si="0"/>
        <v>1</v>
      </c>
      <c r="H5" s="106"/>
      <c r="I5" s="106"/>
      <c r="J5" s="106"/>
    </row>
    <row r="6" s="107" customFormat="1" ht="18" customHeight="1" spans="1:10">
      <c r="A6" s="133" t="s">
        <v>640</v>
      </c>
      <c r="B6" s="134" t="s">
        <v>51</v>
      </c>
      <c r="C6" s="135">
        <f t="shared" ref="C6:F6" si="1">C7+C25+C30+C37+C42</f>
        <v>15</v>
      </c>
      <c r="D6" s="135" t="s">
        <v>1266</v>
      </c>
      <c r="E6" s="135">
        <f t="shared" si="1"/>
        <v>16605.3</v>
      </c>
      <c r="F6" s="135">
        <f t="shared" si="1"/>
        <v>18528.75</v>
      </c>
      <c r="G6" s="136">
        <f>F6/$F$5</f>
        <v>0.580533732287905</v>
      </c>
      <c r="H6" s="106"/>
      <c r="I6" s="106"/>
      <c r="J6" s="106"/>
    </row>
    <row r="7" s="108" customFormat="1" ht="18" customHeight="1" spans="1:10">
      <c r="A7" s="137" t="s">
        <v>1265</v>
      </c>
      <c r="B7" s="138" t="s">
        <v>53</v>
      </c>
      <c r="C7" s="139">
        <f t="shared" ref="C7:F7" si="2">C8+C11+C16+C17+C22+C23+C24</f>
        <v>7</v>
      </c>
      <c r="D7" s="139" t="s">
        <v>1266</v>
      </c>
      <c r="E7" s="139">
        <f t="shared" si="2"/>
        <v>15181.6</v>
      </c>
      <c r="F7" s="139">
        <f t="shared" si="2"/>
        <v>7468.75</v>
      </c>
      <c r="G7" s="136">
        <f>F7/$F$5</f>
        <v>0.234007221913259</v>
      </c>
      <c r="H7" s="140"/>
      <c r="I7" s="140"/>
      <c r="J7" s="140"/>
    </row>
    <row r="8" s="108" customFormat="1" ht="18" customHeight="1" spans="1:10">
      <c r="A8" s="141">
        <v>1</v>
      </c>
      <c r="B8" s="142" t="s">
        <v>55</v>
      </c>
      <c r="C8" s="143">
        <f t="shared" ref="C8:F8" si="3">C9+C10</f>
        <v>1</v>
      </c>
      <c r="D8" s="143" t="s">
        <v>1266</v>
      </c>
      <c r="E8" s="143">
        <f t="shared" si="3"/>
        <v>2000</v>
      </c>
      <c r="F8" s="143">
        <f t="shared" si="3"/>
        <v>736</v>
      </c>
      <c r="G8" s="136">
        <f>F8/$F$5</f>
        <v>0.0230599920104647</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736</v>
      </c>
      <c r="G10" s="136">
        <f>F10/$F$5</f>
        <v>0.0230599920104647</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C18+C19+C20+C21</f>
        <v>6</v>
      </c>
      <c r="D17" s="143" t="e">
        <f>D18+D19+D20+D21</f>
        <v>#VALUE!</v>
      </c>
      <c r="E17" s="143">
        <f>E18+E19+E20+E21</f>
        <v>13181.6</v>
      </c>
      <c r="F17" s="143">
        <f>F18+F19+F20+F21</f>
        <v>6732.75</v>
      </c>
      <c r="G17" s="136">
        <f>F17/$F$5</f>
        <v>0.210947229902794</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6</v>
      </c>
      <c r="D20" s="145" t="s">
        <v>1266</v>
      </c>
      <c r="E20" s="146">
        <v>13181.6</v>
      </c>
      <c r="F20" s="147">
        <v>6732.75</v>
      </c>
      <c r="G20" s="136">
        <f>F20/$F$5</f>
        <v>0.210947229902794</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1</v>
      </c>
      <c r="D25" s="139" t="e">
        <f t="shared" si="4"/>
        <v>#VALUE!</v>
      </c>
      <c r="E25" s="139">
        <f t="shared" si="4"/>
        <v>1</v>
      </c>
      <c r="F25" s="139">
        <f t="shared" si="4"/>
        <v>1000</v>
      </c>
      <c r="G25" s="136">
        <f>F25/$F$5</f>
        <v>0.0313315108837836</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0.0313315108837836</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5</v>
      </c>
      <c r="D30" s="139" t="e">
        <f t="shared" si="5"/>
        <v>#VALUE!</v>
      </c>
      <c r="E30" s="139">
        <f t="shared" si="5"/>
        <v>122.7</v>
      </c>
      <c r="F30" s="139">
        <f t="shared" si="5"/>
        <v>9800</v>
      </c>
      <c r="G30" s="136">
        <f>F30/$F$5</f>
        <v>0.307048806661079</v>
      </c>
      <c r="H30" s="140"/>
      <c r="I30" s="140"/>
      <c r="J30" s="140"/>
    </row>
    <row r="31" s="108" customFormat="1" ht="18" customHeight="1" spans="1:10">
      <c r="A31" s="141">
        <v>1</v>
      </c>
      <c r="B31" s="148" t="s">
        <v>79</v>
      </c>
      <c r="C31" s="143">
        <f t="shared" ref="C31:F31" si="6">C32+C33+C34+C35</f>
        <v>5</v>
      </c>
      <c r="D31" s="143" t="e">
        <f t="shared" si="6"/>
        <v>#VALUE!</v>
      </c>
      <c r="E31" s="143">
        <f t="shared" si="6"/>
        <v>122.7</v>
      </c>
      <c r="F31" s="143">
        <f t="shared" si="6"/>
        <v>9800</v>
      </c>
      <c r="G31" s="136">
        <f>F31/$F$5</f>
        <v>0.307048806661079</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122.7</v>
      </c>
      <c r="F35" s="147">
        <v>9800</v>
      </c>
      <c r="G35" s="136">
        <f>F35/$F$5</f>
        <v>0.307048806661079</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0.00187989065302702</v>
      </c>
      <c r="H37" s="140"/>
      <c r="I37" s="140"/>
      <c r="J37" s="140"/>
    </row>
    <row r="38" s="108" customFormat="1" ht="18" customHeight="1" spans="1:10">
      <c r="A38" s="141">
        <v>1</v>
      </c>
      <c r="B38" s="150" t="s">
        <v>86</v>
      </c>
      <c r="C38" s="143">
        <v>1</v>
      </c>
      <c r="D38" s="145" t="s">
        <v>1344</v>
      </c>
      <c r="E38" s="146">
        <v>100</v>
      </c>
      <c r="F38" s="147">
        <v>60</v>
      </c>
      <c r="G38" s="136">
        <f>F38/$F$5</f>
        <v>0.00187989065302702</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0.00626630217675672</v>
      </c>
      <c r="H42" s="140"/>
      <c r="I42" s="140"/>
      <c r="J42" s="140"/>
    </row>
    <row r="43" s="108" customFormat="1" ht="18" customHeight="1" spans="1:10">
      <c r="A43" s="141">
        <v>1</v>
      </c>
      <c r="B43" s="148" t="s">
        <v>91</v>
      </c>
      <c r="C43" s="143">
        <v>1</v>
      </c>
      <c r="D43" s="145" t="s">
        <v>1276</v>
      </c>
      <c r="E43" s="146">
        <v>1200</v>
      </c>
      <c r="F43" s="147">
        <v>200</v>
      </c>
      <c r="G43" s="136">
        <f>F43/$F$5</f>
        <v>0.00626630217675672</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0.000313315108837836</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0.000313315108837836</v>
      </c>
      <c r="H50" s="106"/>
      <c r="I50" s="106"/>
      <c r="J50" s="106"/>
    </row>
    <row r="51" s="108" customFormat="1" ht="18" customHeight="1" spans="1:10">
      <c r="A51" s="141">
        <v>1</v>
      </c>
      <c r="B51" s="148" t="s">
        <v>99</v>
      </c>
      <c r="C51" s="143">
        <v>1</v>
      </c>
      <c r="D51" s="145" t="s">
        <v>1345</v>
      </c>
      <c r="E51" s="146"/>
      <c r="F51" s="147">
        <v>10</v>
      </c>
      <c r="G51" s="136">
        <f>F51/$F$5</f>
        <v>0.000313315108837836</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11</v>
      </c>
      <c r="D65" s="135" t="e">
        <f t="shared" si="15"/>
        <v>#VALUE!</v>
      </c>
      <c r="E65" s="135">
        <f t="shared" si="15"/>
        <v>320.9544</v>
      </c>
      <c r="F65" s="135">
        <f t="shared" si="15"/>
        <v>12600</v>
      </c>
      <c r="G65" s="136">
        <f>F65/$F$5</f>
        <v>0.394777037135673</v>
      </c>
    </row>
    <row r="66" s="106" customFormat="1" ht="18" customHeight="1" spans="1:7">
      <c r="A66" s="152" t="s">
        <v>1265</v>
      </c>
      <c r="B66" s="156" t="s">
        <v>113</v>
      </c>
      <c r="C66" s="153">
        <f t="shared" ref="C66:F66" si="16">C67+C68+C69+C70+C71+C72+C73+C74+C75</f>
        <v>7</v>
      </c>
      <c r="D66" s="153" t="e">
        <f t="shared" si="16"/>
        <v>#VALUE!</v>
      </c>
      <c r="E66" s="153">
        <f t="shared" si="16"/>
        <v>314</v>
      </c>
      <c r="F66" s="153">
        <f t="shared" si="16"/>
        <v>8820</v>
      </c>
      <c r="G66" s="136">
        <f>F66/$F$5</f>
        <v>0.276343925994971</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v>2</v>
      </c>
      <c r="D68" s="145" t="s">
        <v>1269</v>
      </c>
      <c r="E68" s="157">
        <v>45</v>
      </c>
      <c r="F68" s="147">
        <v>2000</v>
      </c>
      <c r="G68" s="136">
        <f>F68/$F$5</f>
        <v>0.0626630217675672</v>
      </c>
    </row>
    <row r="69" s="105" customFormat="1" ht="18" customHeight="1" spans="1:7">
      <c r="A69" s="141">
        <v>3</v>
      </c>
      <c r="B69" s="148" t="s">
        <v>116</v>
      </c>
      <c r="C69" s="143">
        <v>1</v>
      </c>
      <c r="D69" s="145" t="s">
        <v>1269</v>
      </c>
      <c r="E69" s="157">
        <v>30</v>
      </c>
      <c r="F69" s="147">
        <v>1400</v>
      </c>
      <c r="G69" s="136">
        <f>F69/$F$5</f>
        <v>0.043864115237297</v>
      </c>
    </row>
    <row r="70" s="105" customFormat="1" ht="18" customHeight="1" spans="1:7">
      <c r="A70" s="141">
        <v>4</v>
      </c>
      <c r="B70" s="148" t="s">
        <v>117</v>
      </c>
      <c r="C70" s="143">
        <v>4</v>
      </c>
      <c r="D70" s="145" t="s">
        <v>1269</v>
      </c>
      <c r="E70" s="157">
        <v>239</v>
      </c>
      <c r="F70" s="147">
        <v>5420</v>
      </c>
      <c r="G70" s="136">
        <f>F70/$F$5</f>
        <v>0.169816788990107</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4</v>
      </c>
      <c r="D76" s="161" t="e">
        <f t="shared" si="17"/>
        <v>#VALUE!</v>
      </c>
      <c r="E76" s="161">
        <f t="shared" si="17"/>
        <v>6.9544</v>
      </c>
      <c r="F76" s="161">
        <f t="shared" si="17"/>
        <v>3780</v>
      </c>
      <c r="G76" s="136">
        <f>F76/$F$5</f>
        <v>0.118433111140702</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0.115926590269999</v>
      </c>
    </row>
    <row r="79" s="105" customFormat="1" ht="21" customHeight="1" spans="1:7">
      <c r="A79" s="141">
        <v>3</v>
      </c>
      <c r="B79" s="148" t="s">
        <v>125</v>
      </c>
      <c r="C79" s="143">
        <v>1</v>
      </c>
      <c r="D79" s="145" t="s">
        <v>1279</v>
      </c>
      <c r="E79" s="157">
        <v>1</v>
      </c>
      <c r="F79" s="147">
        <v>80</v>
      </c>
      <c r="G79" s="136">
        <f>F79/$F$5</f>
        <v>0.00250652087070269</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c r="E93" s="135">
        <f t="shared" si="21"/>
        <v>800</v>
      </c>
      <c r="F93" s="135">
        <f t="shared" si="21"/>
        <v>240</v>
      </c>
      <c r="G93" s="136">
        <f>F93/$F$5</f>
        <v>0.00751956261210806</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s">
        <v>1277</v>
      </c>
      <c r="E96" s="161">
        <f t="shared" si="23"/>
        <v>800</v>
      </c>
      <c r="F96" s="161">
        <f t="shared" si="23"/>
        <v>240</v>
      </c>
      <c r="G96" s="136">
        <f>F96/$F$5</f>
        <v>0.00751956261210806</v>
      </c>
    </row>
    <row r="97" s="105" customFormat="1" ht="14" customHeight="1" spans="1:7">
      <c r="A97" s="141">
        <v>1</v>
      </c>
      <c r="B97" s="148" t="s">
        <v>142</v>
      </c>
      <c r="C97" s="143">
        <v>1</v>
      </c>
      <c r="D97" s="143" t="s">
        <v>1277</v>
      </c>
      <c r="E97" s="143">
        <v>800</v>
      </c>
      <c r="F97" s="143">
        <v>240</v>
      </c>
      <c r="G97" s="136">
        <f>F97/$F$5</f>
        <v>0.00751956261210806</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2</v>
      </c>
      <c r="D125" s="135" t="s">
        <v>1276</v>
      </c>
      <c r="E125" s="135">
        <f t="shared" si="31"/>
        <v>3816</v>
      </c>
      <c r="F125" s="135">
        <f t="shared" si="31"/>
        <v>538</v>
      </c>
      <c r="G125" s="136">
        <f>F125/$F$5</f>
        <v>0.0168563528554756</v>
      </c>
    </row>
    <row r="126" s="105" customFormat="1" ht="14" customHeight="1" spans="1:7">
      <c r="A126" s="152" t="s">
        <v>1265</v>
      </c>
      <c r="B126" s="156" t="s">
        <v>96</v>
      </c>
      <c r="C126" s="153">
        <f t="shared" ref="C126:F126" si="32">C127+C128+C129</f>
        <v>2</v>
      </c>
      <c r="D126" s="153" t="s">
        <v>1276</v>
      </c>
      <c r="E126" s="153">
        <f t="shared" si="32"/>
        <v>3816</v>
      </c>
      <c r="F126" s="153">
        <f t="shared" si="32"/>
        <v>538</v>
      </c>
      <c r="G126" s="136">
        <f>F126/$F$5</f>
        <v>0.0168563528554756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0.00119059741358378</v>
      </c>
    </row>
    <row r="129" s="105" customFormat="1" ht="14" customHeight="1" spans="1:7">
      <c r="A129" s="129">
        <v>3</v>
      </c>
      <c r="B129" s="150" t="s">
        <v>1498</v>
      </c>
      <c r="C129" s="175">
        <v>1</v>
      </c>
      <c r="D129" s="176" t="s">
        <v>1279</v>
      </c>
      <c r="E129" s="177">
        <v>16</v>
      </c>
      <c r="F129" s="176">
        <v>500</v>
      </c>
      <c r="G129" s="136">
        <f>F129/$F$5</f>
        <v>0.0156657554418918</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30</v>
      </c>
      <c r="D5" s="131" t="e">
        <f t="shared" si="0"/>
        <v>#VALUE!</v>
      </c>
      <c r="E5" s="131">
        <f t="shared" si="0"/>
        <v>21542.2544</v>
      </c>
      <c r="F5" s="131">
        <f t="shared" si="0"/>
        <v>32316.75</v>
      </c>
      <c r="G5" s="132">
        <f t="shared" si="0"/>
        <v>1</v>
      </c>
      <c r="H5" s="106"/>
      <c r="I5" s="106"/>
      <c r="J5" s="106"/>
    </row>
    <row r="6" s="107" customFormat="1" ht="18" customHeight="1" spans="1:10">
      <c r="A6" s="133" t="s">
        <v>640</v>
      </c>
      <c r="B6" s="134" t="s">
        <v>51</v>
      </c>
      <c r="C6" s="135">
        <f t="shared" ref="C6:F6" si="1">C7+C25+C30+C37+C42</f>
        <v>15</v>
      </c>
      <c r="D6" s="135" t="s">
        <v>1266</v>
      </c>
      <c r="E6" s="135">
        <f t="shared" si="1"/>
        <v>16605.3</v>
      </c>
      <c r="F6" s="135">
        <f t="shared" si="1"/>
        <v>18528.75</v>
      </c>
      <c r="G6" s="136">
        <f>F6/$F$5</f>
        <v>0.573348186312052</v>
      </c>
      <c r="H6" s="106"/>
      <c r="I6" s="106"/>
      <c r="J6" s="106"/>
    </row>
    <row r="7" s="108" customFormat="1" ht="18" customHeight="1" spans="1:10">
      <c r="A7" s="137" t="s">
        <v>1265</v>
      </c>
      <c r="B7" s="138" t="s">
        <v>53</v>
      </c>
      <c r="C7" s="139">
        <f t="shared" ref="C7:F7" si="2">C8+C11+C16+C17+C22+C23+C24</f>
        <v>7</v>
      </c>
      <c r="D7" s="139" t="s">
        <v>1266</v>
      </c>
      <c r="E7" s="139">
        <f t="shared" si="2"/>
        <v>15181.6</v>
      </c>
      <c r="F7" s="139">
        <f t="shared" si="2"/>
        <v>7468.75</v>
      </c>
      <c r="G7" s="136">
        <f>F7/$F$5</f>
        <v>0.231110801674054</v>
      </c>
      <c r="H7" s="140"/>
      <c r="I7" s="140"/>
      <c r="J7" s="140"/>
    </row>
    <row r="8" s="108" customFormat="1" ht="18" customHeight="1" spans="1:10">
      <c r="A8" s="141">
        <v>1</v>
      </c>
      <c r="B8" s="142" t="s">
        <v>55</v>
      </c>
      <c r="C8" s="143">
        <f t="shared" ref="C8:F8" si="3">C9+C10</f>
        <v>1</v>
      </c>
      <c r="D8" s="143" t="s">
        <v>1266</v>
      </c>
      <c r="E8" s="143">
        <f t="shared" si="3"/>
        <v>2000</v>
      </c>
      <c r="F8" s="143">
        <f t="shared" si="3"/>
        <v>736</v>
      </c>
      <c r="G8" s="136">
        <f>F8/$F$5</f>
        <v>0.0227745673683152</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736</v>
      </c>
      <c r="G10" s="136">
        <f>F10/$F$5</f>
        <v>0.0227745673683152</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6</v>
      </c>
      <c r="D17" s="143" t="e">
        <f t="shared" si="4"/>
        <v>#VALUE!</v>
      </c>
      <c r="E17" s="143">
        <f t="shared" si="4"/>
        <v>13181.6</v>
      </c>
      <c r="F17" s="143">
        <f t="shared" si="4"/>
        <v>6732.75</v>
      </c>
      <c r="G17" s="136">
        <f>F17/$F$5</f>
        <v>0.208336234305739</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6</v>
      </c>
      <c r="D20" s="145" t="s">
        <v>1266</v>
      </c>
      <c r="E20" s="146">
        <v>13181.6</v>
      </c>
      <c r="F20" s="147">
        <v>6732.75</v>
      </c>
      <c r="G20" s="136">
        <f>F20/$F$5</f>
        <v>0.208336234305739</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1</v>
      </c>
      <c r="D25" s="139" t="e">
        <f t="shared" si="5"/>
        <v>#VALUE!</v>
      </c>
      <c r="E25" s="139">
        <f t="shared" si="5"/>
        <v>1</v>
      </c>
      <c r="F25" s="139">
        <f t="shared" si="5"/>
        <v>1000</v>
      </c>
      <c r="G25" s="136">
        <f>F25/$F$5</f>
        <v>0.0309437056634717</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1</v>
      </c>
      <c r="D27" s="145" t="s">
        <v>1279</v>
      </c>
      <c r="E27" s="146">
        <v>1</v>
      </c>
      <c r="F27" s="147">
        <v>1000</v>
      </c>
      <c r="G27" s="136">
        <f>F27/$F$5</f>
        <v>0.0309437056634717</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5</v>
      </c>
      <c r="D30" s="139" t="e">
        <f t="shared" si="6"/>
        <v>#VALUE!</v>
      </c>
      <c r="E30" s="139">
        <f t="shared" si="6"/>
        <v>122.7</v>
      </c>
      <c r="F30" s="139">
        <f t="shared" si="6"/>
        <v>9800</v>
      </c>
      <c r="G30" s="136">
        <f>F30/$F$5</f>
        <v>0.303248315502023</v>
      </c>
      <c r="H30" s="140"/>
      <c r="I30" s="140"/>
      <c r="J30" s="140"/>
    </row>
    <row r="31" s="108" customFormat="1" ht="18" customHeight="1" spans="1:10">
      <c r="A31" s="141">
        <v>1</v>
      </c>
      <c r="B31" s="148" t="s">
        <v>79</v>
      </c>
      <c r="C31" s="143">
        <f t="shared" ref="C31:F31" si="7">C32+C33+C34+C35</f>
        <v>5</v>
      </c>
      <c r="D31" s="143" t="e">
        <f t="shared" si="7"/>
        <v>#VALUE!</v>
      </c>
      <c r="E31" s="143">
        <f t="shared" si="7"/>
        <v>122.7</v>
      </c>
      <c r="F31" s="143">
        <f t="shared" si="7"/>
        <v>9800</v>
      </c>
      <c r="G31" s="136">
        <f>F31/$F$5</f>
        <v>0.303248315502023</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122.7</v>
      </c>
      <c r="F35" s="147">
        <v>9800</v>
      </c>
      <c r="G35" s="136">
        <f>F35/$F$5</f>
        <v>0.303248315502023</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1</v>
      </c>
      <c r="D37" s="139" t="e">
        <f t="shared" si="8"/>
        <v>#VALUE!</v>
      </c>
      <c r="E37" s="139">
        <f t="shared" si="8"/>
        <v>100</v>
      </c>
      <c r="F37" s="139">
        <f t="shared" si="8"/>
        <v>60</v>
      </c>
      <c r="G37" s="136">
        <f>F37/$F$5</f>
        <v>0.0018566223398083</v>
      </c>
      <c r="H37" s="140"/>
      <c r="I37" s="140"/>
      <c r="J37" s="140"/>
    </row>
    <row r="38" s="108" customFormat="1" ht="18" customHeight="1" spans="1:10">
      <c r="A38" s="141">
        <v>1</v>
      </c>
      <c r="B38" s="150" t="s">
        <v>86</v>
      </c>
      <c r="C38" s="143">
        <v>1</v>
      </c>
      <c r="D38" s="145" t="s">
        <v>1344</v>
      </c>
      <c r="E38" s="146">
        <v>100</v>
      </c>
      <c r="F38" s="147">
        <v>60</v>
      </c>
      <c r="G38" s="136">
        <f>F38/$F$5</f>
        <v>0.0018566223398083</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1</v>
      </c>
      <c r="D42" s="139" t="e">
        <f t="shared" si="9"/>
        <v>#VALUE!</v>
      </c>
      <c r="E42" s="139">
        <f t="shared" si="9"/>
        <v>1200</v>
      </c>
      <c r="F42" s="139">
        <f t="shared" si="9"/>
        <v>200</v>
      </c>
      <c r="G42" s="136">
        <f>F42/$F$5</f>
        <v>0.00618874113269435</v>
      </c>
      <c r="H42" s="140"/>
      <c r="I42" s="140"/>
      <c r="J42" s="140"/>
    </row>
    <row r="43" s="108" customFormat="1" ht="18" customHeight="1" spans="1:10">
      <c r="A43" s="141">
        <v>1</v>
      </c>
      <c r="B43" s="148" t="s">
        <v>91</v>
      </c>
      <c r="C43" s="143">
        <v>1</v>
      </c>
      <c r="D43" s="145" t="s">
        <v>1276</v>
      </c>
      <c r="E43" s="146">
        <v>1200</v>
      </c>
      <c r="F43" s="147">
        <v>200</v>
      </c>
      <c r="G43" s="136">
        <f>F43/$F$5</f>
        <v>0.00618874113269435</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10</v>
      </c>
      <c r="G49" s="136">
        <f>F49/$F$5</f>
        <v>0.000309437056634717</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10</v>
      </c>
      <c r="G50" s="136">
        <f>F50/$F$5</f>
        <v>0.000309437056634717</v>
      </c>
      <c r="H50" s="106"/>
      <c r="I50" s="106"/>
      <c r="J50" s="106"/>
    </row>
    <row r="51" s="108" customFormat="1" ht="18" customHeight="1" spans="1:10">
      <c r="A51" s="141">
        <v>1</v>
      </c>
      <c r="B51" s="148" t="s">
        <v>99</v>
      </c>
      <c r="C51" s="143">
        <v>1</v>
      </c>
      <c r="D51" s="145" t="s">
        <v>1345</v>
      </c>
      <c r="E51" s="146"/>
      <c r="F51" s="147">
        <v>10</v>
      </c>
      <c r="G51" s="136">
        <f>F51/$F$5</f>
        <v>0.000309437056634717</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11</v>
      </c>
      <c r="D65" s="135" t="e">
        <f t="shared" si="16"/>
        <v>#VALUE!</v>
      </c>
      <c r="E65" s="135">
        <f t="shared" si="16"/>
        <v>320.9544</v>
      </c>
      <c r="F65" s="135">
        <f t="shared" si="16"/>
        <v>13000</v>
      </c>
      <c r="G65" s="136">
        <f>F65/$F$5</f>
        <v>0.402268173625132</v>
      </c>
    </row>
    <row r="66" s="106" customFormat="1" ht="18" customHeight="1" spans="1:7">
      <c r="A66" s="152" t="s">
        <v>1265</v>
      </c>
      <c r="B66" s="156" t="s">
        <v>113</v>
      </c>
      <c r="C66" s="153">
        <f t="shared" ref="C66:F66" si="17">C67+C68+C69+C70+C71+C72+C73+C74+C75</f>
        <v>7</v>
      </c>
      <c r="D66" s="153" t="e">
        <f t="shared" si="17"/>
        <v>#VALUE!</v>
      </c>
      <c r="E66" s="153">
        <f t="shared" si="17"/>
        <v>314</v>
      </c>
      <c r="F66" s="153">
        <f t="shared" si="17"/>
        <v>9220</v>
      </c>
      <c r="G66" s="136">
        <f>F66/$F$5</f>
        <v>0.285300966217209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v>2</v>
      </c>
      <c r="D68" s="145" t="s">
        <v>1269</v>
      </c>
      <c r="E68" s="157">
        <v>45</v>
      </c>
      <c r="F68" s="147">
        <v>2000</v>
      </c>
      <c r="G68" s="136">
        <f>F68/$F$5</f>
        <v>0.0618874113269435</v>
      </c>
    </row>
    <row r="69" s="105" customFormat="1" ht="18" customHeight="1" spans="1:7">
      <c r="A69" s="141">
        <v>3</v>
      </c>
      <c r="B69" s="148" t="s">
        <v>116</v>
      </c>
      <c r="C69" s="143">
        <v>1</v>
      </c>
      <c r="D69" s="145" t="s">
        <v>1269</v>
      </c>
      <c r="E69" s="157">
        <v>30</v>
      </c>
      <c r="F69" s="147">
        <v>1800</v>
      </c>
      <c r="G69" s="136">
        <f>F69/$F$5</f>
        <v>0.0556986701942491</v>
      </c>
    </row>
    <row r="70" s="105" customFormat="1" ht="18" customHeight="1" spans="1:7">
      <c r="A70" s="141">
        <v>4</v>
      </c>
      <c r="B70" s="148" t="s">
        <v>117</v>
      </c>
      <c r="C70" s="143">
        <v>4</v>
      </c>
      <c r="D70" s="145" t="s">
        <v>1269</v>
      </c>
      <c r="E70" s="157">
        <v>239</v>
      </c>
      <c r="F70" s="147">
        <v>5420</v>
      </c>
      <c r="G70" s="136">
        <f>F70/$F$5</f>
        <v>0.167714884696017</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0.116967207407923</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0.114491710954845</v>
      </c>
    </row>
    <row r="79" s="105" customFormat="1" ht="21" customHeight="1" spans="1:7">
      <c r="A79" s="141">
        <v>3</v>
      </c>
      <c r="B79" s="148" t="s">
        <v>125</v>
      </c>
      <c r="C79" s="143">
        <v>1</v>
      </c>
      <c r="D79" s="145" t="s">
        <v>1279</v>
      </c>
      <c r="E79" s="157">
        <v>1</v>
      </c>
      <c r="F79" s="147">
        <v>80</v>
      </c>
      <c r="G79" s="136">
        <f>F79/$F$5</f>
        <v>0.00247549645307774</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0.00742648935923321</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0.00742648935923321</v>
      </c>
    </row>
    <row r="97" s="105" customFormat="1" ht="14" customHeight="1" spans="1:7">
      <c r="A97" s="141">
        <v>1</v>
      </c>
      <c r="B97" s="148" t="s">
        <v>142</v>
      </c>
      <c r="C97" s="143">
        <v>1</v>
      </c>
      <c r="D97" s="143" t="s">
        <v>1277</v>
      </c>
      <c r="E97" s="143">
        <v>800</v>
      </c>
      <c r="F97" s="143">
        <v>240</v>
      </c>
      <c r="G97" s="136">
        <f>F97/$F$5</f>
        <v>0.00742648935923321</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0.0166477136469478</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0.0166477136469478</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0.00117586081521193</v>
      </c>
    </row>
    <row r="129" s="105" customFormat="1" ht="14" customHeight="1" spans="1:7">
      <c r="A129" s="129">
        <v>3</v>
      </c>
      <c r="B129" s="150" t="s">
        <v>1498</v>
      </c>
      <c r="C129" s="175">
        <v>1</v>
      </c>
      <c r="D129" s="176" t="s">
        <v>1279</v>
      </c>
      <c r="E129" s="177">
        <v>16</v>
      </c>
      <c r="F129" s="176">
        <v>500</v>
      </c>
      <c r="G129" s="136">
        <f>F129/$F$5</f>
        <v>0.0154718528317359</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2.6666666666667"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34</v>
      </c>
      <c r="D5" s="131" t="e">
        <f t="shared" si="0"/>
        <v>#VALUE!</v>
      </c>
      <c r="E5" s="131">
        <f t="shared" si="0"/>
        <v>22426.8444</v>
      </c>
      <c r="F5" s="131">
        <f t="shared" si="0"/>
        <v>33121.64</v>
      </c>
      <c r="G5" s="132">
        <f t="shared" si="0"/>
        <v>1</v>
      </c>
      <c r="H5" s="106"/>
      <c r="I5" s="106"/>
      <c r="J5" s="106"/>
    </row>
    <row r="6" s="107" customFormat="1" ht="18" customHeight="1" spans="1:10">
      <c r="A6" s="133" t="s">
        <v>640</v>
      </c>
      <c r="B6" s="134" t="s">
        <v>51</v>
      </c>
      <c r="C6" s="135">
        <f t="shared" ref="C6:F6" si="1">C7+C25+C30+C37+C42</f>
        <v>19</v>
      </c>
      <c r="D6" s="135" t="s">
        <v>1266</v>
      </c>
      <c r="E6" s="135">
        <f t="shared" si="1"/>
        <v>17489.89</v>
      </c>
      <c r="F6" s="135">
        <f t="shared" si="1"/>
        <v>19313.64</v>
      </c>
      <c r="G6" s="136">
        <f>F6/$F$5</f>
        <v>0.583112430423131</v>
      </c>
      <c r="H6" s="106"/>
      <c r="I6" s="106"/>
      <c r="J6" s="106"/>
    </row>
    <row r="7" s="108" customFormat="1" ht="18" customHeight="1" spans="1:10">
      <c r="A7" s="137" t="s">
        <v>1265</v>
      </c>
      <c r="B7" s="138" t="s">
        <v>53</v>
      </c>
      <c r="C7" s="139">
        <f t="shared" ref="C7:F7" si="2">C8+C11+C16+C17+C22+C23+C24</f>
        <v>7</v>
      </c>
      <c r="D7" s="139" t="s">
        <v>1266</v>
      </c>
      <c r="E7" s="139">
        <f t="shared" si="2"/>
        <v>16161.19</v>
      </c>
      <c r="F7" s="139">
        <f t="shared" si="2"/>
        <v>7393.64</v>
      </c>
      <c r="G7" s="136">
        <f>F7/$F$5</f>
        <v>0.223226869200921</v>
      </c>
      <c r="H7" s="140"/>
      <c r="I7" s="140"/>
      <c r="J7" s="140"/>
    </row>
    <row r="8" s="108" customFormat="1" ht="18" customHeight="1" spans="1:10">
      <c r="A8" s="141">
        <v>1</v>
      </c>
      <c r="B8" s="142" t="s">
        <v>55</v>
      </c>
      <c r="C8" s="143">
        <f t="shared" ref="C8:F8" si="3">C9+C10</f>
        <v>3</v>
      </c>
      <c r="D8" s="143" t="s">
        <v>1266</v>
      </c>
      <c r="E8" s="143">
        <f t="shared" si="3"/>
        <v>3677.59</v>
      </c>
      <c r="F8" s="143">
        <f t="shared" si="3"/>
        <v>907.64</v>
      </c>
      <c r="G8" s="136">
        <f>F8/$F$5</f>
        <v>0.0274032324486348</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0.0274032324486348</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4</v>
      </c>
      <c r="D17" s="143" t="e">
        <f t="shared" si="4"/>
        <v>#VALUE!</v>
      </c>
      <c r="E17" s="143">
        <f t="shared" si="4"/>
        <v>12483.6</v>
      </c>
      <c r="F17" s="143">
        <f t="shared" si="4"/>
        <v>6486</v>
      </c>
      <c r="G17" s="136">
        <f>F17/$F$5</f>
        <v>0.195823636752286</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12483.6</v>
      </c>
      <c r="F20" s="147">
        <v>6486</v>
      </c>
      <c r="G20" s="136">
        <f>F20/$F$5</f>
        <v>0.195823636752286</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4</v>
      </c>
      <c r="D25" s="139" t="e">
        <f t="shared" si="5"/>
        <v>#VALUE!</v>
      </c>
      <c r="E25" s="139">
        <f t="shared" si="5"/>
        <v>4</v>
      </c>
      <c r="F25" s="139">
        <f t="shared" si="5"/>
        <v>1340</v>
      </c>
      <c r="G25" s="136">
        <f>F25/$F$5</f>
        <v>0.0404569338957854</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4</v>
      </c>
      <c r="D27" s="145" t="s">
        <v>1279</v>
      </c>
      <c r="E27" s="146">
        <v>4</v>
      </c>
      <c r="F27" s="147">
        <v>1340</v>
      </c>
      <c r="G27" s="136">
        <f>F27/$F$5</f>
        <v>0.0404569338957854</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5</v>
      </c>
      <c r="D30" s="139" t="e">
        <f t="shared" si="6"/>
        <v>#VALUE!</v>
      </c>
      <c r="E30" s="139">
        <f t="shared" si="6"/>
        <v>122.7</v>
      </c>
      <c r="F30" s="139">
        <f t="shared" si="6"/>
        <v>9800</v>
      </c>
      <c r="G30" s="136">
        <f>F30/$F$5</f>
        <v>0.295879068790072</v>
      </c>
      <c r="H30" s="140"/>
      <c r="I30" s="140"/>
      <c r="J30" s="140"/>
    </row>
    <row r="31" s="108" customFormat="1" ht="18" customHeight="1" spans="1:10">
      <c r="A31" s="141">
        <v>1</v>
      </c>
      <c r="B31" s="148" t="s">
        <v>79</v>
      </c>
      <c r="C31" s="143">
        <f t="shared" ref="C31:F31" si="7">C32+C33+C34+C35</f>
        <v>5</v>
      </c>
      <c r="D31" s="143" t="e">
        <f t="shared" si="7"/>
        <v>#VALUE!</v>
      </c>
      <c r="E31" s="143">
        <f t="shared" si="7"/>
        <v>122.7</v>
      </c>
      <c r="F31" s="143">
        <f t="shared" si="7"/>
        <v>9800</v>
      </c>
      <c r="G31" s="136">
        <f>F31/$F$5</f>
        <v>0.295879068790072</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122.7</v>
      </c>
      <c r="F35" s="147">
        <v>9800</v>
      </c>
      <c r="G35" s="136">
        <f>F35/$F$5</f>
        <v>0.295879068790072</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1202</v>
      </c>
      <c r="F42" s="139">
        <f t="shared" si="9"/>
        <v>780</v>
      </c>
      <c r="G42" s="136">
        <f>F42/$F$5</f>
        <v>0.0235495585363527</v>
      </c>
      <c r="H42" s="140"/>
      <c r="I42" s="140"/>
      <c r="J42" s="140"/>
    </row>
    <row r="43" s="108" customFormat="1" ht="18" customHeight="1" spans="1:10">
      <c r="A43" s="141">
        <v>1</v>
      </c>
      <c r="B43" s="148" t="s">
        <v>91</v>
      </c>
      <c r="C43" s="143">
        <v>1</v>
      </c>
      <c r="D43" s="145" t="s">
        <v>1276</v>
      </c>
      <c r="E43" s="146">
        <v>1200</v>
      </c>
      <c r="F43" s="147">
        <v>200</v>
      </c>
      <c r="G43" s="136">
        <f>F43/$F$5</f>
        <v>0.00603834834265453</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t="s">
        <v>1499</v>
      </c>
      <c r="E48" s="146">
        <v>2</v>
      </c>
      <c r="F48" s="147">
        <v>580</v>
      </c>
      <c r="G48" s="136">
        <f>F48/$F$5</f>
        <v>0.0175112101936981</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30</v>
      </c>
      <c r="G49" s="136">
        <f>F49/$F$5</f>
        <v>0.00090575225139818</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30</v>
      </c>
      <c r="G50" s="136">
        <f>F50/$F$5</f>
        <v>0.00090575225139818</v>
      </c>
      <c r="H50" s="106"/>
      <c r="I50" s="106"/>
      <c r="J50" s="106"/>
    </row>
    <row r="51" s="108" customFormat="1" ht="18" customHeight="1" spans="1:10">
      <c r="A51" s="141">
        <v>1</v>
      </c>
      <c r="B51" s="148" t="s">
        <v>99</v>
      </c>
      <c r="C51" s="143">
        <v>1</v>
      </c>
      <c r="D51" s="145" t="s">
        <v>1345</v>
      </c>
      <c r="E51" s="146"/>
      <c r="F51" s="147">
        <v>30</v>
      </c>
      <c r="G51" s="136">
        <f>F51/$F$5</f>
        <v>0.00090575225139818</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11</v>
      </c>
      <c r="D65" s="135" t="e">
        <f t="shared" si="16"/>
        <v>#VALUE!</v>
      </c>
      <c r="E65" s="135">
        <f t="shared" si="16"/>
        <v>320.9544</v>
      </c>
      <c r="F65" s="135">
        <f t="shared" si="16"/>
        <v>13000</v>
      </c>
      <c r="G65" s="136">
        <f>F65/$F$5</f>
        <v>0.392492642272544</v>
      </c>
    </row>
    <row r="66" s="106" customFormat="1" ht="18" customHeight="1" spans="1:7">
      <c r="A66" s="152" t="s">
        <v>1265</v>
      </c>
      <c r="B66" s="156" t="s">
        <v>113</v>
      </c>
      <c r="C66" s="153">
        <f t="shared" ref="C66:F66" si="17">C67+C68+C69+C70+C71+C72+C73+C74+C75</f>
        <v>7</v>
      </c>
      <c r="D66" s="153" t="e">
        <f t="shared" si="17"/>
        <v>#VALUE!</v>
      </c>
      <c r="E66" s="153">
        <f t="shared" si="17"/>
        <v>314</v>
      </c>
      <c r="F66" s="153">
        <f t="shared" si="17"/>
        <v>9220</v>
      </c>
      <c r="G66" s="136">
        <f>F66/$F$5</f>
        <v>0.278367858596374</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v>2</v>
      </c>
      <c r="D68" s="145" t="s">
        <v>1269</v>
      </c>
      <c r="E68" s="157">
        <v>45</v>
      </c>
      <c r="F68" s="147">
        <v>2000</v>
      </c>
      <c r="G68" s="136">
        <f>F68/$F$5</f>
        <v>0.0603834834265453</v>
      </c>
    </row>
    <row r="69" s="105" customFormat="1" ht="18" customHeight="1" spans="1:7">
      <c r="A69" s="141">
        <v>3</v>
      </c>
      <c r="B69" s="148" t="s">
        <v>116</v>
      </c>
      <c r="C69" s="143">
        <v>1</v>
      </c>
      <c r="D69" s="145" t="s">
        <v>1269</v>
      </c>
      <c r="E69" s="157">
        <v>30</v>
      </c>
      <c r="F69" s="147">
        <v>1800</v>
      </c>
      <c r="G69" s="136">
        <f>F69/$F$5</f>
        <v>0.0543451350838908</v>
      </c>
    </row>
    <row r="70" s="105" customFormat="1" ht="18" customHeight="1" spans="1:7">
      <c r="A70" s="141">
        <v>4</v>
      </c>
      <c r="B70" s="148" t="s">
        <v>117</v>
      </c>
      <c r="C70" s="143">
        <v>4</v>
      </c>
      <c r="D70" s="145" t="s">
        <v>1269</v>
      </c>
      <c r="E70" s="157">
        <v>239</v>
      </c>
      <c r="F70" s="147">
        <v>5420</v>
      </c>
      <c r="G70" s="136">
        <f>F70/$F$5</f>
        <v>0.163639240085938</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0.114124783676171</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0.111709444339109</v>
      </c>
    </row>
    <row r="79" s="105" customFormat="1" ht="21" customHeight="1" spans="1:7">
      <c r="A79" s="141">
        <v>3</v>
      </c>
      <c r="B79" s="148" t="s">
        <v>125</v>
      </c>
      <c r="C79" s="143">
        <v>1</v>
      </c>
      <c r="D79" s="145" t="s">
        <v>1279</v>
      </c>
      <c r="E79" s="157">
        <v>1</v>
      </c>
      <c r="F79" s="147">
        <v>80</v>
      </c>
      <c r="G79" s="136">
        <f>F79/$F$5</f>
        <v>0.00241533933706181</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0.00724601801118544</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0.00724601801118544</v>
      </c>
    </row>
    <row r="97" s="105" customFormat="1" ht="14" customHeight="1" spans="1:7">
      <c r="A97" s="141">
        <v>1</v>
      </c>
      <c r="B97" s="148" t="s">
        <v>142</v>
      </c>
      <c r="C97" s="143">
        <v>1</v>
      </c>
      <c r="D97" s="143" t="s">
        <v>1277</v>
      </c>
      <c r="E97" s="143">
        <v>800</v>
      </c>
      <c r="F97" s="143">
        <v>240</v>
      </c>
      <c r="G97" s="136">
        <f>F97/$F$5</f>
        <v>0.00724601801118544</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0.0162431570417407</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0.0162431570417407</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0.00114728618510436</v>
      </c>
    </row>
    <row r="129" s="105" customFormat="1" ht="14" customHeight="1" spans="1:7">
      <c r="A129" s="129">
        <v>3</v>
      </c>
      <c r="B129" s="150" t="s">
        <v>1498</v>
      </c>
      <c r="C129" s="175">
        <v>1</v>
      </c>
      <c r="D129" s="176" t="s">
        <v>1279</v>
      </c>
      <c r="E129" s="177">
        <v>16</v>
      </c>
      <c r="F129" s="176">
        <v>500</v>
      </c>
      <c r="G129" s="136">
        <f>F129/$F$5</f>
        <v>0.0150958708566363</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U50"/>
  <sheetViews>
    <sheetView zoomScale="70" zoomScaleNormal="70" topLeftCell="A10" workbookViewId="0">
      <selection activeCell="H103" sqref="H103"/>
    </sheetView>
  </sheetViews>
  <sheetFormatPr defaultColWidth="8.88888888888889" defaultRowHeight="14.4"/>
  <cols>
    <col min="1" max="1" width="8.12962962962963" style="9" customWidth="1"/>
    <col min="2" max="2" width="13.75" style="12" hidden="1" customWidth="1"/>
    <col min="3" max="3" width="12.037037037037" style="12" hidden="1" customWidth="1"/>
    <col min="4" max="4" width="19.6018518518519" style="12" customWidth="1"/>
    <col min="5" max="5" width="16.3518518518519" style="12" customWidth="1"/>
    <col min="6" max="6" width="21.3611111111111" style="453" customWidth="1"/>
    <col min="7" max="7" width="31.7962962962963" style="12" customWidth="1"/>
    <col min="8" max="8" width="64.962962962963"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15.3796296296296"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12" hidden="1" customWidth="1"/>
    <col min="42" max="42" width="36.6296296296296" style="12" hidden="1" customWidth="1"/>
    <col min="43" max="43" width="11.5" style="9" customWidth="1"/>
    <col min="44" max="44" width="20.5925925925926" style="9" customWidth="1"/>
    <col min="45" max="46" width="8.88888888888889" style="9"/>
    <col min="47" max="16382" width="8.88888888888889" style="12"/>
    <col min="16383" max="16383" width="8.88888888888889" style="8"/>
    <col min="16384" max="16384" width="8.88888888888889" style="272"/>
  </cols>
  <sheetData>
    <row r="1" s="5" customFormat="1" ht="18" spans="1:42">
      <c r="A1" s="15" t="s">
        <v>0</v>
      </c>
      <c r="B1" s="15"/>
      <c r="C1" s="15"/>
      <c r="D1" s="15"/>
      <c r="H1" s="15"/>
      <c r="I1" s="16"/>
      <c r="J1" s="16"/>
      <c r="K1" s="16"/>
      <c r="L1" s="16"/>
      <c r="AB1" s="53"/>
      <c r="AO1" s="63"/>
      <c r="AP1" s="63"/>
    </row>
    <row r="2" s="6" customFormat="1" ht="81" customHeight="1" spans="1:42">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7" customFormat="1" ht="50" customHeight="1" spans="1:47">
      <c r="A3" s="426" t="s">
        <v>2</v>
      </c>
      <c r="B3" s="490" t="s">
        <v>3</v>
      </c>
      <c r="C3" s="426" t="s">
        <v>4</v>
      </c>
      <c r="D3" s="426" t="s">
        <v>5</v>
      </c>
      <c r="E3" s="426" t="s">
        <v>6</v>
      </c>
      <c r="F3" s="426" t="s">
        <v>7</v>
      </c>
      <c r="G3" s="426" t="s">
        <v>8</v>
      </c>
      <c r="H3" s="426" t="s">
        <v>9</v>
      </c>
      <c r="I3" s="426" t="s">
        <v>10</v>
      </c>
      <c r="J3" s="426" t="s">
        <v>11</v>
      </c>
      <c r="K3" s="426" t="s">
        <v>12</v>
      </c>
      <c r="L3" s="426"/>
      <c r="M3" s="426"/>
      <c r="N3" s="426"/>
      <c r="O3" s="426"/>
      <c r="P3" s="426"/>
      <c r="Q3" s="426"/>
      <c r="R3" s="426"/>
      <c r="S3" s="426" t="s">
        <v>13</v>
      </c>
      <c r="T3" s="426"/>
      <c r="U3" s="426"/>
      <c r="V3" s="426"/>
      <c r="W3" s="426" t="s">
        <v>14</v>
      </c>
      <c r="X3" s="426"/>
      <c r="Y3" s="426"/>
      <c r="Z3" s="426"/>
      <c r="AA3" s="426"/>
      <c r="AB3" s="427" t="s">
        <v>15</v>
      </c>
      <c r="AC3" s="427"/>
      <c r="AD3" s="427"/>
      <c r="AE3" s="427"/>
      <c r="AF3" s="427"/>
      <c r="AG3" s="427"/>
      <c r="AH3" s="427"/>
      <c r="AI3" s="427"/>
      <c r="AJ3" s="427"/>
      <c r="AK3" s="427"/>
      <c r="AL3" s="427"/>
      <c r="AM3" s="427"/>
      <c r="AN3" s="427"/>
      <c r="AO3" s="426" t="s">
        <v>16</v>
      </c>
      <c r="AP3" s="426" t="s">
        <v>17</v>
      </c>
      <c r="AQ3" s="545" t="s">
        <v>173</v>
      </c>
      <c r="AR3" s="545" t="s">
        <v>174</v>
      </c>
      <c r="AS3" s="545" t="s">
        <v>175</v>
      </c>
      <c r="AT3" s="546" t="s">
        <v>176</v>
      </c>
      <c r="AU3" s="546" t="s">
        <v>615</v>
      </c>
    </row>
    <row r="4" s="7" customFormat="1" ht="19" customHeight="1" spans="1:47">
      <c r="A4" s="426"/>
      <c r="B4" s="490"/>
      <c r="C4" s="426"/>
      <c r="D4" s="426"/>
      <c r="E4" s="426"/>
      <c r="F4" s="426"/>
      <c r="G4" s="426"/>
      <c r="H4" s="426"/>
      <c r="I4" s="426"/>
      <c r="J4" s="426"/>
      <c r="K4" s="490" t="s">
        <v>616</v>
      </c>
      <c r="L4" s="490" t="s">
        <v>617</v>
      </c>
      <c r="M4" s="490" t="s">
        <v>618</v>
      </c>
      <c r="N4" s="490" t="s">
        <v>619</v>
      </c>
      <c r="O4" s="490" t="s">
        <v>620</v>
      </c>
      <c r="P4" s="490" t="s">
        <v>621</v>
      </c>
      <c r="Q4" s="490" t="s">
        <v>622</v>
      </c>
      <c r="R4" s="490" t="s">
        <v>623</v>
      </c>
      <c r="S4" s="426" t="s">
        <v>624</v>
      </c>
      <c r="T4" s="426" t="s">
        <v>625</v>
      </c>
      <c r="U4" s="426" t="s">
        <v>626</v>
      </c>
      <c r="V4" s="426" t="s">
        <v>627</v>
      </c>
      <c r="W4" s="426" t="s">
        <v>628</v>
      </c>
      <c r="X4" s="426" t="s">
        <v>629</v>
      </c>
      <c r="Y4" s="426" t="s">
        <v>630</v>
      </c>
      <c r="Z4" s="426" t="s">
        <v>631</v>
      </c>
      <c r="AA4" s="490" t="s">
        <v>632</v>
      </c>
      <c r="AB4" s="427" t="s">
        <v>35</v>
      </c>
      <c r="AC4" s="490" t="s">
        <v>633</v>
      </c>
      <c r="AD4" s="534" t="s">
        <v>37</v>
      </c>
      <c r="AE4" s="534"/>
      <c r="AF4" s="534"/>
      <c r="AG4" s="534"/>
      <c r="AH4" s="490" t="s">
        <v>634</v>
      </c>
      <c r="AI4" s="490" t="s">
        <v>635</v>
      </c>
      <c r="AJ4" s="490" t="s">
        <v>636</v>
      </c>
      <c r="AK4" s="490" t="s">
        <v>637</v>
      </c>
      <c r="AL4" s="490" t="s">
        <v>638</v>
      </c>
      <c r="AM4" s="490" t="s">
        <v>43</v>
      </c>
      <c r="AN4" s="490" t="s">
        <v>44</v>
      </c>
      <c r="AO4" s="426"/>
      <c r="AP4" s="426"/>
      <c r="AQ4" s="547"/>
      <c r="AR4" s="547"/>
      <c r="AS4" s="547"/>
      <c r="AT4" s="548"/>
      <c r="AU4" s="548"/>
    </row>
    <row r="5" s="7" customFormat="1" ht="35" customHeight="1" spans="1:47">
      <c r="A5" s="426"/>
      <c r="B5" s="490"/>
      <c r="C5" s="426"/>
      <c r="D5" s="426"/>
      <c r="E5" s="426"/>
      <c r="F5" s="426"/>
      <c r="G5" s="426"/>
      <c r="H5" s="426"/>
      <c r="I5" s="426"/>
      <c r="J5" s="426"/>
      <c r="K5" s="490"/>
      <c r="L5" s="490"/>
      <c r="M5" s="490"/>
      <c r="N5" s="490"/>
      <c r="O5" s="490"/>
      <c r="P5" s="490"/>
      <c r="Q5" s="490"/>
      <c r="R5" s="490"/>
      <c r="S5" s="426"/>
      <c r="T5" s="426"/>
      <c r="U5" s="426"/>
      <c r="V5" s="426"/>
      <c r="W5" s="426"/>
      <c r="X5" s="426"/>
      <c r="Y5" s="426"/>
      <c r="Z5" s="426"/>
      <c r="AA5" s="490"/>
      <c r="AB5" s="427"/>
      <c r="AC5" s="490"/>
      <c r="AD5" s="534" t="s">
        <v>45</v>
      </c>
      <c r="AE5" s="534" t="s">
        <v>46</v>
      </c>
      <c r="AF5" s="534" t="s">
        <v>47</v>
      </c>
      <c r="AG5" s="534" t="s">
        <v>48</v>
      </c>
      <c r="AH5" s="490"/>
      <c r="AI5" s="490"/>
      <c r="AJ5" s="490"/>
      <c r="AK5" s="490"/>
      <c r="AL5" s="490"/>
      <c r="AM5" s="490"/>
      <c r="AN5" s="490"/>
      <c r="AO5" s="426"/>
      <c r="AP5" s="426"/>
      <c r="AQ5" s="445"/>
      <c r="AR5" s="445"/>
      <c r="AS5" s="445"/>
      <c r="AT5" s="446"/>
      <c r="AU5" s="446"/>
    </row>
    <row r="6" s="7" customFormat="1" ht="154" customHeight="1" spans="1:47">
      <c r="A6" s="491" t="s">
        <v>981</v>
      </c>
      <c r="B6" s="492"/>
      <c r="C6" s="492"/>
      <c r="D6" s="493"/>
      <c r="E6" s="493"/>
      <c r="F6" s="493"/>
      <c r="G6" s="493"/>
      <c r="H6" s="494"/>
      <c r="I6" s="426"/>
      <c r="J6" s="426"/>
      <c r="K6" s="490"/>
      <c r="L6" s="490"/>
      <c r="M6" s="490"/>
      <c r="N6" s="490"/>
      <c r="O6" s="490"/>
      <c r="P6" s="490"/>
      <c r="Q6" s="490"/>
      <c r="R6" s="490"/>
      <c r="S6" s="426"/>
      <c r="T6" s="426"/>
      <c r="U6" s="426"/>
      <c r="V6" s="426"/>
      <c r="W6" s="426"/>
      <c r="X6" s="426"/>
      <c r="Y6" s="426"/>
      <c r="Z6" s="426"/>
      <c r="AA6" s="490"/>
      <c r="AB6" s="427">
        <f>AB7+AB20+AB30</f>
        <v>35677</v>
      </c>
      <c r="AC6" s="490"/>
      <c r="AD6" s="534"/>
      <c r="AE6" s="534"/>
      <c r="AF6" s="534"/>
      <c r="AG6" s="534"/>
      <c r="AH6" s="490"/>
      <c r="AI6" s="490"/>
      <c r="AJ6" s="490"/>
      <c r="AK6" s="490"/>
      <c r="AL6" s="490"/>
      <c r="AM6" s="490"/>
      <c r="AN6" s="490"/>
      <c r="AO6" s="426"/>
      <c r="AP6" s="426"/>
      <c r="AQ6" s="445"/>
      <c r="AR6" s="445"/>
      <c r="AS6" s="445"/>
      <c r="AT6" s="446"/>
      <c r="AU6" s="426"/>
    </row>
    <row r="7" s="7" customFormat="1" ht="139" customHeight="1" spans="1:47">
      <c r="A7" s="491" t="s">
        <v>982</v>
      </c>
      <c r="B7" s="493"/>
      <c r="C7" s="493"/>
      <c r="D7" s="493"/>
      <c r="E7" s="493"/>
      <c r="F7" s="493"/>
      <c r="G7" s="493"/>
      <c r="H7" s="494"/>
      <c r="I7" s="426"/>
      <c r="J7" s="426"/>
      <c r="K7" s="490"/>
      <c r="L7" s="490"/>
      <c r="M7" s="490"/>
      <c r="N7" s="490"/>
      <c r="O7" s="490"/>
      <c r="P7" s="490"/>
      <c r="Q7" s="490"/>
      <c r="R7" s="490"/>
      <c r="S7" s="426"/>
      <c r="T7" s="426"/>
      <c r="U7" s="426"/>
      <c r="V7" s="426"/>
      <c r="W7" s="426"/>
      <c r="X7" s="426"/>
      <c r="Y7" s="426"/>
      <c r="Z7" s="426"/>
      <c r="AA7" s="490"/>
      <c r="AB7" s="427">
        <f>SUM(AB8:AB19)</f>
        <v>16908</v>
      </c>
      <c r="AC7" s="490"/>
      <c r="AD7" s="534"/>
      <c r="AE7" s="534"/>
      <c r="AF7" s="534"/>
      <c r="AG7" s="534"/>
      <c r="AH7" s="490"/>
      <c r="AI7" s="490"/>
      <c r="AJ7" s="490"/>
      <c r="AK7" s="490"/>
      <c r="AL7" s="490"/>
      <c r="AM7" s="490"/>
      <c r="AN7" s="490"/>
      <c r="AO7" s="426"/>
      <c r="AP7" s="426"/>
      <c r="AQ7" s="445"/>
      <c r="AR7" s="445"/>
      <c r="AS7" s="445"/>
      <c r="AT7" s="446"/>
      <c r="AU7" s="426"/>
    </row>
    <row r="8" s="7" customFormat="1" ht="169" customHeight="1" spans="1:47">
      <c r="A8" s="495">
        <v>1</v>
      </c>
      <c r="B8" s="495"/>
      <c r="C8" s="495"/>
      <c r="D8" s="496" t="s">
        <v>983</v>
      </c>
      <c r="E8" s="497" t="s">
        <v>178</v>
      </c>
      <c r="F8" s="497" t="s">
        <v>984</v>
      </c>
      <c r="G8" s="497" t="s">
        <v>180</v>
      </c>
      <c r="H8" s="496" t="s">
        <v>181</v>
      </c>
      <c r="I8" s="495"/>
      <c r="J8" s="495"/>
      <c r="K8" s="495"/>
      <c r="L8" s="495"/>
      <c r="M8" s="495"/>
      <c r="N8" s="495"/>
      <c r="O8" s="495"/>
      <c r="P8" s="495"/>
      <c r="Q8" s="495"/>
      <c r="R8" s="495"/>
      <c r="S8" s="495"/>
      <c r="T8" s="495"/>
      <c r="U8" s="495"/>
      <c r="V8" s="495"/>
      <c r="W8" s="497" t="s">
        <v>985</v>
      </c>
      <c r="X8" s="495"/>
      <c r="Y8" s="497" t="s">
        <v>183</v>
      </c>
      <c r="Z8" s="495"/>
      <c r="AA8" s="495"/>
      <c r="AB8" s="503">
        <v>2100</v>
      </c>
      <c r="AC8" s="495"/>
      <c r="AD8" s="535"/>
      <c r="AE8" s="535"/>
      <c r="AF8" s="535"/>
      <c r="AG8" s="535"/>
      <c r="AH8" s="495"/>
      <c r="AI8" s="495"/>
      <c r="AJ8" s="495"/>
      <c r="AK8" s="495"/>
      <c r="AL8" s="495"/>
      <c r="AM8" s="495"/>
      <c r="AN8" s="495"/>
      <c r="AO8" s="495"/>
      <c r="AP8" s="495"/>
      <c r="AQ8" s="520" t="s">
        <v>639</v>
      </c>
      <c r="AR8" s="520" t="s">
        <v>640</v>
      </c>
      <c r="AS8" s="520" t="s">
        <v>184</v>
      </c>
      <c r="AT8" s="520" t="s">
        <v>184</v>
      </c>
      <c r="AU8" s="507" t="s">
        <v>986</v>
      </c>
    </row>
    <row r="9" s="7" customFormat="1" ht="78" spans="1:47">
      <c r="A9" s="495">
        <v>2</v>
      </c>
      <c r="B9" s="495"/>
      <c r="C9" s="495"/>
      <c r="D9" s="498" t="s">
        <v>185</v>
      </c>
      <c r="E9" s="497" t="s">
        <v>178</v>
      </c>
      <c r="F9" s="497" t="s">
        <v>984</v>
      </c>
      <c r="G9" s="497" t="s">
        <v>186</v>
      </c>
      <c r="H9" s="498" t="s">
        <v>987</v>
      </c>
      <c r="I9" s="495"/>
      <c r="J9" s="495"/>
      <c r="K9" s="495"/>
      <c r="L9" s="495"/>
      <c r="M9" s="495"/>
      <c r="N9" s="495"/>
      <c r="O9" s="495"/>
      <c r="P9" s="495"/>
      <c r="Q9" s="495"/>
      <c r="R9" s="495"/>
      <c r="S9" s="495"/>
      <c r="T9" s="495"/>
      <c r="U9" s="495"/>
      <c r="V9" s="495"/>
      <c r="W9" s="497" t="s">
        <v>183</v>
      </c>
      <c r="X9" s="495"/>
      <c r="Y9" s="497" t="s">
        <v>183</v>
      </c>
      <c r="Z9" s="495"/>
      <c r="AA9" s="495"/>
      <c r="AB9" s="536">
        <v>2000</v>
      </c>
      <c r="AC9" s="495"/>
      <c r="AD9" s="535"/>
      <c r="AE9" s="535"/>
      <c r="AF9" s="535"/>
      <c r="AG9" s="535"/>
      <c r="AH9" s="495"/>
      <c r="AI9" s="495"/>
      <c r="AJ9" s="495"/>
      <c r="AK9" s="495"/>
      <c r="AL9" s="495"/>
      <c r="AM9" s="495"/>
      <c r="AN9" s="495"/>
      <c r="AO9" s="495"/>
      <c r="AP9" s="495"/>
      <c r="AQ9" s="520" t="s">
        <v>639</v>
      </c>
      <c r="AR9" s="520" t="s">
        <v>640</v>
      </c>
      <c r="AS9" s="520" t="s">
        <v>184</v>
      </c>
      <c r="AT9" s="520" t="s">
        <v>184</v>
      </c>
      <c r="AU9" s="507" t="s">
        <v>986</v>
      </c>
    </row>
    <row r="10" s="7" customFormat="1" ht="62.4" spans="1:47">
      <c r="A10" s="495">
        <v>3</v>
      </c>
      <c r="B10" s="495"/>
      <c r="C10" s="495"/>
      <c r="D10" s="498" t="s">
        <v>988</v>
      </c>
      <c r="E10" s="497" t="s">
        <v>178</v>
      </c>
      <c r="F10" s="497" t="s">
        <v>984</v>
      </c>
      <c r="G10" s="497" t="s">
        <v>198</v>
      </c>
      <c r="H10" s="498" t="s">
        <v>989</v>
      </c>
      <c r="I10" s="495"/>
      <c r="J10" s="495"/>
      <c r="K10" s="495"/>
      <c r="L10" s="495"/>
      <c r="M10" s="495"/>
      <c r="N10" s="495"/>
      <c r="O10" s="495"/>
      <c r="P10" s="495"/>
      <c r="Q10" s="495"/>
      <c r="R10" s="495"/>
      <c r="S10" s="495"/>
      <c r="T10" s="495"/>
      <c r="U10" s="495"/>
      <c r="V10" s="495"/>
      <c r="W10" s="514" t="s">
        <v>192</v>
      </c>
      <c r="X10" s="495"/>
      <c r="Y10" s="497" t="s">
        <v>183</v>
      </c>
      <c r="Z10" s="495"/>
      <c r="AA10" s="495"/>
      <c r="AB10" s="536">
        <v>2000</v>
      </c>
      <c r="AC10" s="495"/>
      <c r="AD10" s="535"/>
      <c r="AE10" s="535"/>
      <c r="AF10" s="535"/>
      <c r="AG10" s="535"/>
      <c r="AH10" s="495"/>
      <c r="AI10" s="495"/>
      <c r="AJ10" s="495"/>
      <c r="AK10" s="495"/>
      <c r="AL10" s="495"/>
      <c r="AM10" s="495"/>
      <c r="AN10" s="495"/>
      <c r="AO10" s="495"/>
      <c r="AP10" s="495"/>
      <c r="AQ10" s="520" t="s">
        <v>639</v>
      </c>
      <c r="AR10" s="520" t="s">
        <v>640</v>
      </c>
      <c r="AS10" s="520" t="s">
        <v>184</v>
      </c>
      <c r="AT10" s="520" t="s">
        <v>184</v>
      </c>
      <c r="AU10" s="507" t="s">
        <v>986</v>
      </c>
    </row>
    <row r="11" s="7" customFormat="1" ht="156" spans="1:47">
      <c r="A11" s="495">
        <v>4</v>
      </c>
      <c r="B11" s="495"/>
      <c r="C11" s="495"/>
      <c r="D11" s="499" t="s">
        <v>193</v>
      </c>
      <c r="E11" s="497" t="s">
        <v>178</v>
      </c>
      <c r="F11" s="497" t="s">
        <v>984</v>
      </c>
      <c r="G11" s="497" t="s">
        <v>194</v>
      </c>
      <c r="H11" s="499" t="s">
        <v>195</v>
      </c>
      <c r="I11" s="495"/>
      <c r="J11" s="495"/>
      <c r="K11" s="495"/>
      <c r="L11" s="495"/>
      <c r="M11" s="495"/>
      <c r="N11" s="495"/>
      <c r="O11" s="495"/>
      <c r="P11" s="495"/>
      <c r="Q11" s="495"/>
      <c r="R11" s="495"/>
      <c r="S11" s="495"/>
      <c r="T11" s="495"/>
      <c r="U11" s="495"/>
      <c r="V11" s="495"/>
      <c r="W11" s="531" t="s">
        <v>183</v>
      </c>
      <c r="X11" s="495"/>
      <c r="Y11" s="531" t="s">
        <v>183</v>
      </c>
      <c r="Z11" s="495"/>
      <c r="AA11" s="495"/>
      <c r="AB11" s="537">
        <v>2000</v>
      </c>
      <c r="AC11" s="495"/>
      <c r="AD11" s="535"/>
      <c r="AE11" s="535"/>
      <c r="AF11" s="535"/>
      <c r="AG11" s="535"/>
      <c r="AH11" s="495"/>
      <c r="AI11" s="495"/>
      <c r="AJ11" s="495"/>
      <c r="AK11" s="495"/>
      <c r="AL11" s="495"/>
      <c r="AM11" s="495"/>
      <c r="AN11" s="495"/>
      <c r="AO11" s="495"/>
      <c r="AP11" s="495"/>
      <c r="AQ11" s="520" t="s">
        <v>184</v>
      </c>
      <c r="AR11" s="520" t="s">
        <v>640</v>
      </c>
      <c r="AS11" s="520" t="s">
        <v>639</v>
      </c>
      <c r="AT11" s="520"/>
      <c r="AU11" s="507" t="s">
        <v>986</v>
      </c>
    </row>
    <row r="12" s="7" customFormat="1" ht="78" spans="1:47">
      <c r="A12" s="495">
        <v>5</v>
      </c>
      <c r="B12" s="495"/>
      <c r="C12" s="495"/>
      <c r="D12" s="500" t="s">
        <v>203</v>
      </c>
      <c r="E12" s="497" t="s">
        <v>178</v>
      </c>
      <c r="F12" s="497" t="s">
        <v>990</v>
      </c>
      <c r="G12" s="497" t="s">
        <v>204</v>
      </c>
      <c r="H12" s="499" t="s">
        <v>205</v>
      </c>
      <c r="I12" s="495"/>
      <c r="J12" s="495"/>
      <c r="K12" s="495"/>
      <c r="L12" s="495"/>
      <c r="M12" s="495"/>
      <c r="N12" s="495"/>
      <c r="O12" s="495"/>
      <c r="P12" s="495"/>
      <c r="Q12" s="495"/>
      <c r="R12" s="495"/>
      <c r="S12" s="495"/>
      <c r="T12" s="495"/>
      <c r="U12" s="495"/>
      <c r="V12" s="495"/>
      <c r="W12" s="495" t="s">
        <v>206</v>
      </c>
      <c r="X12" s="495"/>
      <c r="Y12" s="531" t="s">
        <v>207</v>
      </c>
      <c r="Z12" s="495"/>
      <c r="AA12" s="495"/>
      <c r="AB12" s="530">
        <v>1300</v>
      </c>
      <c r="AC12" s="495"/>
      <c r="AD12" s="535"/>
      <c r="AE12" s="535"/>
      <c r="AF12" s="535"/>
      <c r="AG12" s="535"/>
      <c r="AH12" s="495"/>
      <c r="AI12" s="495"/>
      <c r="AJ12" s="495"/>
      <c r="AK12" s="495"/>
      <c r="AL12" s="495"/>
      <c r="AM12" s="495"/>
      <c r="AN12" s="495"/>
      <c r="AO12" s="495"/>
      <c r="AP12" s="495"/>
      <c r="AQ12" s="520" t="s">
        <v>639</v>
      </c>
      <c r="AR12" s="520" t="s">
        <v>640</v>
      </c>
      <c r="AS12" s="520" t="s">
        <v>639</v>
      </c>
      <c r="AT12" s="520" t="s">
        <v>184</v>
      </c>
      <c r="AU12" s="507" t="s">
        <v>986</v>
      </c>
    </row>
    <row r="13" s="487" customFormat="1" ht="62.4" spans="1:47">
      <c r="A13" s="501">
        <v>6</v>
      </c>
      <c r="B13" s="501"/>
      <c r="C13" s="501"/>
      <c r="D13" s="502" t="s">
        <v>208</v>
      </c>
      <c r="E13" s="503" t="s">
        <v>178</v>
      </c>
      <c r="F13" s="503" t="s">
        <v>990</v>
      </c>
      <c r="G13" s="503" t="s">
        <v>209</v>
      </c>
      <c r="H13" s="502" t="s">
        <v>210</v>
      </c>
      <c r="I13" s="501"/>
      <c r="J13" s="501"/>
      <c r="K13" s="501"/>
      <c r="L13" s="501"/>
      <c r="M13" s="501"/>
      <c r="N13" s="501"/>
      <c r="O13" s="501"/>
      <c r="P13" s="501"/>
      <c r="Q13" s="501"/>
      <c r="R13" s="501"/>
      <c r="S13" s="501"/>
      <c r="T13" s="501"/>
      <c r="U13" s="501"/>
      <c r="V13" s="501"/>
      <c r="W13" s="532" t="s">
        <v>211</v>
      </c>
      <c r="X13" s="501"/>
      <c r="Y13" s="538" t="s">
        <v>207</v>
      </c>
      <c r="Z13" s="501"/>
      <c r="AA13" s="501"/>
      <c r="AB13" s="539">
        <v>300</v>
      </c>
      <c r="AC13" s="501"/>
      <c r="AD13" s="540"/>
      <c r="AE13" s="540"/>
      <c r="AF13" s="540"/>
      <c r="AG13" s="540"/>
      <c r="AH13" s="501"/>
      <c r="AI13" s="501"/>
      <c r="AJ13" s="501"/>
      <c r="AK13" s="501"/>
      <c r="AL13" s="501"/>
      <c r="AM13" s="501"/>
      <c r="AN13" s="501"/>
      <c r="AO13" s="501"/>
      <c r="AP13" s="501"/>
      <c r="AQ13" s="530" t="s">
        <v>639</v>
      </c>
      <c r="AR13" s="530" t="s">
        <v>640</v>
      </c>
      <c r="AS13" s="530" t="s">
        <v>639</v>
      </c>
      <c r="AT13" s="530"/>
      <c r="AU13" s="549" t="s">
        <v>986</v>
      </c>
    </row>
    <row r="14" s="7" customFormat="1" ht="46.8" spans="1:47">
      <c r="A14" s="495">
        <v>7</v>
      </c>
      <c r="B14" s="495"/>
      <c r="C14" s="495"/>
      <c r="D14" s="504" t="s">
        <v>212</v>
      </c>
      <c r="E14" s="497" t="s">
        <v>178</v>
      </c>
      <c r="F14" s="497" t="s">
        <v>990</v>
      </c>
      <c r="G14" s="495" t="s">
        <v>213</v>
      </c>
      <c r="H14" s="505" t="s">
        <v>991</v>
      </c>
      <c r="I14" s="495"/>
      <c r="J14" s="495"/>
      <c r="K14" s="495"/>
      <c r="L14" s="495"/>
      <c r="M14" s="495"/>
      <c r="N14" s="495"/>
      <c r="O14" s="495"/>
      <c r="P14" s="495"/>
      <c r="Q14" s="495"/>
      <c r="R14" s="495"/>
      <c r="S14" s="495"/>
      <c r="T14" s="495"/>
      <c r="U14" s="495"/>
      <c r="V14" s="495"/>
      <c r="W14" s="519" t="s">
        <v>992</v>
      </c>
      <c r="X14" s="495"/>
      <c r="Y14" s="495" t="s">
        <v>215</v>
      </c>
      <c r="Z14" s="495"/>
      <c r="AA14" s="495"/>
      <c r="AB14" s="541">
        <v>1800</v>
      </c>
      <c r="AC14" s="495"/>
      <c r="AD14" s="535"/>
      <c r="AE14" s="535"/>
      <c r="AF14" s="535"/>
      <c r="AG14" s="535"/>
      <c r="AH14" s="495"/>
      <c r="AI14" s="495"/>
      <c r="AJ14" s="495"/>
      <c r="AK14" s="495"/>
      <c r="AL14" s="495"/>
      <c r="AM14" s="495"/>
      <c r="AN14" s="495"/>
      <c r="AO14" s="495"/>
      <c r="AP14" s="495"/>
      <c r="AQ14" s="520" t="s">
        <v>184</v>
      </c>
      <c r="AR14" s="520" t="s">
        <v>640</v>
      </c>
      <c r="AS14" s="520" t="s">
        <v>639</v>
      </c>
      <c r="AT14" s="520" t="s">
        <v>184</v>
      </c>
      <c r="AU14" s="507" t="s">
        <v>986</v>
      </c>
    </row>
    <row r="15" s="7" customFormat="1" ht="93.6" spans="1:47">
      <c r="A15" s="495">
        <v>8</v>
      </c>
      <c r="B15" s="495"/>
      <c r="C15" s="495"/>
      <c r="D15" s="500" t="s">
        <v>220</v>
      </c>
      <c r="E15" s="495" t="s">
        <v>178</v>
      </c>
      <c r="F15" s="497" t="s">
        <v>990</v>
      </c>
      <c r="G15" s="495" t="s">
        <v>221</v>
      </c>
      <c r="H15" s="500" t="s">
        <v>222</v>
      </c>
      <c r="I15" s="495"/>
      <c r="J15" s="495"/>
      <c r="K15" s="495"/>
      <c r="L15" s="495"/>
      <c r="M15" s="495"/>
      <c r="N15" s="495"/>
      <c r="O15" s="495"/>
      <c r="P15" s="495"/>
      <c r="Q15" s="495"/>
      <c r="R15" s="495"/>
      <c r="S15" s="495"/>
      <c r="T15" s="495"/>
      <c r="U15" s="495"/>
      <c r="V15" s="495"/>
      <c r="W15" s="514" t="s">
        <v>211</v>
      </c>
      <c r="X15" s="495"/>
      <c r="Y15" s="495" t="s">
        <v>207</v>
      </c>
      <c r="Z15" s="495"/>
      <c r="AA15" s="495"/>
      <c r="AB15" s="501">
        <v>5000</v>
      </c>
      <c r="AC15" s="495"/>
      <c r="AD15" s="535"/>
      <c r="AE15" s="535"/>
      <c r="AF15" s="535"/>
      <c r="AG15" s="535"/>
      <c r="AH15" s="495"/>
      <c r="AI15" s="495"/>
      <c r="AJ15" s="495"/>
      <c r="AK15" s="495"/>
      <c r="AL15" s="495"/>
      <c r="AM15" s="495"/>
      <c r="AN15" s="495"/>
      <c r="AO15" s="495"/>
      <c r="AP15" s="495"/>
      <c r="AQ15" s="520" t="s">
        <v>184</v>
      </c>
      <c r="AR15" s="520" t="s">
        <v>640</v>
      </c>
      <c r="AS15" s="520" t="s">
        <v>639</v>
      </c>
      <c r="AT15" s="520"/>
      <c r="AU15" s="507" t="s">
        <v>986</v>
      </c>
    </row>
    <row r="16" s="7" customFormat="1" ht="78" spans="1:47">
      <c r="A16" s="495">
        <v>9</v>
      </c>
      <c r="B16" s="495"/>
      <c r="C16" s="495"/>
      <c r="D16" s="506" t="s">
        <v>993</v>
      </c>
      <c r="E16" s="495" t="s">
        <v>178</v>
      </c>
      <c r="F16" s="495" t="s">
        <v>994</v>
      </c>
      <c r="G16" s="495" t="s">
        <v>995</v>
      </c>
      <c r="H16" s="506" t="s">
        <v>996</v>
      </c>
      <c r="I16" s="495"/>
      <c r="J16" s="495"/>
      <c r="K16" s="495"/>
      <c r="L16" s="495"/>
      <c r="M16" s="495"/>
      <c r="N16" s="495"/>
      <c r="O16" s="495"/>
      <c r="P16" s="495"/>
      <c r="Q16" s="495"/>
      <c r="R16" s="495"/>
      <c r="S16" s="495"/>
      <c r="T16" s="495"/>
      <c r="U16" s="495"/>
      <c r="V16" s="495"/>
      <c r="W16" s="514" t="s">
        <v>997</v>
      </c>
      <c r="X16" s="495"/>
      <c r="Y16" s="495" t="s">
        <v>997</v>
      </c>
      <c r="Z16" s="495"/>
      <c r="AA16" s="495"/>
      <c r="AB16" s="495">
        <v>210</v>
      </c>
      <c r="AC16" s="495"/>
      <c r="AD16" s="535"/>
      <c r="AE16" s="535"/>
      <c r="AF16" s="535"/>
      <c r="AG16" s="535"/>
      <c r="AH16" s="495"/>
      <c r="AI16" s="495"/>
      <c r="AJ16" s="495"/>
      <c r="AK16" s="495"/>
      <c r="AL16" s="495"/>
      <c r="AM16" s="495"/>
      <c r="AN16" s="495"/>
      <c r="AO16" s="495"/>
      <c r="AP16" s="495"/>
      <c r="AQ16" s="520"/>
      <c r="AR16" s="520" t="s">
        <v>640</v>
      </c>
      <c r="AS16" s="520" t="s">
        <v>639</v>
      </c>
      <c r="AT16" s="520"/>
      <c r="AU16" s="510"/>
    </row>
    <row r="17" s="7" customFormat="1" ht="31.2" spans="1:47">
      <c r="A17" s="495">
        <v>10</v>
      </c>
      <c r="B17" s="495"/>
      <c r="C17" s="495"/>
      <c r="D17" s="506" t="s">
        <v>998</v>
      </c>
      <c r="E17" s="495" t="s">
        <v>178</v>
      </c>
      <c r="F17" s="495" t="s">
        <v>994</v>
      </c>
      <c r="G17" s="495" t="s">
        <v>995</v>
      </c>
      <c r="H17" s="506" t="s">
        <v>999</v>
      </c>
      <c r="I17" s="495"/>
      <c r="J17" s="495"/>
      <c r="K17" s="495"/>
      <c r="L17" s="495"/>
      <c r="M17" s="495"/>
      <c r="N17" s="495"/>
      <c r="O17" s="495"/>
      <c r="P17" s="495"/>
      <c r="Q17" s="495"/>
      <c r="R17" s="495"/>
      <c r="S17" s="495"/>
      <c r="T17" s="495"/>
      <c r="U17" s="495"/>
      <c r="V17" s="495"/>
      <c r="W17" s="514" t="s">
        <v>183</v>
      </c>
      <c r="X17" s="495"/>
      <c r="Y17" s="514" t="s">
        <v>183</v>
      </c>
      <c r="Z17" s="495"/>
      <c r="AA17" s="495"/>
      <c r="AB17" s="495">
        <v>150</v>
      </c>
      <c r="AC17" s="495"/>
      <c r="AD17" s="535"/>
      <c r="AE17" s="535"/>
      <c r="AF17" s="535"/>
      <c r="AG17" s="535"/>
      <c r="AH17" s="495"/>
      <c r="AI17" s="495"/>
      <c r="AJ17" s="495"/>
      <c r="AK17" s="495"/>
      <c r="AL17" s="495"/>
      <c r="AM17" s="495"/>
      <c r="AN17" s="495"/>
      <c r="AO17" s="495"/>
      <c r="AP17" s="495"/>
      <c r="AQ17" s="520"/>
      <c r="AR17" s="520" t="s">
        <v>640</v>
      </c>
      <c r="AS17" s="520" t="s">
        <v>184</v>
      </c>
      <c r="AT17" s="520"/>
      <c r="AU17" s="510"/>
    </row>
    <row r="18" s="7" customFormat="1" ht="46.8" spans="1:47">
      <c r="A18" s="495">
        <v>11</v>
      </c>
      <c r="B18" s="495"/>
      <c r="C18" s="495"/>
      <c r="D18" s="507" t="s">
        <v>1000</v>
      </c>
      <c r="E18" s="495" t="s">
        <v>178</v>
      </c>
      <c r="F18" s="506" t="s">
        <v>1001</v>
      </c>
      <c r="G18" s="495" t="s">
        <v>995</v>
      </c>
      <c r="H18" s="506" t="s">
        <v>1002</v>
      </c>
      <c r="I18" s="495"/>
      <c r="J18" s="495"/>
      <c r="K18" s="495"/>
      <c r="L18" s="495"/>
      <c r="M18" s="495"/>
      <c r="N18" s="495"/>
      <c r="O18" s="495"/>
      <c r="P18" s="495"/>
      <c r="Q18" s="495"/>
      <c r="R18" s="495"/>
      <c r="S18" s="495"/>
      <c r="T18" s="495"/>
      <c r="U18" s="495"/>
      <c r="V18" s="495"/>
      <c r="W18" s="514" t="s">
        <v>1003</v>
      </c>
      <c r="X18" s="495"/>
      <c r="Y18" s="514" t="s">
        <v>1003</v>
      </c>
      <c r="Z18" s="495"/>
      <c r="AA18" s="495"/>
      <c r="AB18" s="495">
        <v>10</v>
      </c>
      <c r="AC18" s="495"/>
      <c r="AD18" s="535"/>
      <c r="AE18" s="535"/>
      <c r="AF18" s="535"/>
      <c r="AG18" s="535"/>
      <c r="AH18" s="495"/>
      <c r="AI18" s="495"/>
      <c r="AJ18" s="495"/>
      <c r="AK18" s="495"/>
      <c r="AL18" s="495"/>
      <c r="AM18" s="495"/>
      <c r="AN18" s="495"/>
      <c r="AO18" s="495"/>
      <c r="AP18" s="495"/>
      <c r="AQ18" s="520"/>
      <c r="AR18" s="520" t="s">
        <v>640</v>
      </c>
      <c r="AS18" s="520" t="s">
        <v>639</v>
      </c>
      <c r="AT18" s="520"/>
      <c r="AU18" s="510"/>
    </row>
    <row r="19" s="7" customFormat="1" ht="46.8" spans="1:47">
      <c r="A19" s="495">
        <v>12</v>
      </c>
      <c r="B19" s="495"/>
      <c r="C19" s="495"/>
      <c r="D19" s="495" t="s">
        <v>1004</v>
      </c>
      <c r="E19" s="495" t="s">
        <v>178</v>
      </c>
      <c r="F19" s="495" t="s">
        <v>1005</v>
      </c>
      <c r="G19" s="495" t="s">
        <v>995</v>
      </c>
      <c r="H19" s="495" t="s">
        <v>1006</v>
      </c>
      <c r="I19" s="495"/>
      <c r="J19" s="495"/>
      <c r="K19" s="495"/>
      <c r="L19" s="495"/>
      <c r="M19" s="495"/>
      <c r="N19" s="495"/>
      <c r="O19" s="495"/>
      <c r="P19" s="495"/>
      <c r="Q19" s="495"/>
      <c r="R19" s="495"/>
      <c r="S19" s="495"/>
      <c r="T19" s="495"/>
      <c r="U19" s="495"/>
      <c r="V19" s="495"/>
      <c r="W19" s="495" t="s">
        <v>1007</v>
      </c>
      <c r="X19" s="495"/>
      <c r="Y19" s="495" t="s">
        <v>1007</v>
      </c>
      <c r="Z19" s="495"/>
      <c r="AA19" s="495"/>
      <c r="AB19" s="495">
        <v>38</v>
      </c>
      <c r="AC19" s="495"/>
      <c r="AD19" s="535"/>
      <c r="AE19" s="535"/>
      <c r="AF19" s="535"/>
      <c r="AG19" s="535"/>
      <c r="AH19" s="495"/>
      <c r="AI19" s="495"/>
      <c r="AJ19" s="495"/>
      <c r="AK19" s="495"/>
      <c r="AL19" s="495"/>
      <c r="AM19" s="495"/>
      <c r="AN19" s="495"/>
      <c r="AO19" s="495"/>
      <c r="AP19" s="495"/>
      <c r="AQ19" s="520"/>
      <c r="AR19" s="520" t="s">
        <v>640</v>
      </c>
      <c r="AS19" s="520" t="s">
        <v>639</v>
      </c>
      <c r="AT19" s="520"/>
      <c r="AU19" s="510"/>
    </row>
    <row r="20" s="7" customFormat="1" ht="55" customHeight="1" spans="1:47">
      <c r="A20" s="491" t="s">
        <v>1008</v>
      </c>
      <c r="B20" s="493"/>
      <c r="C20" s="493"/>
      <c r="D20" s="493"/>
      <c r="E20" s="493"/>
      <c r="F20" s="493"/>
      <c r="G20" s="493"/>
      <c r="H20" s="494"/>
      <c r="I20" s="495"/>
      <c r="J20" s="495"/>
      <c r="K20" s="495"/>
      <c r="L20" s="495"/>
      <c r="M20" s="495"/>
      <c r="N20" s="495"/>
      <c r="O20" s="495"/>
      <c r="P20" s="495"/>
      <c r="Q20" s="495"/>
      <c r="R20" s="495"/>
      <c r="S20" s="495"/>
      <c r="T20" s="495"/>
      <c r="U20" s="495"/>
      <c r="V20" s="495"/>
      <c r="W20" s="495"/>
      <c r="X20" s="495"/>
      <c r="Y20" s="495"/>
      <c r="Z20" s="495"/>
      <c r="AA20" s="495"/>
      <c r="AB20" s="426">
        <f>SUM(AB21:AB29)</f>
        <v>8904</v>
      </c>
      <c r="AC20" s="495"/>
      <c r="AD20" s="535"/>
      <c r="AE20" s="535"/>
      <c r="AF20" s="535"/>
      <c r="AG20" s="535"/>
      <c r="AH20" s="495"/>
      <c r="AI20" s="495"/>
      <c r="AJ20" s="495"/>
      <c r="AK20" s="495"/>
      <c r="AL20" s="495"/>
      <c r="AM20" s="495"/>
      <c r="AN20" s="495"/>
      <c r="AO20" s="495"/>
      <c r="AP20" s="495"/>
      <c r="AQ20" s="520"/>
      <c r="AR20" s="520"/>
      <c r="AS20" s="520"/>
      <c r="AT20" s="520"/>
      <c r="AU20" s="510"/>
    </row>
    <row r="21" s="7" customFormat="1" ht="46.8" spans="1:47">
      <c r="A21" s="495">
        <v>13</v>
      </c>
      <c r="B21" s="495"/>
      <c r="C21" s="495"/>
      <c r="D21" s="508" t="s">
        <v>216</v>
      </c>
      <c r="E21" s="495" t="s">
        <v>178</v>
      </c>
      <c r="F21" s="495" t="s">
        <v>1009</v>
      </c>
      <c r="G21" s="495" t="s">
        <v>218</v>
      </c>
      <c r="H21" s="495" t="s">
        <v>219</v>
      </c>
      <c r="I21" s="495"/>
      <c r="J21" s="495"/>
      <c r="K21" s="495"/>
      <c r="L21" s="495"/>
      <c r="M21" s="495"/>
      <c r="N21" s="495"/>
      <c r="O21" s="495"/>
      <c r="P21" s="495"/>
      <c r="Q21" s="495"/>
      <c r="R21" s="495"/>
      <c r="S21" s="495"/>
      <c r="T21" s="495"/>
      <c r="U21" s="495"/>
      <c r="V21" s="495"/>
      <c r="W21" s="495" t="s">
        <v>206</v>
      </c>
      <c r="X21" s="495"/>
      <c r="Y21" s="495" t="s">
        <v>183</v>
      </c>
      <c r="Z21" s="495"/>
      <c r="AA21" s="495"/>
      <c r="AB21" s="495">
        <v>220</v>
      </c>
      <c r="AC21" s="495"/>
      <c r="AD21" s="535"/>
      <c r="AE21" s="535"/>
      <c r="AF21" s="535"/>
      <c r="AG21" s="535"/>
      <c r="AH21" s="495"/>
      <c r="AI21" s="495"/>
      <c r="AJ21" s="495"/>
      <c r="AK21" s="495"/>
      <c r="AL21" s="495"/>
      <c r="AM21" s="495"/>
      <c r="AN21" s="495"/>
      <c r="AO21" s="495"/>
      <c r="AP21" s="495"/>
      <c r="AQ21" s="520" t="s">
        <v>639</v>
      </c>
      <c r="AR21" s="520" t="s">
        <v>645</v>
      </c>
      <c r="AS21" s="520" t="s">
        <v>184</v>
      </c>
      <c r="AT21" s="520"/>
      <c r="AU21" s="510"/>
    </row>
    <row r="22" s="7" customFormat="1" ht="78" spans="1:47">
      <c r="A22" s="495">
        <v>14</v>
      </c>
      <c r="B22" s="495"/>
      <c r="C22" s="495"/>
      <c r="D22" s="495" t="s">
        <v>646</v>
      </c>
      <c r="E22" s="495" t="s">
        <v>302</v>
      </c>
      <c r="F22" s="497" t="s">
        <v>990</v>
      </c>
      <c r="G22" s="495" t="s">
        <v>503</v>
      </c>
      <c r="H22" s="509" t="s">
        <v>647</v>
      </c>
      <c r="I22" s="495"/>
      <c r="J22" s="495"/>
      <c r="K22" s="495"/>
      <c r="L22" s="495"/>
      <c r="M22" s="495"/>
      <c r="N22" s="495"/>
      <c r="O22" s="495"/>
      <c r="P22" s="495"/>
      <c r="Q22" s="495"/>
      <c r="R22" s="495"/>
      <c r="S22" s="495"/>
      <c r="T22" s="495"/>
      <c r="U22" s="495"/>
      <c r="V22" s="495"/>
      <c r="W22" s="514" t="s">
        <v>211</v>
      </c>
      <c r="X22" s="495"/>
      <c r="Y22" s="514" t="s">
        <v>1010</v>
      </c>
      <c r="Z22" s="495"/>
      <c r="AA22" s="495"/>
      <c r="AB22" s="495">
        <v>5000</v>
      </c>
      <c r="AC22" s="495"/>
      <c r="AD22" s="535"/>
      <c r="AE22" s="535"/>
      <c r="AF22" s="535"/>
      <c r="AG22" s="535"/>
      <c r="AH22" s="495"/>
      <c r="AI22" s="495"/>
      <c r="AJ22" s="495"/>
      <c r="AK22" s="495"/>
      <c r="AL22" s="495"/>
      <c r="AM22" s="495"/>
      <c r="AN22" s="495"/>
      <c r="AO22" s="495"/>
      <c r="AP22" s="495"/>
      <c r="AQ22" s="520" t="s">
        <v>184</v>
      </c>
      <c r="AR22" s="520" t="s">
        <v>645</v>
      </c>
      <c r="AS22" s="520" t="s">
        <v>639</v>
      </c>
      <c r="AT22" s="520"/>
      <c r="AU22" s="510"/>
    </row>
    <row r="23" ht="46.8" spans="1:47">
      <c r="A23" s="495">
        <v>15</v>
      </c>
      <c r="B23" s="510"/>
      <c r="C23" s="510"/>
      <c r="D23" s="495" t="s">
        <v>648</v>
      </c>
      <c r="E23" s="495" t="s">
        <v>178</v>
      </c>
      <c r="F23" s="497" t="s">
        <v>1011</v>
      </c>
      <c r="G23" s="495" t="s">
        <v>649</v>
      </c>
      <c r="H23" s="495" t="s">
        <v>650</v>
      </c>
      <c r="I23" s="495"/>
      <c r="J23" s="495"/>
      <c r="K23" s="495"/>
      <c r="L23" s="495"/>
      <c r="M23" s="495"/>
      <c r="N23" s="495"/>
      <c r="O23" s="495"/>
      <c r="P23" s="495"/>
      <c r="Q23" s="495"/>
      <c r="R23" s="495"/>
      <c r="S23" s="495"/>
      <c r="T23" s="495"/>
      <c r="U23" s="495"/>
      <c r="V23" s="495"/>
      <c r="W23" s="495" t="s">
        <v>183</v>
      </c>
      <c r="X23" s="495"/>
      <c r="Y23" s="495" t="s">
        <v>183</v>
      </c>
      <c r="Z23" s="495"/>
      <c r="AA23" s="495"/>
      <c r="AB23" s="495">
        <v>152</v>
      </c>
      <c r="AC23" s="495"/>
      <c r="AD23" s="495"/>
      <c r="AE23" s="495"/>
      <c r="AF23" s="495"/>
      <c r="AG23" s="495"/>
      <c r="AH23" s="495"/>
      <c r="AI23" s="495"/>
      <c r="AJ23" s="495"/>
      <c r="AK23" s="495"/>
      <c r="AL23" s="495"/>
      <c r="AM23" s="495"/>
      <c r="AN23" s="495"/>
      <c r="AO23" s="495"/>
      <c r="AP23" s="495"/>
      <c r="AQ23" s="495" t="s">
        <v>639</v>
      </c>
      <c r="AR23" s="495" t="s">
        <v>645</v>
      </c>
      <c r="AS23" s="495" t="s">
        <v>639</v>
      </c>
      <c r="AT23" s="520"/>
      <c r="AU23" s="510"/>
    </row>
    <row r="24" customFormat="1" ht="218.4" spans="1:47">
      <c r="A24" s="495">
        <v>16</v>
      </c>
      <c r="B24" s="510"/>
      <c r="C24" s="510"/>
      <c r="D24" s="498" t="s">
        <v>651</v>
      </c>
      <c r="E24" s="495" t="s">
        <v>178</v>
      </c>
      <c r="F24" s="497" t="s">
        <v>990</v>
      </c>
      <c r="G24" s="495" t="s">
        <v>531</v>
      </c>
      <c r="H24" s="498" t="s">
        <v>1012</v>
      </c>
      <c r="I24" s="495"/>
      <c r="J24" s="495"/>
      <c r="K24" s="495"/>
      <c r="L24" s="495"/>
      <c r="M24" s="495"/>
      <c r="N24" s="495"/>
      <c r="O24" s="495"/>
      <c r="P24" s="495"/>
      <c r="Q24" s="495"/>
      <c r="R24" s="495"/>
      <c r="S24" s="495"/>
      <c r="T24" s="495"/>
      <c r="U24" s="495"/>
      <c r="V24" s="495"/>
      <c r="W24" s="495" t="s">
        <v>183</v>
      </c>
      <c r="X24" s="495"/>
      <c r="Y24" s="495" t="s">
        <v>183</v>
      </c>
      <c r="Z24" s="495"/>
      <c r="AA24" s="495"/>
      <c r="AB24" s="501">
        <v>540</v>
      </c>
      <c r="AC24" s="495"/>
      <c r="AD24" s="495"/>
      <c r="AE24" s="495"/>
      <c r="AF24" s="495"/>
      <c r="AG24" s="495"/>
      <c r="AH24" s="495"/>
      <c r="AI24" s="495"/>
      <c r="AJ24" s="495"/>
      <c r="AK24" s="495"/>
      <c r="AL24" s="495"/>
      <c r="AM24" s="495"/>
      <c r="AN24" s="495"/>
      <c r="AO24" s="495"/>
      <c r="AP24" s="495"/>
      <c r="AQ24" s="495" t="s">
        <v>639</v>
      </c>
      <c r="AR24" s="495" t="s">
        <v>645</v>
      </c>
      <c r="AS24" s="495" t="s">
        <v>184</v>
      </c>
      <c r="AT24" s="520"/>
      <c r="AU24" s="550" t="s">
        <v>653</v>
      </c>
    </row>
    <row r="25" s="178" customFormat="1" ht="109.2" spans="1:47">
      <c r="A25" s="495">
        <v>17</v>
      </c>
      <c r="B25" s="511"/>
      <c r="C25" s="495">
        <v>2024</v>
      </c>
      <c r="D25" s="495" t="s">
        <v>654</v>
      </c>
      <c r="E25" s="495" t="s">
        <v>178</v>
      </c>
      <c r="F25" s="497" t="s">
        <v>1013</v>
      </c>
      <c r="G25" s="495" t="s">
        <v>225</v>
      </c>
      <c r="H25" s="495" t="s">
        <v>226</v>
      </c>
      <c r="I25" s="520"/>
      <c r="J25" s="495" t="s">
        <v>655</v>
      </c>
      <c r="K25" s="520"/>
      <c r="L25" s="520"/>
      <c r="M25" s="520"/>
      <c r="N25" s="520"/>
      <c r="O25" s="520"/>
      <c r="P25" s="520"/>
      <c r="Q25" s="520"/>
      <c r="R25" s="520"/>
      <c r="S25" s="520">
        <v>694</v>
      </c>
      <c r="T25" s="520">
        <v>2838</v>
      </c>
      <c r="U25" s="520">
        <v>200</v>
      </c>
      <c r="V25" s="520">
        <v>872</v>
      </c>
      <c r="W25" s="495" t="s">
        <v>227</v>
      </c>
      <c r="X25" s="495" t="s">
        <v>656</v>
      </c>
      <c r="Y25" s="495" t="s">
        <v>183</v>
      </c>
      <c r="Z25" s="495"/>
      <c r="AA25" s="495"/>
      <c r="AB25" s="520">
        <v>1500</v>
      </c>
      <c r="AC25" s="520"/>
      <c r="AD25" s="520"/>
      <c r="AE25" s="520"/>
      <c r="AF25" s="520"/>
      <c r="AG25" s="520"/>
      <c r="AH25" s="520"/>
      <c r="AI25" s="520"/>
      <c r="AJ25" s="520"/>
      <c r="AK25" s="520"/>
      <c r="AL25" s="520"/>
      <c r="AM25" s="520"/>
      <c r="AN25" s="520"/>
      <c r="AO25" s="507" t="s">
        <v>657</v>
      </c>
      <c r="AP25" s="507" t="s">
        <v>657</v>
      </c>
      <c r="AQ25" s="520" t="s">
        <v>184</v>
      </c>
      <c r="AR25" s="520" t="s">
        <v>645</v>
      </c>
      <c r="AS25" s="520" t="s">
        <v>184</v>
      </c>
      <c r="AT25" s="520"/>
      <c r="AU25" s="510"/>
    </row>
    <row r="26" s="12" customFormat="1" ht="78" spans="1:47">
      <c r="A26" s="495">
        <v>18</v>
      </c>
      <c r="B26" s="512"/>
      <c r="C26" s="495">
        <v>2024</v>
      </c>
      <c r="D26" s="495" t="s">
        <v>236</v>
      </c>
      <c r="E26" s="495" t="s">
        <v>178</v>
      </c>
      <c r="F26" s="497" t="s">
        <v>1013</v>
      </c>
      <c r="G26" s="495" t="s">
        <v>225</v>
      </c>
      <c r="H26" s="495" t="s">
        <v>237</v>
      </c>
      <c r="I26" s="495"/>
      <c r="J26" s="520"/>
      <c r="K26" s="520"/>
      <c r="L26" s="520"/>
      <c r="M26" s="520"/>
      <c r="N26" s="520"/>
      <c r="O26" s="520"/>
      <c r="P26" s="520"/>
      <c r="Q26" s="520"/>
      <c r="R26" s="520"/>
      <c r="S26" s="520">
        <v>694</v>
      </c>
      <c r="T26" s="520">
        <v>2838</v>
      </c>
      <c r="U26" s="520">
        <v>200</v>
      </c>
      <c r="V26" s="520">
        <v>872</v>
      </c>
      <c r="W26" s="495" t="s">
        <v>227</v>
      </c>
      <c r="X26" s="495" t="s">
        <v>656</v>
      </c>
      <c r="Y26" s="495" t="s">
        <v>183</v>
      </c>
      <c r="Z26" s="495"/>
      <c r="AA26" s="495"/>
      <c r="AB26" s="520">
        <v>150</v>
      </c>
      <c r="AC26" s="520"/>
      <c r="AD26" s="520"/>
      <c r="AE26" s="520"/>
      <c r="AF26" s="520"/>
      <c r="AG26" s="520"/>
      <c r="AH26" s="520"/>
      <c r="AI26" s="520"/>
      <c r="AJ26" s="520"/>
      <c r="AK26" s="520"/>
      <c r="AL26" s="520"/>
      <c r="AM26" s="520"/>
      <c r="AN26" s="520"/>
      <c r="AO26" s="551" t="s">
        <v>664</v>
      </c>
      <c r="AP26" s="551" t="s">
        <v>664</v>
      </c>
      <c r="AQ26" s="520" t="s">
        <v>184</v>
      </c>
      <c r="AR26" s="520" t="s">
        <v>645</v>
      </c>
      <c r="AS26" s="520" t="s">
        <v>184</v>
      </c>
      <c r="AT26" s="520"/>
      <c r="AU26" s="510"/>
    </row>
    <row r="27" s="12" customFormat="1" ht="93.6" spans="1:47">
      <c r="A27" s="495">
        <v>19</v>
      </c>
      <c r="B27" s="512"/>
      <c r="C27" s="495">
        <v>2024</v>
      </c>
      <c r="D27" s="508" t="s">
        <v>259</v>
      </c>
      <c r="E27" s="495" t="s">
        <v>178</v>
      </c>
      <c r="F27" s="497" t="s">
        <v>1013</v>
      </c>
      <c r="G27" s="495" t="s">
        <v>225</v>
      </c>
      <c r="H27" s="495" t="s">
        <v>260</v>
      </c>
      <c r="I27" s="495"/>
      <c r="J27" s="520" t="s">
        <v>682</v>
      </c>
      <c r="K27" s="520"/>
      <c r="L27" s="520"/>
      <c r="M27" s="520"/>
      <c r="N27" s="520"/>
      <c r="O27" s="520"/>
      <c r="P27" s="520"/>
      <c r="Q27" s="520"/>
      <c r="R27" s="520"/>
      <c r="S27" s="520">
        <v>289</v>
      </c>
      <c r="T27" s="520">
        <v>1120</v>
      </c>
      <c r="U27" s="520">
        <v>66</v>
      </c>
      <c r="V27" s="520">
        <v>275</v>
      </c>
      <c r="W27" s="495" t="s">
        <v>227</v>
      </c>
      <c r="X27" s="495" t="s">
        <v>656</v>
      </c>
      <c r="Y27" s="495" t="s">
        <v>183</v>
      </c>
      <c r="Z27" s="495"/>
      <c r="AA27" s="495"/>
      <c r="AB27" s="520">
        <v>450</v>
      </c>
      <c r="AC27" s="520"/>
      <c r="AD27" s="520"/>
      <c r="AE27" s="520"/>
      <c r="AF27" s="520"/>
      <c r="AG27" s="520"/>
      <c r="AH27" s="520"/>
      <c r="AI27" s="520"/>
      <c r="AJ27" s="520"/>
      <c r="AK27" s="520"/>
      <c r="AL27" s="520"/>
      <c r="AM27" s="520"/>
      <c r="AN27" s="520"/>
      <c r="AO27" s="507" t="s">
        <v>683</v>
      </c>
      <c r="AP27" s="507" t="s">
        <v>683</v>
      </c>
      <c r="AQ27" s="520" t="s">
        <v>184</v>
      </c>
      <c r="AR27" s="520" t="s">
        <v>645</v>
      </c>
      <c r="AS27" s="520" t="s">
        <v>184</v>
      </c>
      <c r="AT27" s="520"/>
      <c r="AU27" s="510"/>
    </row>
    <row r="28" s="12" customFormat="1" ht="93.6" spans="1:47">
      <c r="A28" s="495">
        <v>20</v>
      </c>
      <c r="B28" s="512"/>
      <c r="C28" s="495">
        <v>2024</v>
      </c>
      <c r="D28" s="508" t="s">
        <v>261</v>
      </c>
      <c r="E28" s="495" t="s">
        <v>178</v>
      </c>
      <c r="F28" s="497" t="s">
        <v>1013</v>
      </c>
      <c r="G28" s="495" t="s">
        <v>239</v>
      </c>
      <c r="H28" s="509" t="s">
        <v>262</v>
      </c>
      <c r="I28" s="495"/>
      <c r="J28" s="520" t="s">
        <v>684</v>
      </c>
      <c r="K28" s="520"/>
      <c r="L28" s="520"/>
      <c r="M28" s="520"/>
      <c r="N28" s="520"/>
      <c r="O28" s="520"/>
      <c r="P28" s="520"/>
      <c r="Q28" s="520"/>
      <c r="R28" s="520"/>
      <c r="S28" s="520">
        <v>232</v>
      </c>
      <c r="T28" s="520">
        <v>972</v>
      </c>
      <c r="U28" s="520">
        <v>82</v>
      </c>
      <c r="V28" s="520">
        <v>361</v>
      </c>
      <c r="W28" s="495" t="s">
        <v>227</v>
      </c>
      <c r="X28" s="495" t="s">
        <v>656</v>
      </c>
      <c r="Y28" s="495" t="s">
        <v>183</v>
      </c>
      <c r="Z28" s="495"/>
      <c r="AA28" s="495"/>
      <c r="AB28" s="542">
        <v>650</v>
      </c>
      <c r="AC28" s="520"/>
      <c r="AD28" s="520"/>
      <c r="AE28" s="520"/>
      <c r="AF28" s="520"/>
      <c r="AG28" s="520"/>
      <c r="AH28" s="520"/>
      <c r="AI28" s="520"/>
      <c r="AJ28" s="520"/>
      <c r="AK28" s="520"/>
      <c r="AL28" s="520"/>
      <c r="AM28" s="520"/>
      <c r="AN28" s="520"/>
      <c r="AO28" s="507" t="s">
        <v>685</v>
      </c>
      <c r="AP28" s="507" t="s">
        <v>685</v>
      </c>
      <c r="AQ28" s="520" t="s">
        <v>639</v>
      </c>
      <c r="AR28" s="520" t="s">
        <v>645</v>
      </c>
      <c r="AS28" s="520" t="s">
        <v>184</v>
      </c>
      <c r="AT28" s="520"/>
      <c r="AU28" s="510" t="s">
        <v>686</v>
      </c>
    </row>
    <row r="29" s="9" customFormat="1" ht="124.8" spans="1:47">
      <c r="A29" s="495">
        <v>21</v>
      </c>
      <c r="B29" s="513"/>
      <c r="C29" s="514">
        <v>2024</v>
      </c>
      <c r="D29" s="515" t="s">
        <v>613</v>
      </c>
      <c r="E29" s="514" t="s">
        <v>178</v>
      </c>
      <c r="F29" s="514" t="s">
        <v>984</v>
      </c>
      <c r="G29" s="514" t="s">
        <v>409</v>
      </c>
      <c r="H29" s="516" t="s">
        <v>1014</v>
      </c>
      <c r="I29" s="514"/>
      <c r="J29" s="514"/>
      <c r="K29" s="514"/>
      <c r="L29" s="514"/>
      <c r="M29" s="514"/>
      <c r="N29" s="514"/>
      <c r="O29" s="514"/>
      <c r="P29" s="514"/>
      <c r="Q29" s="514"/>
      <c r="R29" s="514"/>
      <c r="S29" s="514">
        <v>955</v>
      </c>
      <c r="T29" s="514">
        <v>3536</v>
      </c>
      <c r="U29" s="514">
        <v>317</v>
      </c>
      <c r="V29" s="514">
        <v>1254</v>
      </c>
      <c r="W29" s="514" t="s">
        <v>192</v>
      </c>
      <c r="X29" s="514" t="s">
        <v>810</v>
      </c>
      <c r="Y29" s="514" t="s">
        <v>183</v>
      </c>
      <c r="Z29" s="514" t="s">
        <v>811</v>
      </c>
      <c r="AA29" s="514"/>
      <c r="AB29" s="514">
        <v>242</v>
      </c>
      <c r="AC29" s="514"/>
      <c r="AD29" s="514"/>
      <c r="AE29" s="514"/>
      <c r="AF29" s="514"/>
      <c r="AG29" s="514"/>
      <c r="AH29" s="514"/>
      <c r="AI29" s="514"/>
      <c r="AJ29" s="514"/>
      <c r="AK29" s="514"/>
      <c r="AL29" s="514"/>
      <c r="AM29" s="514"/>
      <c r="AN29" s="514"/>
      <c r="AO29" s="514" t="s">
        <v>816</v>
      </c>
      <c r="AP29" s="514" t="s">
        <v>817</v>
      </c>
      <c r="AQ29" s="520" t="s">
        <v>639</v>
      </c>
      <c r="AR29" s="520" t="s">
        <v>645</v>
      </c>
      <c r="AS29" s="520" t="s">
        <v>184</v>
      </c>
      <c r="AT29" s="520"/>
      <c r="AU29" s="510"/>
    </row>
    <row r="30" s="9" customFormat="1" ht="58" customHeight="1" spans="1:47">
      <c r="A30" s="517" t="s">
        <v>1015</v>
      </c>
      <c r="B30" s="492"/>
      <c r="C30" s="492"/>
      <c r="D30" s="492"/>
      <c r="E30" s="492"/>
      <c r="F30" s="492"/>
      <c r="G30" s="492"/>
      <c r="H30" s="518"/>
      <c r="I30" s="514"/>
      <c r="J30" s="514"/>
      <c r="K30" s="514"/>
      <c r="L30" s="514"/>
      <c r="M30" s="514"/>
      <c r="N30" s="514"/>
      <c r="O30" s="514"/>
      <c r="P30" s="514"/>
      <c r="Q30" s="514"/>
      <c r="R30" s="514"/>
      <c r="S30" s="514"/>
      <c r="T30" s="514"/>
      <c r="U30" s="514"/>
      <c r="V30" s="514"/>
      <c r="W30" s="514"/>
      <c r="X30" s="514"/>
      <c r="Y30" s="514"/>
      <c r="Z30" s="514"/>
      <c r="AA30" s="514"/>
      <c r="AB30" s="543">
        <f>SUM(AB31:AB49)</f>
        <v>9865</v>
      </c>
      <c r="AC30" s="514"/>
      <c r="AD30" s="514"/>
      <c r="AE30" s="514"/>
      <c r="AF30" s="514"/>
      <c r="AG30" s="514"/>
      <c r="AH30" s="514"/>
      <c r="AI30" s="514"/>
      <c r="AJ30" s="514"/>
      <c r="AK30" s="514"/>
      <c r="AL30" s="514"/>
      <c r="AM30" s="514"/>
      <c r="AN30" s="514"/>
      <c r="AO30" s="514"/>
      <c r="AP30" s="514"/>
      <c r="AQ30" s="520"/>
      <c r="AR30" s="520"/>
      <c r="AS30" s="520"/>
      <c r="AT30" s="520"/>
      <c r="AU30" s="510"/>
    </row>
    <row r="31" s="12" customFormat="1" ht="109.2" spans="1:47">
      <c r="A31" s="495">
        <v>22</v>
      </c>
      <c r="B31" s="512"/>
      <c r="C31" s="495">
        <v>2024</v>
      </c>
      <c r="D31" s="495" t="s">
        <v>263</v>
      </c>
      <c r="E31" s="495" t="s">
        <v>178</v>
      </c>
      <c r="F31" s="497" t="s">
        <v>1013</v>
      </c>
      <c r="G31" s="495" t="s">
        <v>265</v>
      </c>
      <c r="H31" s="495" t="s">
        <v>266</v>
      </c>
      <c r="I31" s="495"/>
      <c r="J31" s="520" t="s">
        <v>687</v>
      </c>
      <c r="K31" s="520"/>
      <c r="L31" s="520"/>
      <c r="M31" s="520"/>
      <c r="N31" s="520"/>
      <c r="O31" s="520"/>
      <c r="P31" s="520"/>
      <c r="Q31" s="520"/>
      <c r="R31" s="520"/>
      <c r="S31" s="520">
        <v>694</v>
      </c>
      <c r="T31" s="520">
        <v>2838</v>
      </c>
      <c r="U31" s="520">
        <v>200</v>
      </c>
      <c r="V31" s="520">
        <v>872</v>
      </c>
      <c r="W31" s="495" t="s">
        <v>227</v>
      </c>
      <c r="X31" s="495" t="s">
        <v>656</v>
      </c>
      <c r="Y31" s="495" t="s">
        <v>207</v>
      </c>
      <c r="Z31" s="495"/>
      <c r="AA31" s="495"/>
      <c r="AB31" s="520">
        <v>500</v>
      </c>
      <c r="AC31" s="520"/>
      <c r="AD31" s="520"/>
      <c r="AE31" s="520"/>
      <c r="AF31" s="520"/>
      <c r="AG31" s="520"/>
      <c r="AH31" s="520"/>
      <c r="AI31" s="520"/>
      <c r="AJ31" s="520"/>
      <c r="AK31" s="520"/>
      <c r="AL31" s="520"/>
      <c r="AM31" s="520"/>
      <c r="AN31" s="520"/>
      <c r="AO31" s="551" t="s">
        <v>688</v>
      </c>
      <c r="AP31" s="551" t="s">
        <v>688</v>
      </c>
      <c r="AQ31" s="520" t="s">
        <v>184</v>
      </c>
      <c r="AR31" s="520" t="s">
        <v>201</v>
      </c>
      <c r="AS31" s="520" t="s">
        <v>639</v>
      </c>
      <c r="AT31" s="520"/>
      <c r="AU31" s="510"/>
    </row>
    <row r="32" s="12" customFormat="1" ht="62.4" spans="1:47">
      <c r="A32" s="495">
        <v>23</v>
      </c>
      <c r="B32" s="512"/>
      <c r="C32" s="495">
        <v>2024</v>
      </c>
      <c r="D32" s="495" t="s">
        <v>282</v>
      </c>
      <c r="E32" s="495" t="s">
        <v>178</v>
      </c>
      <c r="F32" s="497" t="s">
        <v>1013</v>
      </c>
      <c r="G32" s="495" t="s">
        <v>252</v>
      </c>
      <c r="H32" s="495" t="s">
        <v>283</v>
      </c>
      <c r="I32" s="495"/>
      <c r="J32" s="520"/>
      <c r="K32" s="520"/>
      <c r="L32" s="520"/>
      <c r="M32" s="520"/>
      <c r="N32" s="520"/>
      <c r="O32" s="520"/>
      <c r="P32" s="520"/>
      <c r="Q32" s="520"/>
      <c r="R32" s="520"/>
      <c r="S32" s="520">
        <v>462</v>
      </c>
      <c r="T32" s="520">
        <v>1868</v>
      </c>
      <c r="U32" s="520">
        <v>118</v>
      </c>
      <c r="V32" s="520">
        <v>511</v>
      </c>
      <c r="W32" s="495" t="s">
        <v>227</v>
      </c>
      <c r="X32" s="495" t="s">
        <v>656</v>
      </c>
      <c r="Y32" s="495" t="s">
        <v>284</v>
      </c>
      <c r="Z32" s="495"/>
      <c r="AA32" s="495"/>
      <c r="AB32" s="520">
        <v>900</v>
      </c>
      <c r="AC32" s="520"/>
      <c r="AD32" s="520"/>
      <c r="AE32" s="520"/>
      <c r="AF32" s="520"/>
      <c r="AG32" s="520"/>
      <c r="AH32" s="520"/>
      <c r="AI32" s="520"/>
      <c r="AJ32" s="520"/>
      <c r="AK32" s="520"/>
      <c r="AL32" s="520"/>
      <c r="AM32" s="520"/>
      <c r="AN32" s="520"/>
      <c r="AO32" s="551" t="s">
        <v>695</v>
      </c>
      <c r="AP32" s="551" t="s">
        <v>695</v>
      </c>
      <c r="AQ32" s="520" t="s">
        <v>184</v>
      </c>
      <c r="AR32" s="520" t="s">
        <v>201</v>
      </c>
      <c r="AS32" s="520" t="s">
        <v>639</v>
      </c>
      <c r="AT32" s="520"/>
      <c r="AU32" s="510"/>
    </row>
    <row r="33" s="12" customFormat="1" ht="62.4" spans="1:47">
      <c r="A33" s="495">
        <v>24</v>
      </c>
      <c r="B33" s="512"/>
      <c r="C33" s="495">
        <v>2024</v>
      </c>
      <c r="D33" s="495" t="s">
        <v>285</v>
      </c>
      <c r="E33" s="495" t="s">
        <v>178</v>
      </c>
      <c r="F33" s="497" t="s">
        <v>1013</v>
      </c>
      <c r="G33" s="495" t="s">
        <v>252</v>
      </c>
      <c r="H33" s="495" t="s">
        <v>286</v>
      </c>
      <c r="I33" s="495"/>
      <c r="J33" s="520"/>
      <c r="K33" s="520"/>
      <c r="L33" s="520"/>
      <c r="M33" s="520"/>
      <c r="N33" s="520"/>
      <c r="O33" s="520"/>
      <c r="P33" s="520"/>
      <c r="Q33" s="520"/>
      <c r="R33" s="520"/>
      <c r="S33" s="520">
        <v>462</v>
      </c>
      <c r="T33" s="520">
        <v>1868</v>
      </c>
      <c r="U33" s="520">
        <v>118</v>
      </c>
      <c r="V33" s="520">
        <v>511</v>
      </c>
      <c r="W33" s="495" t="s">
        <v>227</v>
      </c>
      <c r="X33" s="495" t="s">
        <v>656</v>
      </c>
      <c r="Y33" s="495" t="s">
        <v>254</v>
      </c>
      <c r="Z33" s="495"/>
      <c r="AA33" s="495"/>
      <c r="AB33" s="520">
        <v>80</v>
      </c>
      <c r="AC33" s="520"/>
      <c r="AD33" s="520"/>
      <c r="AE33" s="520"/>
      <c r="AF33" s="520"/>
      <c r="AG33" s="520"/>
      <c r="AH33" s="520"/>
      <c r="AI33" s="520"/>
      <c r="AJ33" s="520"/>
      <c r="AK33" s="520"/>
      <c r="AL33" s="520"/>
      <c r="AM33" s="520"/>
      <c r="AN33" s="520"/>
      <c r="AO33" s="551" t="s">
        <v>695</v>
      </c>
      <c r="AP33" s="551" t="s">
        <v>695</v>
      </c>
      <c r="AQ33" s="520" t="s">
        <v>184</v>
      </c>
      <c r="AR33" s="520" t="s">
        <v>201</v>
      </c>
      <c r="AS33" s="520" t="s">
        <v>639</v>
      </c>
      <c r="AT33" s="520"/>
      <c r="AU33" s="510"/>
    </row>
    <row r="34" s="453" customFormat="1" ht="46.8" spans="1:47">
      <c r="A34" s="495">
        <v>25</v>
      </c>
      <c r="B34" s="512"/>
      <c r="C34" s="513" t="s">
        <v>303</v>
      </c>
      <c r="D34" s="512" t="s">
        <v>311</v>
      </c>
      <c r="E34" s="495" t="s">
        <v>302</v>
      </c>
      <c r="F34" s="497" t="s">
        <v>984</v>
      </c>
      <c r="G34" s="495" t="s">
        <v>312</v>
      </c>
      <c r="H34" s="495" t="s">
        <v>313</v>
      </c>
      <c r="I34" s="495">
        <v>1</v>
      </c>
      <c r="J34" s="495" t="s">
        <v>682</v>
      </c>
      <c r="K34" s="495"/>
      <c r="L34" s="495"/>
      <c r="M34" s="495"/>
      <c r="N34" s="495"/>
      <c r="O34" s="495"/>
      <c r="P34" s="495"/>
      <c r="Q34" s="495"/>
      <c r="R34" s="495"/>
      <c r="S34" s="495">
        <v>1863</v>
      </c>
      <c r="T34" s="495">
        <v>7896</v>
      </c>
      <c r="U34" s="495">
        <v>1225</v>
      </c>
      <c r="V34" s="495">
        <v>5396</v>
      </c>
      <c r="W34" s="495" t="s">
        <v>305</v>
      </c>
      <c r="X34" s="495" t="s">
        <v>705</v>
      </c>
      <c r="Y34" s="495" t="s">
        <v>207</v>
      </c>
      <c r="Z34" s="495" t="s">
        <v>715</v>
      </c>
      <c r="AA34" s="495"/>
      <c r="AB34" s="495">
        <v>2000</v>
      </c>
      <c r="AC34" s="495"/>
      <c r="AD34" s="495"/>
      <c r="AE34" s="495"/>
      <c r="AF34" s="495"/>
      <c r="AG34" s="495"/>
      <c r="AH34" s="495"/>
      <c r="AI34" s="495"/>
      <c r="AJ34" s="495"/>
      <c r="AK34" s="495"/>
      <c r="AL34" s="495"/>
      <c r="AM34" s="495"/>
      <c r="AN34" s="495"/>
      <c r="AO34" s="495" t="s">
        <v>716</v>
      </c>
      <c r="AP34" s="495" t="s">
        <v>716</v>
      </c>
      <c r="AQ34" s="520"/>
      <c r="AR34" s="520" t="s">
        <v>201</v>
      </c>
      <c r="AS34" s="520" t="s">
        <v>639</v>
      </c>
      <c r="AT34" s="520"/>
      <c r="AU34" s="510"/>
    </row>
    <row r="35" s="453" customFormat="1" ht="93.6" spans="1:47">
      <c r="A35" s="495">
        <v>26</v>
      </c>
      <c r="B35" s="512"/>
      <c r="C35" s="495" t="s">
        <v>303</v>
      </c>
      <c r="D35" s="512" t="s">
        <v>327</v>
      </c>
      <c r="E35" s="495" t="s">
        <v>178</v>
      </c>
      <c r="F35" s="497" t="s">
        <v>984</v>
      </c>
      <c r="G35" s="495" t="s">
        <v>328</v>
      </c>
      <c r="H35" s="507" t="s">
        <v>329</v>
      </c>
      <c r="I35" s="495">
        <v>1</v>
      </c>
      <c r="J35" s="495" t="s">
        <v>727</v>
      </c>
      <c r="K35" s="495"/>
      <c r="L35" s="495"/>
      <c r="M35" s="495"/>
      <c r="N35" s="495"/>
      <c r="O35" s="495"/>
      <c r="P35" s="495"/>
      <c r="Q35" s="495"/>
      <c r="R35" s="495"/>
      <c r="S35" s="495">
        <v>300</v>
      </c>
      <c r="T35" s="495">
        <v>1200</v>
      </c>
      <c r="U35" s="495">
        <v>266</v>
      </c>
      <c r="V35" s="495">
        <v>1064</v>
      </c>
      <c r="W35" s="495" t="s">
        <v>305</v>
      </c>
      <c r="X35" s="495" t="s">
        <v>705</v>
      </c>
      <c r="Y35" s="495" t="s">
        <v>207</v>
      </c>
      <c r="Z35" s="495" t="s">
        <v>715</v>
      </c>
      <c r="AA35" s="495"/>
      <c r="AB35" s="495">
        <v>1000</v>
      </c>
      <c r="AC35" s="495"/>
      <c r="AD35" s="495"/>
      <c r="AE35" s="495"/>
      <c r="AF35" s="495"/>
      <c r="AG35" s="495"/>
      <c r="AH35" s="495"/>
      <c r="AI35" s="495"/>
      <c r="AJ35" s="495"/>
      <c r="AK35" s="495"/>
      <c r="AL35" s="495"/>
      <c r="AM35" s="495"/>
      <c r="AN35" s="495"/>
      <c r="AO35" s="495" t="s">
        <v>728</v>
      </c>
      <c r="AP35" s="495" t="s">
        <v>728</v>
      </c>
      <c r="AQ35" s="520" t="s">
        <v>639</v>
      </c>
      <c r="AR35" s="520" t="s">
        <v>201</v>
      </c>
      <c r="AS35" s="520" t="s">
        <v>639</v>
      </c>
      <c r="AT35" s="520"/>
      <c r="AU35" s="510"/>
    </row>
    <row r="36" s="178" customFormat="1" ht="109.2" spans="1:47">
      <c r="A36" s="495">
        <v>27</v>
      </c>
      <c r="B36" s="519"/>
      <c r="C36" s="519">
        <v>2024</v>
      </c>
      <c r="D36" s="519" t="s">
        <v>356</v>
      </c>
      <c r="E36" s="519" t="s">
        <v>178</v>
      </c>
      <c r="F36" s="497" t="s">
        <v>1013</v>
      </c>
      <c r="G36" s="519" t="s">
        <v>357</v>
      </c>
      <c r="H36" s="519" t="s">
        <v>358</v>
      </c>
      <c r="I36" s="519"/>
      <c r="J36" s="519" t="s">
        <v>755</v>
      </c>
      <c r="K36" s="520"/>
      <c r="L36" s="520"/>
      <c r="M36" s="520"/>
      <c r="N36" s="520"/>
      <c r="O36" s="520"/>
      <c r="P36" s="520"/>
      <c r="Q36" s="520"/>
      <c r="R36" s="520"/>
      <c r="S36" s="520">
        <v>350</v>
      </c>
      <c r="T36" s="520"/>
      <c r="U36" s="520">
        <v>233</v>
      </c>
      <c r="V36" s="520"/>
      <c r="W36" s="495" t="s">
        <v>1016</v>
      </c>
      <c r="X36" s="495" t="s">
        <v>749</v>
      </c>
      <c r="Y36" s="495" t="s">
        <v>183</v>
      </c>
      <c r="Z36" s="495"/>
      <c r="AA36" s="495"/>
      <c r="AB36" s="509">
        <v>80</v>
      </c>
      <c r="AC36" s="520"/>
      <c r="AD36" s="520"/>
      <c r="AE36" s="520"/>
      <c r="AF36" s="520"/>
      <c r="AG36" s="520"/>
      <c r="AH36" s="520"/>
      <c r="AI36" s="520"/>
      <c r="AJ36" s="520"/>
      <c r="AK36" s="520"/>
      <c r="AL36" s="520"/>
      <c r="AM36" s="520"/>
      <c r="AN36" s="520"/>
      <c r="AO36" s="519" t="s">
        <v>756</v>
      </c>
      <c r="AP36" s="519" t="s">
        <v>757</v>
      </c>
      <c r="AQ36" s="520" t="s">
        <v>639</v>
      </c>
      <c r="AR36" s="520" t="s">
        <v>201</v>
      </c>
      <c r="AS36" s="520" t="s">
        <v>184</v>
      </c>
      <c r="AT36" s="520"/>
      <c r="AU36" s="510"/>
    </row>
    <row r="37" s="9" customFormat="1" ht="124.8" spans="1:47">
      <c r="A37" s="495">
        <v>28</v>
      </c>
      <c r="B37" s="513"/>
      <c r="C37" s="519">
        <v>2024</v>
      </c>
      <c r="D37" s="519" t="s">
        <v>368</v>
      </c>
      <c r="E37" s="520" t="s">
        <v>302</v>
      </c>
      <c r="F37" s="497" t="s">
        <v>990</v>
      </c>
      <c r="G37" s="520" t="s">
        <v>369</v>
      </c>
      <c r="H37" s="509" t="s">
        <v>370</v>
      </c>
      <c r="I37" s="520"/>
      <c r="J37" s="495" t="s">
        <v>771</v>
      </c>
      <c r="K37" s="520"/>
      <c r="L37" s="520"/>
      <c r="M37" s="520"/>
      <c r="N37" s="520"/>
      <c r="O37" s="520"/>
      <c r="P37" s="520"/>
      <c r="Q37" s="520"/>
      <c r="R37" s="520"/>
      <c r="S37" s="520">
        <v>195</v>
      </c>
      <c r="T37" s="520"/>
      <c r="U37" s="520">
        <v>89</v>
      </c>
      <c r="V37" s="520"/>
      <c r="W37" s="495" t="s">
        <v>1016</v>
      </c>
      <c r="X37" s="495" t="s">
        <v>749</v>
      </c>
      <c r="Y37" s="495" t="s">
        <v>207</v>
      </c>
      <c r="Z37" s="520"/>
      <c r="AA37" s="520"/>
      <c r="AB37" s="520">
        <v>650</v>
      </c>
      <c r="AC37" s="520"/>
      <c r="AD37" s="520"/>
      <c r="AE37" s="520"/>
      <c r="AF37" s="520"/>
      <c r="AG37" s="520"/>
      <c r="AH37" s="520"/>
      <c r="AI37" s="520"/>
      <c r="AJ37" s="520"/>
      <c r="AK37" s="520"/>
      <c r="AL37" s="520"/>
      <c r="AM37" s="520"/>
      <c r="AN37" s="520"/>
      <c r="AO37" s="495" t="s">
        <v>772</v>
      </c>
      <c r="AP37" s="495" t="s">
        <v>773</v>
      </c>
      <c r="AQ37" s="520" t="s">
        <v>639</v>
      </c>
      <c r="AR37" s="520" t="s">
        <v>201</v>
      </c>
      <c r="AS37" s="520" t="s">
        <v>639</v>
      </c>
      <c r="AT37" s="520"/>
      <c r="AU37" s="510"/>
    </row>
    <row r="38" s="488" customFormat="1" ht="124.8" spans="1:47">
      <c r="A38" s="501">
        <v>29</v>
      </c>
      <c r="B38" s="521"/>
      <c r="C38" s="521">
        <v>2024</v>
      </c>
      <c r="D38" s="521" t="s">
        <v>373</v>
      </c>
      <c r="E38" s="521" t="s">
        <v>302</v>
      </c>
      <c r="F38" s="503" t="s">
        <v>990</v>
      </c>
      <c r="G38" s="521" t="s">
        <v>351</v>
      </c>
      <c r="H38" s="521" t="s">
        <v>374</v>
      </c>
      <c r="I38" s="521"/>
      <c r="J38" s="521" t="s">
        <v>777</v>
      </c>
      <c r="K38" s="530"/>
      <c r="L38" s="530"/>
      <c r="M38" s="530"/>
      <c r="N38" s="530"/>
      <c r="O38" s="530"/>
      <c r="P38" s="530"/>
      <c r="Q38" s="530"/>
      <c r="R38" s="530"/>
      <c r="S38" s="530">
        <v>381</v>
      </c>
      <c r="T38" s="530"/>
      <c r="U38" s="530">
        <v>133</v>
      </c>
      <c r="V38" s="530"/>
      <c r="W38" s="501" t="s">
        <v>1016</v>
      </c>
      <c r="X38" s="501" t="s">
        <v>749</v>
      </c>
      <c r="Y38" s="501" t="s">
        <v>207</v>
      </c>
      <c r="Z38" s="501"/>
      <c r="AA38" s="501"/>
      <c r="AB38" s="530">
        <v>2200</v>
      </c>
      <c r="AC38" s="530"/>
      <c r="AD38" s="530"/>
      <c r="AE38" s="530"/>
      <c r="AF38" s="530"/>
      <c r="AG38" s="530"/>
      <c r="AH38" s="530"/>
      <c r="AI38" s="530"/>
      <c r="AJ38" s="530"/>
      <c r="AK38" s="530"/>
      <c r="AL38" s="530"/>
      <c r="AM38" s="530"/>
      <c r="AN38" s="530"/>
      <c r="AO38" s="501" t="s">
        <v>778</v>
      </c>
      <c r="AP38" s="501" t="s">
        <v>779</v>
      </c>
      <c r="AQ38" s="530" t="s">
        <v>639</v>
      </c>
      <c r="AR38" s="530" t="s">
        <v>201</v>
      </c>
      <c r="AS38" s="530" t="s">
        <v>639</v>
      </c>
      <c r="AT38" s="530"/>
      <c r="AU38" s="552"/>
    </row>
    <row r="39" s="250" customFormat="1" ht="62.4" spans="1:47">
      <c r="A39" s="495">
        <v>30</v>
      </c>
      <c r="B39" s="495"/>
      <c r="C39" s="495">
        <v>2024</v>
      </c>
      <c r="D39" s="495" t="s">
        <v>383</v>
      </c>
      <c r="E39" s="495" t="s">
        <v>178</v>
      </c>
      <c r="F39" s="497" t="s">
        <v>990</v>
      </c>
      <c r="G39" s="495" t="s">
        <v>357</v>
      </c>
      <c r="H39" s="495" t="s">
        <v>384</v>
      </c>
      <c r="I39" s="495"/>
      <c r="J39" s="495" t="s">
        <v>789</v>
      </c>
      <c r="K39" s="495"/>
      <c r="L39" s="495"/>
      <c r="M39" s="495"/>
      <c r="N39" s="495"/>
      <c r="O39" s="495"/>
      <c r="P39" s="495"/>
      <c r="Q39" s="495"/>
      <c r="R39" s="495"/>
      <c r="S39" s="495">
        <v>67</v>
      </c>
      <c r="T39" s="495"/>
      <c r="U39" s="495">
        <v>15</v>
      </c>
      <c r="V39" s="495"/>
      <c r="W39" s="495" t="s">
        <v>1016</v>
      </c>
      <c r="X39" s="495" t="s">
        <v>749</v>
      </c>
      <c r="Y39" s="495" t="s">
        <v>207</v>
      </c>
      <c r="Z39" s="495"/>
      <c r="AA39" s="495"/>
      <c r="AB39" s="495">
        <v>200</v>
      </c>
      <c r="AC39" s="495"/>
      <c r="AD39" s="495"/>
      <c r="AE39" s="495"/>
      <c r="AF39" s="495"/>
      <c r="AG39" s="495"/>
      <c r="AH39" s="495"/>
      <c r="AI39" s="495"/>
      <c r="AJ39" s="495"/>
      <c r="AK39" s="495"/>
      <c r="AL39" s="495"/>
      <c r="AM39" s="495"/>
      <c r="AN39" s="495"/>
      <c r="AO39" s="495" t="s">
        <v>790</v>
      </c>
      <c r="AP39" s="495" t="s">
        <v>791</v>
      </c>
      <c r="AQ39" s="495" t="s">
        <v>639</v>
      </c>
      <c r="AR39" s="495" t="s">
        <v>201</v>
      </c>
      <c r="AS39" s="495" t="s">
        <v>639</v>
      </c>
      <c r="AT39" s="495"/>
      <c r="AU39" s="495"/>
    </row>
    <row r="40" s="12" customFormat="1" ht="78" spans="1:47">
      <c r="A40" s="495">
        <v>31</v>
      </c>
      <c r="B40" s="522"/>
      <c r="C40" s="514">
        <v>2024</v>
      </c>
      <c r="D40" s="514" t="s">
        <v>1017</v>
      </c>
      <c r="E40" s="514" t="s">
        <v>178</v>
      </c>
      <c r="F40" s="514" t="s">
        <v>984</v>
      </c>
      <c r="G40" s="514" t="s">
        <v>442</v>
      </c>
      <c r="H40" s="514" t="s">
        <v>443</v>
      </c>
      <c r="I40" s="514"/>
      <c r="J40" s="514"/>
      <c r="K40" s="514"/>
      <c r="L40" s="514"/>
      <c r="M40" s="514"/>
      <c r="N40" s="514"/>
      <c r="O40" s="514"/>
      <c r="P40" s="514"/>
      <c r="Q40" s="514"/>
      <c r="R40" s="514"/>
      <c r="S40" s="514">
        <v>472</v>
      </c>
      <c r="T40" s="514">
        <v>1694</v>
      </c>
      <c r="U40" s="514">
        <v>127</v>
      </c>
      <c r="V40" s="514">
        <v>488</v>
      </c>
      <c r="W40" s="514" t="s">
        <v>192</v>
      </c>
      <c r="X40" s="514" t="s">
        <v>810</v>
      </c>
      <c r="Y40" s="514" t="s">
        <v>207</v>
      </c>
      <c r="Z40" s="514" t="s">
        <v>715</v>
      </c>
      <c r="AA40" s="514"/>
      <c r="AB40" s="514">
        <v>100</v>
      </c>
      <c r="AC40" s="514"/>
      <c r="AD40" s="514"/>
      <c r="AE40" s="514"/>
      <c r="AF40" s="514"/>
      <c r="AG40" s="514"/>
      <c r="AH40" s="514"/>
      <c r="AI40" s="514"/>
      <c r="AJ40" s="514"/>
      <c r="AK40" s="514"/>
      <c r="AL40" s="514"/>
      <c r="AM40" s="514"/>
      <c r="AN40" s="514"/>
      <c r="AO40" s="514" t="s">
        <v>841</v>
      </c>
      <c r="AP40" s="514" t="s">
        <v>842</v>
      </c>
      <c r="AQ40" s="520" t="s">
        <v>639</v>
      </c>
      <c r="AR40" s="520" t="s">
        <v>201</v>
      </c>
      <c r="AS40" s="520" t="s">
        <v>639</v>
      </c>
      <c r="AT40" s="520"/>
      <c r="AU40" s="510"/>
    </row>
    <row r="41" s="12" customFormat="1" ht="93.6" spans="1:47">
      <c r="A41" s="495">
        <v>32</v>
      </c>
      <c r="B41" s="522"/>
      <c r="C41" s="514">
        <v>2024</v>
      </c>
      <c r="D41" s="515" t="s">
        <v>447</v>
      </c>
      <c r="E41" s="514" t="s">
        <v>178</v>
      </c>
      <c r="F41" s="514" t="s">
        <v>984</v>
      </c>
      <c r="G41" s="514" t="s">
        <v>403</v>
      </c>
      <c r="H41" s="514" t="s">
        <v>448</v>
      </c>
      <c r="I41" s="514"/>
      <c r="J41" s="514"/>
      <c r="K41" s="514"/>
      <c r="L41" s="514"/>
      <c r="M41" s="514"/>
      <c r="N41" s="514"/>
      <c r="O41" s="514"/>
      <c r="P41" s="514"/>
      <c r="Q41" s="514"/>
      <c r="R41" s="514"/>
      <c r="S41" s="514">
        <v>336</v>
      </c>
      <c r="T41" s="514">
        <v>1251</v>
      </c>
      <c r="U41" s="514">
        <v>142</v>
      </c>
      <c r="V41" s="514">
        <v>547</v>
      </c>
      <c r="W41" s="514" t="s">
        <v>192</v>
      </c>
      <c r="X41" s="514" t="s">
        <v>810</v>
      </c>
      <c r="Y41" s="514" t="s">
        <v>207</v>
      </c>
      <c r="Z41" s="514" t="s">
        <v>715</v>
      </c>
      <c r="AA41" s="514"/>
      <c r="AB41" s="514">
        <v>80</v>
      </c>
      <c r="AC41" s="514"/>
      <c r="AD41" s="514"/>
      <c r="AE41" s="514"/>
      <c r="AF41" s="514"/>
      <c r="AG41" s="514"/>
      <c r="AH41" s="514"/>
      <c r="AI41" s="514"/>
      <c r="AJ41" s="514"/>
      <c r="AK41" s="514"/>
      <c r="AL41" s="514"/>
      <c r="AM41" s="514"/>
      <c r="AN41" s="514"/>
      <c r="AO41" s="514" t="s">
        <v>845</v>
      </c>
      <c r="AP41" s="514" t="s">
        <v>846</v>
      </c>
      <c r="AQ41" s="520" t="s">
        <v>639</v>
      </c>
      <c r="AR41" s="520" t="s">
        <v>201</v>
      </c>
      <c r="AS41" s="520" t="s">
        <v>184</v>
      </c>
      <c r="AT41" s="520"/>
      <c r="AU41" s="510"/>
    </row>
    <row r="42" s="12" customFormat="1" ht="78" spans="1:47">
      <c r="A42" s="495">
        <v>33</v>
      </c>
      <c r="B42" s="522"/>
      <c r="C42" s="514">
        <v>2024</v>
      </c>
      <c r="D42" s="515" t="s">
        <v>466</v>
      </c>
      <c r="E42" s="514" t="s">
        <v>178</v>
      </c>
      <c r="F42" s="514" t="s">
        <v>984</v>
      </c>
      <c r="G42" s="514" t="s">
        <v>403</v>
      </c>
      <c r="H42" s="514" t="s">
        <v>467</v>
      </c>
      <c r="I42" s="514"/>
      <c r="J42" s="514"/>
      <c r="K42" s="514"/>
      <c r="L42" s="514"/>
      <c r="M42" s="514"/>
      <c r="N42" s="514"/>
      <c r="O42" s="514"/>
      <c r="P42" s="514"/>
      <c r="Q42" s="514"/>
      <c r="R42" s="514"/>
      <c r="S42" s="514">
        <v>336</v>
      </c>
      <c r="T42" s="514">
        <v>1261</v>
      </c>
      <c r="U42" s="514">
        <v>142</v>
      </c>
      <c r="V42" s="514">
        <v>547</v>
      </c>
      <c r="W42" s="514" t="s">
        <v>192</v>
      </c>
      <c r="X42" s="514" t="s">
        <v>810</v>
      </c>
      <c r="Y42" s="514" t="s">
        <v>183</v>
      </c>
      <c r="Z42" s="514" t="s">
        <v>863</v>
      </c>
      <c r="AA42" s="514"/>
      <c r="AB42" s="514">
        <v>200</v>
      </c>
      <c r="AC42" s="514"/>
      <c r="AD42" s="514"/>
      <c r="AE42" s="514"/>
      <c r="AF42" s="514"/>
      <c r="AG42" s="514"/>
      <c r="AH42" s="514"/>
      <c r="AI42" s="514"/>
      <c r="AJ42" s="514"/>
      <c r="AK42" s="514"/>
      <c r="AL42" s="514"/>
      <c r="AM42" s="514"/>
      <c r="AN42" s="514"/>
      <c r="AO42" s="514" t="s">
        <v>864</v>
      </c>
      <c r="AP42" s="514" t="s">
        <v>865</v>
      </c>
      <c r="AQ42" s="520"/>
      <c r="AR42" s="520" t="s">
        <v>201</v>
      </c>
      <c r="AS42" s="520" t="s">
        <v>184</v>
      </c>
      <c r="AT42" s="520"/>
      <c r="AU42" s="510"/>
    </row>
    <row r="43" s="12" customFormat="1" ht="46.8" spans="1:47">
      <c r="A43" s="495">
        <v>34</v>
      </c>
      <c r="B43" s="522"/>
      <c r="C43" s="522">
        <v>2024</v>
      </c>
      <c r="D43" s="523" t="s">
        <v>511</v>
      </c>
      <c r="E43" s="507" t="s">
        <v>302</v>
      </c>
      <c r="F43" s="507" t="s">
        <v>1018</v>
      </c>
      <c r="G43" s="507" t="s">
        <v>503</v>
      </c>
      <c r="H43" s="524" t="s">
        <v>513</v>
      </c>
      <c r="I43" s="495">
        <v>1</v>
      </c>
      <c r="J43" s="495">
        <v>15</v>
      </c>
      <c r="K43" s="495"/>
      <c r="L43" s="495"/>
      <c r="M43" s="495"/>
      <c r="N43" s="495"/>
      <c r="O43" s="495"/>
      <c r="P43" s="495"/>
      <c r="Q43" s="495"/>
      <c r="R43" s="495"/>
      <c r="S43" s="495">
        <v>1036</v>
      </c>
      <c r="T43" s="495">
        <v>3894</v>
      </c>
      <c r="U43" s="495">
        <v>384</v>
      </c>
      <c r="V43" s="495">
        <v>384</v>
      </c>
      <c r="W43" s="495" t="s">
        <v>1019</v>
      </c>
      <c r="X43" s="495" t="s">
        <v>880</v>
      </c>
      <c r="Y43" s="495" t="s">
        <v>183</v>
      </c>
      <c r="Z43" s="495" t="s">
        <v>881</v>
      </c>
      <c r="AA43" s="495"/>
      <c r="AB43" s="495">
        <v>700</v>
      </c>
      <c r="AC43" s="495"/>
      <c r="AD43" s="495"/>
      <c r="AE43" s="495"/>
      <c r="AF43" s="495"/>
      <c r="AG43" s="495"/>
      <c r="AH43" s="495"/>
      <c r="AI43" s="495"/>
      <c r="AJ43" s="495"/>
      <c r="AK43" s="495"/>
      <c r="AL43" s="495"/>
      <c r="AM43" s="495"/>
      <c r="AN43" s="495"/>
      <c r="AO43" s="507" t="s">
        <v>888</v>
      </c>
      <c r="AP43" s="507" t="s">
        <v>888</v>
      </c>
      <c r="AQ43" s="520"/>
      <c r="AR43" s="542" t="s">
        <v>201</v>
      </c>
      <c r="AS43" s="520" t="s">
        <v>184</v>
      </c>
      <c r="AT43" s="520"/>
      <c r="AU43" s="510"/>
    </row>
    <row r="44" s="12" customFormat="1" ht="46.8" spans="1:47">
      <c r="A44" s="495">
        <v>35</v>
      </c>
      <c r="B44" s="522"/>
      <c r="C44" s="522">
        <v>2024</v>
      </c>
      <c r="D44" s="507" t="s">
        <v>518</v>
      </c>
      <c r="E44" s="507" t="s">
        <v>178</v>
      </c>
      <c r="F44" s="507" t="s">
        <v>1020</v>
      </c>
      <c r="G44" s="507" t="s">
        <v>503</v>
      </c>
      <c r="H44" s="507" t="s">
        <v>520</v>
      </c>
      <c r="I44" s="495">
        <v>1</v>
      </c>
      <c r="J44" s="495">
        <v>200</v>
      </c>
      <c r="K44" s="495"/>
      <c r="L44" s="495"/>
      <c r="M44" s="495"/>
      <c r="N44" s="495"/>
      <c r="O44" s="495"/>
      <c r="P44" s="495" t="s">
        <v>893</v>
      </c>
      <c r="Q44" s="495"/>
      <c r="R44" s="495"/>
      <c r="S44" s="495">
        <v>1036</v>
      </c>
      <c r="T44" s="495">
        <v>3894</v>
      </c>
      <c r="U44" s="495">
        <v>384</v>
      </c>
      <c r="V44" s="495">
        <v>384</v>
      </c>
      <c r="W44" s="495" t="s">
        <v>1019</v>
      </c>
      <c r="X44" s="495" t="s">
        <v>880</v>
      </c>
      <c r="Y44" s="495" t="s">
        <v>254</v>
      </c>
      <c r="Z44" s="495" t="s">
        <v>881</v>
      </c>
      <c r="AA44" s="495"/>
      <c r="AB44" s="495">
        <v>200</v>
      </c>
      <c r="AC44" s="495"/>
      <c r="AD44" s="495"/>
      <c r="AE44" s="495"/>
      <c r="AF44" s="495"/>
      <c r="AG44" s="495"/>
      <c r="AH44" s="495"/>
      <c r="AI44" s="495"/>
      <c r="AJ44" s="495"/>
      <c r="AK44" s="495"/>
      <c r="AL44" s="495"/>
      <c r="AM44" s="495"/>
      <c r="AN44" s="495"/>
      <c r="AO44" s="507" t="s">
        <v>894</v>
      </c>
      <c r="AP44" s="507" t="s">
        <v>895</v>
      </c>
      <c r="AQ44" s="520"/>
      <c r="AR44" s="520" t="s">
        <v>201</v>
      </c>
      <c r="AS44" s="520" t="s">
        <v>639</v>
      </c>
      <c r="AT44" s="520"/>
      <c r="AU44" s="510"/>
    </row>
    <row r="45" s="12" customFormat="1" ht="46.8" spans="1:47">
      <c r="A45" s="495">
        <v>36</v>
      </c>
      <c r="B45" s="522"/>
      <c r="C45" s="522">
        <v>2024</v>
      </c>
      <c r="D45" s="522" t="s">
        <v>521</v>
      </c>
      <c r="E45" s="507" t="s">
        <v>178</v>
      </c>
      <c r="F45" s="507" t="s">
        <v>1021</v>
      </c>
      <c r="G45" s="507" t="s">
        <v>503</v>
      </c>
      <c r="H45" s="507" t="s">
        <v>523</v>
      </c>
      <c r="I45" s="495">
        <v>1</v>
      </c>
      <c r="J45" s="495">
        <v>25</v>
      </c>
      <c r="K45" s="495"/>
      <c r="L45" s="495"/>
      <c r="M45" s="495"/>
      <c r="N45" s="495"/>
      <c r="O45" s="495"/>
      <c r="P45" s="495"/>
      <c r="Q45" s="495"/>
      <c r="R45" s="495"/>
      <c r="S45" s="495">
        <v>435</v>
      </c>
      <c r="T45" s="495">
        <v>1563</v>
      </c>
      <c r="U45" s="495">
        <v>102</v>
      </c>
      <c r="V45" s="495">
        <v>102</v>
      </c>
      <c r="W45" s="495" t="s">
        <v>1019</v>
      </c>
      <c r="X45" s="495" t="s">
        <v>880</v>
      </c>
      <c r="Y45" s="495" t="s">
        <v>183</v>
      </c>
      <c r="Z45" s="495" t="s">
        <v>881</v>
      </c>
      <c r="AA45" s="495"/>
      <c r="AB45" s="495">
        <v>25</v>
      </c>
      <c r="AC45" s="495"/>
      <c r="AD45" s="495"/>
      <c r="AE45" s="495"/>
      <c r="AF45" s="495"/>
      <c r="AG45" s="495"/>
      <c r="AH45" s="495"/>
      <c r="AI45" s="495"/>
      <c r="AJ45" s="495"/>
      <c r="AK45" s="495"/>
      <c r="AL45" s="495"/>
      <c r="AM45" s="495"/>
      <c r="AN45" s="495"/>
      <c r="AO45" s="507" t="s">
        <v>896</v>
      </c>
      <c r="AP45" s="507" t="s">
        <v>897</v>
      </c>
      <c r="AQ45" s="520"/>
      <c r="AR45" s="520" t="s">
        <v>201</v>
      </c>
      <c r="AS45" s="520" t="s">
        <v>639</v>
      </c>
      <c r="AT45" s="520"/>
      <c r="AU45" s="510"/>
    </row>
    <row r="46" s="489" customFormat="1" ht="109.2" spans="1:47">
      <c r="A46" s="495">
        <v>37</v>
      </c>
      <c r="B46" s="495"/>
      <c r="C46" s="495">
        <v>2024</v>
      </c>
      <c r="D46" s="519" t="s">
        <v>565</v>
      </c>
      <c r="E46" s="495" t="s">
        <v>302</v>
      </c>
      <c r="F46" s="495" t="s">
        <v>1009</v>
      </c>
      <c r="G46" s="519" t="s">
        <v>535</v>
      </c>
      <c r="H46" s="519" t="s">
        <v>566</v>
      </c>
      <c r="I46" s="495">
        <v>1</v>
      </c>
      <c r="J46" s="495"/>
      <c r="K46" s="495"/>
      <c r="L46" s="495"/>
      <c r="M46" s="495"/>
      <c r="N46" s="495"/>
      <c r="O46" s="495"/>
      <c r="P46" s="495"/>
      <c r="Q46" s="495"/>
      <c r="R46" s="495"/>
      <c r="S46" s="495"/>
      <c r="T46" s="495"/>
      <c r="U46" s="495"/>
      <c r="V46" s="495"/>
      <c r="W46" s="495" t="s">
        <v>206</v>
      </c>
      <c r="X46" s="495" t="s">
        <v>902</v>
      </c>
      <c r="Y46" s="495" t="s">
        <v>207</v>
      </c>
      <c r="Z46" s="495" t="s">
        <v>866</v>
      </c>
      <c r="AA46" s="495"/>
      <c r="AB46" s="519">
        <v>210</v>
      </c>
      <c r="AC46" s="495"/>
      <c r="AD46" s="535"/>
      <c r="AE46" s="535"/>
      <c r="AF46" s="535"/>
      <c r="AG46" s="535"/>
      <c r="AH46" s="495"/>
      <c r="AI46" s="495"/>
      <c r="AJ46" s="495"/>
      <c r="AK46" s="495"/>
      <c r="AL46" s="495"/>
      <c r="AM46" s="495"/>
      <c r="AN46" s="495"/>
      <c r="AO46" s="553" t="s">
        <v>929</v>
      </c>
      <c r="AP46" s="506" t="s">
        <v>930</v>
      </c>
      <c r="AQ46" s="520"/>
      <c r="AR46" s="520" t="s">
        <v>201</v>
      </c>
      <c r="AS46" s="520" t="s">
        <v>639</v>
      </c>
      <c r="AT46" s="520"/>
      <c r="AU46" s="510"/>
    </row>
    <row r="47" s="489" customFormat="1" ht="171.6" spans="1:47">
      <c r="A47" s="495">
        <v>38</v>
      </c>
      <c r="B47" s="495"/>
      <c r="C47" s="495">
        <v>2024</v>
      </c>
      <c r="D47" s="519" t="s">
        <v>567</v>
      </c>
      <c r="E47" s="495" t="s">
        <v>178</v>
      </c>
      <c r="F47" s="495" t="s">
        <v>1009</v>
      </c>
      <c r="G47" s="519" t="s">
        <v>535</v>
      </c>
      <c r="H47" s="519" t="s">
        <v>568</v>
      </c>
      <c r="I47" s="495">
        <v>1</v>
      </c>
      <c r="J47" s="495"/>
      <c r="K47" s="495"/>
      <c r="L47" s="495"/>
      <c r="M47" s="495"/>
      <c r="N47" s="495"/>
      <c r="O47" s="495"/>
      <c r="P47" s="495"/>
      <c r="Q47" s="495"/>
      <c r="R47" s="495"/>
      <c r="S47" s="495">
        <v>788</v>
      </c>
      <c r="T47" s="495">
        <v>2878</v>
      </c>
      <c r="U47" s="495">
        <v>369</v>
      </c>
      <c r="V47" s="495">
        <v>1380</v>
      </c>
      <c r="W47" s="495" t="s">
        <v>206</v>
      </c>
      <c r="X47" s="495" t="s">
        <v>902</v>
      </c>
      <c r="Y47" s="495" t="s">
        <v>207</v>
      </c>
      <c r="Z47" s="495" t="s">
        <v>715</v>
      </c>
      <c r="AA47" s="495"/>
      <c r="AB47" s="519">
        <v>370</v>
      </c>
      <c r="AC47" s="495"/>
      <c r="AD47" s="535"/>
      <c r="AE47" s="535"/>
      <c r="AF47" s="535"/>
      <c r="AG47" s="535"/>
      <c r="AH47" s="495"/>
      <c r="AI47" s="495"/>
      <c r="AJ47" s="495"/>
      <c r="AK47" s="495"/>
      <c r="AL47" s="495"/>
      <c r="AM47" s="495"/>
      <c r="AN47" s="495"/>
      <c r="AO47" s="553" t="s">
        <v>931</v>
      </c>
      <c r="AP47" s="506" t="s">
        <v>913</v>
      </c>
      <c r="AQ47" s="520"/>
      <c r="AR47" s="520" t="s">
        <v>201</v>
      </c>
      <c r="AS47" s="520" t="s">
        <v>639</v>
      </c>
      <c r="AT47" s="520"/>
      <c r="AU47" s="510"/>
    </row>
    <row r="48" s="272" customFormat="1" ht="93.6" spans="1:47">
      <c r="A48" s="495">
        <v>39</v>
      </c>
      <c r="B48" s="525"/>
      <c r="C48" s="525" t="s">
        <v>303</v>
      </c>
      <c r="D48" s="525" t="s">
        <v>592</v>
      </c>
      <c r="E48" s="525" t="s">
        <v>178</v>
      </c>
      <c r="F48" s="525" t="s">
        <v>1022</v>
      </c>
      <c r="G48" s="525" t="s">
        <v>593</v>
      </c>
      <c r="H48" s="526" t="s">
        <v>594</v>
      </c>
      <c r="I48" s="525">
        <v>1</v>
      </c>
      <c r="J48" s="525" t="s">
        <v>948</v>
      </c>
      <c r="K48" s="525"/>
      <c r="L48" s="525"/>
      <c r="M48" s="525"/>
      <c r="N48" s="525"/>
      <c r="O48" s="525"/>
      <c r="P48" s="525"/>
      <c r="Q48" s="525"/>
      <c r="R48" s="525"/>
      <c r="S48" s="525">
        <v>50</v>
      </c>
      <c r="T48" s="525">
        <v>218</v>
      </c>
      <c r="U48" s="525">
        <v>44</v>
      </c>
      <c r="V48" s="525">
        <v>2</v>
      </c>
      <c r="W48" s="497" t="s">
        <v>985</v>
      </c>
      <c r="X48" s="525" t="s">
        <v>944</v>
      </c>
      <c r="Y48" s="525" t="s">
        <v>207</v>
      </c>
      <c r="Z48" s="525" t="s">
        <v>945</v>
      </c>
      <c r="AA48" s="525"/>
      <c r="AB48" s="497">
        <v>370</v>
      </c>
      <c r="AC48" s="525"/>
      <c r="AD48" s="525"/>
      <c r="AE48" s="525"/>
      <c r="AF48" s="525"/>
      <c r="AG48" s="525"/>
      <c r="AH48" s="525"/>
      <c r="AI48" s="525"/>
      <c r="AJ48" s="525"/>
      <c r="AK48" s="525"/>
      <c r="AL48" s="525"/>
      <c r="AM48" s="544"/>
      <c r="AN48" s="544"/>
      <c r="AO48" s="544" t="s">
        <v>949</v>
      </c>
      <c r="AP48" s="544" t="s">
        <v>949</v>
      </c>
      <c r="AQ48" s="520"/>
      <c r="AR48" s="520" t="s">
        <v>201</v>
      </c>
      <c r="AS48" s="520" t="s">
        <v>639</v>
      </c>
      <c r="AT48" s="520"/>
      <c r="AU48" s="510"/>
    </row>
    <row r="49" s="272" customFormat="1" ht="140.4" spans="1:47">
      <c r="A49" s="495">
        <v>40</v>
      </c>
      <c r="B49" s="525"/>
      <c r="C49" s="525" t="s">
        <v>303</v>
      </c>
      <c r="D49" s="527" t="s">
        <v>614</v>
      </c>
      <c r="E49" s="525" t="s">
        <v>178</v>
      </c>
      <c r="F49" s="525" t="s">
        <v>1022</v>
      </c>
      <c r="G49" s="525" t="s">
        <v>950</v>
      </c>
      <c r="H49" s="526" t="s">
        <v>951</v>
      </c>
      <c r="I49" s="525">
        <v>1</v>
      </c>
      <c r="J49" s="525" t="s">
        <v>952</v>
      </c>
      <c r="K49" s="525"/>
      <c r="L49" s="525"/>
      <c r="M49" s="525"/>
      <c r="N49" s="525"/>
      <c r="O49" s="525"/>
      <c r="P49" s="525"/>
      <c r="Q49" s="525"/>
      <c r="R49" s="525"/>
      <c r="S49" s="525" t="s">
        <v>953</v>
      </c>
      <c r="T49" s="533" t="s">
        <v>954</v>
      </c>
      <c r="U49" s="525" t="s">
        <v>955</v>
      </c>
      <c r="V49" s="525" t="s">
        <v>956</v>
      </c>
      <c r="W49" s="497" t="s">
        <v>985</v>
      </c>
      <c r="X49" s="525" t="s">
        <v>944</v>
      </c>
      <c r="Y49" s="525" t="s">
        <v>183</v>
      </c>
      <c r="Z49" s="525" t="s">
        <v>957</v>
      </c>
      <c r="AA49" s="525"/>
      <c r="AB49" s="525"/>
      <c r="AC49" s="525"/>
      <c r="AD49" s="525"/>
      <c r="AE49" s="525"/>
      <c r="AF49" s="525"/>
      <c r="AG49" s="525"/>
      <c r="AH49" s="525"/>
      <c r="AI49" s="525"/>
      <c r="AJ49" s="525"/>
      <c r="AK49" s="525"/>
      <c r="AL49" s="525"/>
      <c r="AM49" s="544"/>
      <c r="AN49" s="544"/>
      <c r="AO49" s="544" t="s">
        <v>958</v>
      </c>
      <c r="AP49" s="544" t="s">
        <v>959</v>
      </c>
      <c r="AQ49" s="520"/>
      <c r="AR49" s="520" t="s">
        <v>201</v>
      </c>
      <c r="AS49" s="520" t="s">
        <v>184</v>
      </c>
      <c r="AT49" s="520"/>
      <c r="AU49" s="510"/>
    </row>
    <row r="50" ht="68" customHeight="1" spans="1:47">
      <c r="A50" s="528" t="s">
        <v>1023</v>
      </c>
      <c r="B50" s="529"/>
      <c r="C50" s="529"/>
      <c r="D50" s="529"/>
      <c r="E50" s="529"/>
      <c r="F50" s="529"/>
      <c r="G50" s="529"/>
      <c r="H50" s="529"/>
      <c r="I50" s="529"/>
      <c r="J50" s="529"/>
      <c r="K50" s="529"/>
      <c r="L50" s="529"/>
      <c r="M50" s="529"/>
      <c r="N50" s="529"/>
      <c r="O50" s="529"/>
      <c r="P50" s="529"/>
      <c r="Q50" s="529"/>
      <c r="R50" s="529"/>
      <c r="S50" s="529"/>
      <c r="T50" s="529"/>
      <c r="U50" s="529"/>
      <c r="V50" s="529"/>
      <c r="W50" s="529"/>
      <c r="X50" s="529"/>
      <c r="Y50" s="529"/>
      <c r="Z50" s="529"/>
      <c r="AA50" s="529"/>
      <c r="AB50" s="529"/>
      <c r="AC50" s="529"/>
      <c r="AD50" s="529"/>
      <c r="AE50" s="529"/>
      <c r="AF50" s="529"/>
      <c r="AG50" s="529"/>
      <c r="AH50" s="529"/>
      <c r="AI50" s="529"/>
      <c r="AJ50" s="529"/>
      <c r="AK50" s="529"/>
      <c r="AL50" s="529"/>
      <c r="AM50" s="529"/>
      <c r="AN50" s="529"/>
      <c r="AO50" s="529"/>
      <c r="AP50" s="529"/>
      <c r="AQ50" s="529"/>
      <c r="AR50" s="529"/>
      <c r="AS50" s="529"/>
      <c r="AT50" s="529"/>
      <c r="AU50" s="529"/>
    </row>
  </sheetData>
  <autoFilter xmlns:etc="http://www.wps.cn/officeDocument/2017/etCustomData" ref="A5:XFD50" etc:filterBottomFollowUsedRange="0">
    <extLst/>
  </autoFilter>
  <mergeCells count="55">
    <mergeCell ref="A1:D1"/>
    <mergeCell ref="A2:AP2"/>
    <mergeCell ref="K3:R3"/>
    <mergeCell ref="S3:V3"/>
    <mergeCell ref="W3:AA3"/>
    <mergeCell ref="AB3:AN3"/>
    <mergeCell ref="AD4:AG4"/>
    <mergeCell ref="A6:H6"/>
    <mergeCell ref="A7:H7"/>
    <mergeCell ref="A20:H20"/>
    <mergeCell ref="A30:H30"/>
    <mergeCell ref="A50:AU50"/>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B4:AB5"/>
    <mergeCell ref="AC4:AC5"/>
    <mergeCell ref="AH4:AH5"/>
    <mergeCell ref="AI4:AI5"/>
    <mergeCell ref="AJ4:AJ5"/>
    <mergeCell ref="AK4:AK5"/>
    <mergeCell ref="AL4:AL5"/>
    <mergeCell ref="AM4:AM5"/>
    <mergeCell ref="AN4:AN5"/>
    <mergeCell ref="AO3:AO5"/>
    <mergeCell ref="AP3:AP5"/>
    <mergeCell ref="AQ3:AQ5"/>
    <mergeCell ref="AR3:AR5"/>
    <mergeCell ref="AS3:AS5"/>
    <mergeCell ref="AT3:AT5"/>
    <mergeCell ref="AU3:AU5"/>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71" fitToHeight="0" orientation="landscape" horizontalDpi="600"/>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2.6666666666667"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34</v>
      </c>
      <c r="D5" s="131" t="e">
        <f t="shared" si="0"/>
        <v>#VALUE!</v>
      </c>
      <c r="E5" s="131">
        <f t="shared" si="0"/>
        <v>22426.8444</v>
      </c>
      <c r="F5" s="131">
        <f t="shared" si="0"/>
        <v>34689.64</v>
      </c>
      <c r="G5" s="132">
        <f t="shared" si="0"/>
        <v>1</v>
      </c>
      <c r="H5" s="106"/>
      <c r="I5" s="106"/>
      <c r="J5" s="106"/>
    </row>
    <row r="6" s="107" customFormat="1" ht="18" customHeight="1" spans="1:10">
      <c r="A6" s="133" t="s">
        <v>640</v>
      </c>
      <c r="B6" s="134" t="s">
        <v>51</v>
      </c>
      <c r="C6" s="135">
        <f t="shared" ref="C6:F6" si="1">C7+C25+C30+C37+C42</f>
        <v>19</v>
      </c>
      <c r="D6" s="135" t="s">
        <v>1266</v>
      </c>
      <c r="E6" s="135">
        <f t="shared" si="1"/>
        <v>17489.89</v>
      </c>
      <c r="F6" s="135">
        <f t="shared" si="1"/>
        <v>20881.64</v>
      </c>
      <c r="G6" s="136">
        <f>F6/$F$5</f>
        <v>0.601956088330695</v>
      </c>
      <c r="H6" s="106"/>
      <c r="I6" s="106"/>
      <c r="J6" s="106"/>
    </row>
    <row r="7" s="108" customFormat="1" ht="18" customHeight="1" spans="1:10">
      <c r="A7" s="137" t="s">
        <v>1265</v>
      </c>
      <c r="B7" s="138" t="s">
        <v>53</v>
      </c>
      <c r="C7" s="139">
        <f t="shared" ref="C7:F7" si="2">C8+C11+C16+C17+C22+C23+C24</f>
        <v>7</v>
      </c>
      <c r="D7" s="139" t="s">
        <v>1266</v>
      </c>
      <c r="E7" s="139">
        <f t="shared" si="2"/>
        <v>16161.19</v>
      </c>
      <c r="F7" s="139">
        <f t="shared" si="2"/>
        <v>7393.64</v>
      </c>
      <c r="G7" s="136">
        <f>F7/$F$5</f>
        <v>0.213136832783505</v>
      </c>
      <c r="H7" s="140"/>
      <c r="I7" s="140"/>
      <c r="J7" s="140"/>
    </row>
    <row r="8" s="108" customFormat="1" ht="18" customHeight="1" spans="1:10">
      <c r="A8" s="141">
        <v>1</v>
      </c>
      <c r="B8" s="142" t="s">
        <v>55</v>
      </c>
      <c r="C8" s="143">
        <f t="shared" ref="C8:F8" si="3">C9+C10</f>
        <v>3</v>
      </c>
      <c r="D8" s="143" t="s">
        <v>1266</v>
      </c>
      <c r="E8" s="143">
        <f t="shared" si="3"/>
        <v>3677.59</v>
      </c>
      <c r="F8" s="143">
        <f t="shared" si="3"/>
        <v>907.64</v>
      </c>
      <c r="G8" s="136">
        <f>F8/$F$5</f>
        <v>0.0261645840083668</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0.0261645840083668</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4</v>
      </c>
      <c r="D17" s="143" t="e">
        <f t="shared" si="4"/>
        <v>#VALUE!</v>
      </c>
      <c r="E17" s="143">
        <f t="shared" si="4"/>
        <v>12483.6</v>
      </c>
      <c r="F17" s="143">
        <f t="shared" si="4"/>
        <v>6486</v>
      </c>
      <c r="G17" s="136">
        <f>F17/$F$5</f>
        <v>0.186972248775139</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12483.6</v>
      </c>
      <c r="F20" s="147">
        <v>6486</v>
      </c>
      <c r="G20" s="136">
        <f>F20/$F$5</f>
        <v>0.186972248775139</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4</v>
      </c>
      <c r="D25" s="139" t="e">
        <f t="shared" si="5"/>
        <v>#VALUE!</v>
      </c>
      <c r="E25" s="139">
        <f t="shared" si="5"/>
        <v>4</v>
      </c>
      <c r="F25" s="139">
        <f t="shared" si="5"/>
        <v>1340</v>
      </c>
      <c r="G25" s="136">
        <f>F25/$F$5</f>
        <v>0.0386282475113607</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4</v>
      </c>
      <c r="D27" s="145" t="s">
        <v>1279</v>
      </c>
      <c r="E27" s="146">
        <v>4</v>
      </c>
      <c r="F27" s="147">
        <v>1340</v>
      </c>
      <c r="G27" s="136">
        <f>F27/$F$5</f>
        <v>0.0386282475113607</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5</v>
      </c>
      <c r="D30" s="139" t="e">
        <f t="shared" si="6"/>
        <v>#VALUE!</v>
      </c>
      <c r="E30" s="139">
        <f t="shared" si="6"/>
        <v>122.7</v>
      </c>
      <c r="F30" s="139">
        <f t="shared" si="6"/>
        <v>9800</v>
      </c>
      <c r="G30" s="136">
        <f>F30/$F$5</f>
        <v>0.282505093739802</v>
      </c>
      <c r="H30" s="140"/>
      <c r="I30" s="140"/>
      <c r="J30" s="140"/>
    </row>
    <row r="31" s="108" customFormat="1" ht="18" customHeight="1" spans="1:10">
      <c r="A31" s="141">
        <v>1</v>
      </c>
      <c r="B31" s="148" t="s">
        <v>79</v>
      </c>
      <c r="C31" s="143">
        <f t="shared" ref="C31:F31" si="7">C32+C33+C34+C35</f>
        <v>5</v>
      </c>
      <c r="D31" s="143" t="e">
        <f t="shared" si="7"/>
        <v>#VALUE!</v>
      </c>
      <c r="E31" s="143">
        <f t="shared" si="7"/>
        <v>122.7</v>
      </c>
      <c r="F31" s="143">
        <f t="shared" si="7"/>
        <v>9800</v>
      </c>
      <c r="G31" s="136">
        <f>F31/$F$5</f>
        <v>0.282505093739802</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122.7</v>
      </c>
      <c r="F35" s="147">
        <v>9800</v>
      </c>
      <c r="G35" s="136">
        <f>F35/$F$5</f>
        <v>0.282505093739802</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1202</v>
      </c>
      <c r="F42" s="139">
        <f t="shared" si="9"/>
        <v>2348</v>
      </c>
      <c r="G42" s="136">
        <f>F42/$F$5</f>
        <v>0.0676859142960261</v>
      </c>
      <c r="H42" s="140"/>
      <c r="I42" s="140"/>
      <c r="J42" s="140"/>
    </row>
    <row r="43" s="108" customFormat="1" ht="18" customHeight="1" spans="1:10">
      <c r="A43" s="141">
        <v>1</v>
      </c>
      <c r="B43" s="148" t="s">
        <v>91</v>
      </c>
      <c r="C43" s="143">
        <v>1</v>
      </c>
      <c r="D43" s="145" t="s">
        <v>1276</v>
      </c>
      <c r="E43" s="146">
        <v>1200</v>
      </c>
      <c r="F43" s="147">
        <v>200</v>
      </c>
      <c r="G43" s="136">
        <f>F43/$F$5</f>
        <v>0.0057654100763225</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t="s">
        <v>1499</v>
      </c>
      <c r="E48" s="146">
        <v>2</v>
      </c>
      <c r="F48" s="147">
        <v>2148</v>
      </c>
      <c r="G48" s="136">
        <f>F48/$F$5</f>
        <v>0.0619205042197036</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30</v>
      </c>
      <c r="G49" s="136">
        <f>F49/$F$5</f>
        <v>0.000864811511448375</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30</v>
      </c>
      <c r="G50" s="136">
        <f>F50/$F$5</f>
        <v>0.000864811511448375</v>
      </c>
      <c r="H50" s="106"/>
      <c r="I50" s="106"/>
      <c r="J50" s="106"/>
    </row>
    <row r="51" s="108" customFormat="1" ht="18" customHeight="1" spans="1:10">
      <c r="A51" s="141">
        <v>1</v>
      </c>
      <c r="B51" s="148" t="s">
        <v>99</v>
      </c>
      <c r="C51" s="143">
        <v>1</v>
      </c>
      <c r="D51" s="145" t="s">
        <v>1345</v>
      </c>
      <c r="E51" s="146"/>
      <c r="F51" s="147">
        <v>30</v>
      </c>
      <c r="G51" s="136">
        <f>F51/$F$5</f>
        <v>0.000864811511448375</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11</v>
      </c>
      <c r="D65" s="135" t="e">
        <f t="shared" si="16"/>
        <v>#VALUE!</v>
      </c>
      <c r="E65" s="135">
        <f t="shared" si="16"/>
        <v>320.9544</v>
      </c>
      <c r="F65" s="135">
        <f t="shared" si="16"/>
        <v>13000</v>
      </c>
      <c r="G65" s="136">
        <f>F65/$F$5</f>
        <v>0.374751654960962</v>
      </c>
    </row>
    <row r="66" s="106" customFormat="1" ht="18" customHeight="1" spans="1:7">
      <c r="A66" s="152" t="s">
        <v>1265</v>
      </c>
      <c r="B66" s="156" t="s">
        <v>113</v>
      </c>
      <c r="C66" s="153">
        <f t="shared" ref="C66:F66" si="17">C67+C68+C69+C70+C71+C72+C73+C74+C75</f>
        <v>7</v>
      </c>
      <c r="D66" s="153" t="e">
        <f t="shared" si="17"/>
        <v>#VALUE!</v>
      </c>
      <c r="E66" s="153">
        <f t="shared" si="17"/>
        <v>314</v>
      </c>
      <c r="F66" s="153">
        <f t="shared" si="17"/>
        <v>9220</v>
      </c>
      <c r="G66" s="136">
        <f>F66/$F$5</f>
        <v>0.265785404518467</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v>2</v>
      </c>
      <c r="D68" s="145" t="s">
        <v>1269</v>
      </c>
      <c r="E68" s="157">
        <v>45</v>
      </c>
      <c r="F68" s="147">
        <v>2000</v>
      </c>
      <c r="G68" s="136">
        <f>F68/$F$5</f>
        <v>0.057654100763225</v>
      </c>
    </row>
    <row r="69" s="105" customFormat="1" ht="18" customHeight="1" spans="1:7">
      <c r="A69" s="141">
        <v>3</v>
      </c>
      <c r="B69" s="148" t="s">
        <v>116</v>
      </c>
      <c r="C69" s="143">
        <v>1</v>
      </c>
      <c r="D69" s="145" t="s">
        <v>1269</v>
      </c>
      <c r="E69" s="157">
        <v>30</v>
      </c>
      <c r="F69" s="147">
        <v>1800</v>
      </c>
      <c r="G69" s="136">
        <f>F69/$F$5</f>
        <v>0.0518886906869025</v>
      </c>
    </row>
    <row r="70" s="105" customFormat="1" ht="18" customHeight="1" spans="1:7">
      <c r="A70" s="141">
        <v>4</v>
      </c>
      <c r="B70" s="148" t="s">
        <v>117</v>
      </c>
      <c r="C70" s="143">
        <v>4</v>
      </c>
      <c r="D70" s="145" t="s">
        <v>1269</v>
      </c>
      <c r="E70" s="157">
        <v>239</v>
      </c>
      <c r="F70" s="147">
        <v>5420</v>
      </c>
      <c r="G70" s="136">
        <f>F70/$F$5</f>
        <v>0.15624261306834</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0.108966250442495</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0.106660086411966</v>
      </c>
    </row>
    <row r="79" s="105" customFormat="1" ht="21" customHeight="1" spans="1:7">
      <c r="A79" s="141">
        <v>3</v>
      </c>
      <c r="B79" s="148" t="s">
        <v>125</v>
      </c>
      <c r="C79" s="143">
        <v>1</v>
      </c>
      <c r="D79" s="145" t="s">
        <v>1279</v>
      </c>
      <c r="E79" s="157">
        <v>1</v>
      </c>
      <c r="F79" s="147">
        <v>80</v>
      </c>
      <c r="G79" s="136">
        <f>F79/$F$5</f>
        <v>0.002306164030529</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0.006918492091587</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0.006918492091587</v>
      </c>
    </row>
    <row r="97" s="105" customFormat="1" ht="14" customHeight="1" spans="1:7">
      <c r="A97" s="141">
        <v>1</v>
      </c>
      <c r="B97" s="148" t="s">
        <v>142</v>
      </c>
      <c r="C97" s="143">
        <v>1</v>
      </c>
      <c r="D97" s="143" t="s">
        <v>1277</v>
      </c>
      <c r="E97" s="143">
        <v>800</v>
      </c>
      <c r="F97" s="143">
        <v>240</v>
      </c>
      <c r="G97" s="136">
        <f>F97/$F$5</f>
        <v>0.006918492091587</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0.0155089531053075</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0.0155089531053075</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0.00109542791450127</v>
      </c>
    </row>
    <row r="129" s="105" customFormat="1" ht="14" customHeight="1" spans="1:7">
      <c r="A129" s="129">
        <v>3</v>
      </c>
      <c r="B129" s="150" t="s">
        <v>1498</v>
      </c>
      <c r="C129" s="175">
        <v>1</v>
      </c>
      <c r="D129" s="176" t="s">
        <v>1279</v>
      </c>
      <c r="E129" s="177">
        <v>16</v>
      </c>
      <c r="F129" s="176">
        <v>500</v>
      </c>
      <c r="G129" s="136">
        <f>F129/$F$5</f>
        <v>0.0144135251908062</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2.6666666666667"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38</v>
      </c>
      <c r="D5" s="131" t="e">
        <f t="shared" si="0"/>
        <v>#VALUE!</v>
      </c>
      <c r="E5" s="131">
        <f t="shared" si="0"/>
        <v>22374.8444</v>
      </c>
      <c r="F5" s="131">
        <f t="shared" si="0"/>
        <v>34668.09871</v>
      </c>
      <c r="G5" s="132">
        <f t="shared" si="0"/>
        <v>1</v>
      </c>
      <c r="H5" s="106"/>
      <c r="I5" s="106"/>
      <c r="J5" s="106"/>
    </row>
    <row r="6" s="107" customFormat="1" ht="18" customHeight="1" spans="1:10">
      <c r="A6" s="133" t="s">
        <v>640</v>
      </c>
      <c r="B6" s="134" t="s">
        <v>51</v>
      </c>
      <c r="C6" s="135">
        <f t="shared" ref="C6:F6" si="1">C7+C25+C30+C37+C42</f>
        <v>23</v>
      </c>
      <c r="D6" s="135" t="s">
        <v>1266</v>
      </c>
      <c r="E6" s="135">
        <f t="shared" si="1"/>
        <v>17493.89</v>
      </c>
      <c r="F6" s="135">
        <f t="shared" si="1"/>
        <v>20806.78871</v>
      </c>
      <c r="G6" s="136">
        <f>F6/$F$5</f>
        <v>0.600171035742387</v>
      </c>
      <c r="H6" s="106"/>
      <c r="I6" s="106"/>
      <c r="J6" s="106"/>
    </row>
    <row r="7" s="108" customFormat="1" ht="18" customHeight="1" spans="1:10">
      <c r="A7" s="137" t="s">
        <v>1265</v>
      </c>
      <c r="B7" s="138" t="s">
        <v>53</v>
      </c>
      <c r="C7" s="139">
        <f t="shared" ref="C7:F7" si="2">C8+C11+C16+C17+C22+C23+C24</f>
        <v>7</v>
      </c>
      <c r="D7" s="139" t="s">
        <v>1266</v>
      </c>
      <c r="E7" s="139">
        <f t="shared" si="2"/>
        <v>16161.19</v>
      </c>
      <c r="F7" s="139">
        <f t="shared" si="2"/>
        <v>7142.606167</v>
      </c>
      <c r="G7" s="136">
        <f>F7/$F$5</f>
        <v>0.206028205548513</v>
      </c>
      <c r="H7" s="140"/>
      <c r="I7" s="140"/>
      <c r="J7" s="140"/>
    </row>
    <row r="8" s="108" customFormat="1" ht="18" customHeight="1" spans="1:10">
      <c r="A8" s="141">
        <v>1</v>
      </c>
      <c r="B8" s="142" t="s">
        <v>55</v>
      </c>
      <c r="C8" s="143">
        <f t="shared" ref="C8:F8" si="3">C9+C10</f>
        <v>3</v>
      </c>
      <c r="D8" s="143" t="s">
        <v>1266</v>
      </c>
      <c r="E8" s="143">
        <f t="shared" si="3"/>
        <v>3677.59</v>
      </c>
      <c r="F8" s="143">
        <f t="shared" si="3"/>
        <v>907.64</v>
      </c>
      <c r="G8" s="136">
        <f>F8/$F$5</f>
        <v>0.0261808415740489</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0.0261808415740489</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4</v>
      </c>
      <c r="D17" s="143" t="e">
        <f t="shared" si="4"/>
        <v>#VALUE!</v>
      </c>
      <c r="E17" s="143">
        <f t="shared" si="4"/>
        <v>12483.6</v>
      </c>
      <c r="F17" s="143">
        <v>6234.966167</v>
      </c>
      <c r="G17" s="136">
        <f>F17/$F$5</f>
        <v>0.179847363974464</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12483.6</v>
      </c>
      <c r="F20" s="147">
        <v>6486</v>
      </c>
      <c r="G20" s="136">
        <f>F20/$F$5</f>
        <v>0.187088425421182</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8</v>
      </c>
      <c r="D25" s="139" t="e">
        <f t="shared" si="5"/>
        <v>#VALUE!</v>
      </c>
      <c r="E25" s="139">
        <f t="shared" si="5"/>
        <v>8</v>
      </c>
      <c r="F25" s="139">
        <f t="shared" si="5"/>
        <v>1443</v>
      </c>
      <c r="G25" s="136">
        <f>F25/$F$5</f>
        <v>0.0416232805863036</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8</v>
      </c>
      <c r="D27" s="145" t="s">
        <v>1279</v>
      </c>
      <c r="E27" s="146">
        <v>8</v>
      </c>
      <c r="F27" s="147">
        <v>1443</v>
      </c>
      <c r="G27" s="136">
        <f>F27/$F$5</f>
        <v>0.0416232805863036</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5</v>
      </c>
      <c r="D30" s="139" t="e">
        <f t="shared" si="6"/>
        <v>#VALUE!</v>
      </c>
      <c r="E30" s="139">
        <f t="shared" si="6"/>
        <v>122.7</v>
      </c>
      <c r="F30" s="139">
        <f t="shared" si="6"/>
        <v>9757.343833</v>
      </c>
      <c r="G30" s="136">
        <f>F30/$F$5</f>
        <v>0.281450214925848</v>
      </c>
      <c r="H30" s="140"/>
      <c r="I30" s="140"/>
      <c r="J30" s="140"/>
    </row>
    <row r="31" s="108" customFormat="1" ht="18" customHeight="1" spans="1:10">
      <c r="A31" s="141">
        <v>1</v>
      </c>
      <c r="B31" s="148" t="s">
        <v>79</v>
      </c>
      <c r="C31" s="143">
        <f t="shared" ref="C31:F31" si="7">C32+C33+C34+C35</f>
        <v>5</v>
      </c>
      <c r="D31" s="143" t="e">
        <f t="shared" si="7"/>
        <v>#VALUE!</v>
      </c>
      <c r="E31" s="143">
        <f t="shared" si="7"/>
        <v>122.7</v>
      </c>
      <c r="F31" s="143">
        <f t="shared" si="7"/>
        <v>9757.343833</v>
      </c>
      <c r="G31" s="136">
        <f>F31/$F$5</f>
        <v>0.281450214925848</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5</v>
      </c>
      <c r="D35" s="145" t="s">
        <v>1269</v>
      </c>
      <c r="E35" s="146">
        <v>122.7</v>
      </c>
      <c r="F35" s="147">
        <v>9757.343833</v>
      </c>
      <c r="G35" s="136">
        <f>F35/$F$5</f>
        <v>0.281450214925848</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1202</v>
      </c>
      <c r="F42" s="139">
        <f t="shared" si="9"/>
        <v>2463.83871</v>
      </c>
      <c r="G42" s="136">
        <f>F42/$F$5</f>
        <v>0.071069334681723</v>
      </c>
      <c r="H42" s="140"/>
      <c r="I42" s="140"/>
      <c r="J42" s="140"/>
    </row>
    <row r="43" s="108" customFormat="1" ht="18" customHeight="1" spans="1:10">
      <c r="A43" s="141">
        <v>1</v>
      </c>
      <c r="B43" s="148" t="s">
        <v>91</v>
      </c>
      <c r="C43" s="143">
        <v>1</v>
      </c>
      <c r="D43" s="145" t="s">
        <v>1276</v>
      </c>
      <c r="E43" s="146">
        <v>1200</v>
      </c>
      <c r="F43" s="147">
        <v>200</v>
      </c>
      <c r="G43" s="136">
        <f>F43/$F$5</f>
        <v>0.00576899245825414</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t="s">
        <v>1499</v>
      </c>
      <c r="E48" s="146">
        <v>2</v>
      </c>
      <c r="F48" s="147">
        <v>2263.83871</v>
      </c>
      <c r="G48" s="136">
        <f>F48/$F$5</f>
        <v>0.0653003422234689</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100.11</v>
      </c>
      <c r="G49" s="136">
        <f>F49/$F$5</f>
        <v>0.00288766917497911</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100.11</v>
      </c>
      <c r="G50" s="136">
        <f>F50/$F$5</f>
        <v>0.00288766917497911</v>
      </c>
      <c r="H50" s="106"/>
      <c r="I50" s="106"/>
      <c r="J50" s="106"/>
    </row>
    <row r="51" s="108" customFormat="1" ht="18" customHeight="1" spans="1:10">
      <c r="A51" s="141">
        <v>1</v>
      </c>
      <c r="B51" s="148" t="s">
        <v>99</v>
      </c>
      <c r="C51" s="143">
        <v>1</v>
      </c>
      <c r="D51" s="145" t="s">
        <v>1345</v>
      </c>
      <c r="E51" s="146"/>
      <c r="F51" s="147">
        <v>100.11</v>
      </c>
      <c r="G51" s="136">
        <f>F51/$F$5</f>
        <v>0.00288766917497911</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11</v>
      </c>
      <c r="D65" s="135" t="e">
        <f t="shared" si="16"/>
        <v>#VALUE!</v>
      </c>
      <c r="E65" s="135">
        <f t="shared" si="16"/>
        <v>320.9544</v>
      </c>
      <c r="F65" s="135">
        <f t="shared" si="16"/>
        <v>13000</v>
      </c>
      <c r="G65" s="136">
        <f>F65/$F$5</f>
        <v>0.374984509786519</v>
      </c>
    </row>
    <row r="66" s="106" customFormat="1" ht="18" customHeight="1" spans="1:7">
      <c r="A66" s="152" t="s">
        <v>1265</v>
      </c>
      <c r="B66" s="156" t="s">
        <v>113</v>
      </c>
      <c r="C66" s="153">
        <f t="shared" ref="C66:F66" si="17">C67+C68+C69+C70+C71+C72+C73+C74+C75</f>
        <v>7</v>
      </c>
      <c r="D66" s="153" t="e">
        <f t="shared" si="17"/>
        <v>#VALUE!</v>
      </c>
      <c r="E66" s="153">
        <f t="shared" si="17"/>
        <v>314</v>
      </c>
      <c r="F66" s="153">
        <f t="shared" si="17"/>
        <v>9220</v>
      </c>
      <c r="G66" s="136">
        <f>F66/$F$5</f>
        <v>0.265950552325516</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v>2</v>
      </c>
      <c r="D68" s="145" t="s">
        <v>1269</v>
      </c>
      <c r="E68" s="157">
        <v>45</v>
      </c>
      <c r="F68" s="147">
        <v>2000</v>
      </c>
      <c r="G68" s="136">
        <f>F68/$F$5</f>
        <v>0.0576899245825414</v>
      </c>
    </row>
    <row r="69" s="105" customFormat="1" ht="18" customHeight="1" spans="1:7">
      <c r="A69" s="141">
        <v>3</v>
      </c>
      <c r="B69" s="148" t="s">
        <v>116</v>
      </c>
      <c r="C69" s="143">
        <v>1</v>
      </c>
      <c r="D69" s="145" t="s">
        <v>1269</v>
      </c>
      <c r="E69" s="157">
        <v>30</v>
      </c>
      <c r="F69" s="147">
        <v>1800</v>
      </c>
      <c r="G69" s="136">
        <f>F69/$F$5</f>
        <v>0.0519209321242872</v>
      </c>
    </row>
    <row r="70" s="105" customFormat="1" ht="18" customHeight="1" spans="1:7">
      <c r="A70" s="141">
        <v>4</v>
      </c>
      <c r="B70" s="148" t="s">
        <v>117</v>
      </c>
      <c r="C70" s="143">
        <v>4</v>
      </c>
      <c r="D70" s="145" t="s">
        <v>1269</v>
      </c>
      <c r="E70" s="157">
        <v>239</v>
      </c>
      <c r="F70" s="147">
        <v>5420</v>
      </c>
      <c r="G70" s="136">
        <f>F70/$F$5</f>
        <v>0.156339695618687</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0.109033957461003</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0.106726360477702</v>
      </c>
    </row>
    <row r="79" s="105" customFormat="1" ht="21" customHeight="1" spans="1:7">
      <c r="A79" s="141">
        <v>3</v>
      </c>
      <c r="B79" s="148" t="s">
        <v>125</v>
      </c>
      <c r="C79" s="143">
        <v>1</v>
      </c>
      <c r="D79" s="145" t="s">
        <v>1279</v>
      </c>
      <c r="E79" s="157">
        <v>1</v>
      </c>
      <c r="F79" s="147">
        <v>80</v>
      </c>
      <c r="G79" s="136">
        <f>F79/$F$5</f>
        <v>0.00230759698330166</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744</v>
      </c>
      <c r="F93" s="135">
        <f t="shared" si="22"/>
        <v>223.2</v>
      </c>
      <c r="G93" s="136">
        <f>F93/$F$5</f>
        <v>0.00643819558341162</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744</v>
      </c>
      <c r="F96" s="161">
        <f t="shared" si="24"/>
        <v>223.2</v>
      </c>
      <c r="G96" s="136">
        <f>F96/$F$5</f>
        <v>0.00643819558341162</v>
      </c>
    </row>
    <row r="97" s="105" customFormat="1" ht="14" customHeight="1" spans="1:7">
      <c r="A97" s="141">
        <v>1</v>
      </c>
      <c r="B97" s="148" t="s">
        <v>142</v>
      </c>
      <c r="C97" s="143">
        <v>1</v>
      </c>
      <c r="D97" s="143" t="s">
        <v>1277</v>
      </c>
      <c r="E97" s="143">
        <v>744</v>
      </c>
      <c r="F97" s="143">
        <v>223.2</v>
      </c>
      <c r="G97" s="136">
        <f>F97/$F$5</f>
        <v>0.00643819558341162</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0.0155185897127036</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0.0155185897127036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0.00109610856706829</v>
      </c>
    </row>
    <row r="129" s="105" customFormat="1" ht="14" customHeight="1" spans="1:7">
      <c r="A129" s="129">
        <v>3</v>
      </c>
      <c r="B129" s="150" t="s">
        <v>1498</v>
      </c>
      <c r="C129" s="175">
        <v>1</v>
      </c>
      <c r="D129" s="176" t="s">
        <v>1279</v>
      </c>
      <c r="E129" s="177">
        <v>16</v>
      </c>
      <c r="F129" s="176">
        <v>500</v>
      </c>
      <c r="G129" s="136">
        <f>F129/$F$5</f>
        <v>0.0144224811456353</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61"/>
  <sheetViews>
    <sheetView view="pageBreakPreview" zoomScale="32" zoomScaleNormal="47" workbookViewId="0">
      <pane xSplit="8" ySplit="11" topLeftCell="Q58" activePane="bottomRight" state="frozen"/>
      <selection/>
      <selection pane="topRight"/>
      <selection pane="bottomLeft"/>
      <selection pane="bottomRight" activeCell="Z6" sqref="Z6"/>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26.037037037037" style="9" customWidth="1"/>
    <col min="27" max="27" width="22" style="9" customWidth="1"/>
    <col min="28" max="28" width="22.5925925925926" style="9" customWidth="1"/>
    <col min="29" max="29" width="11.6296296296296" style="9" customWidth="1"/>
    <col min="30" max="30" width="14.6574074074074" style="9" customWidth="1"/>
    <col min="31" max="35" width="15.1296296296296" style="9" customWidth="1"/>
    <col min="36" max="36" width="20.4907407407407" style="9" customWidth="1"/>
    <col min="37" max="37" width="15.1296296296296" style="9" customWidth="1"/>
    <col min="38" max="38" width="12.1296296296296" style="9" customWidth="1"/>
    <col min="39" max="39" width="39.9351851851852" style="12" customWidth="1"/>
    <col min="40" max="41" width="36.6296296296296" style="12" customWidth="1"/>
    <col min="42" max="16366" width="8.88888888888889" style="12"/>
    <col min="16367"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I7+I66+I83+I115+I120+I141+I150+I153</f>
        <v>29</v>
      </c>
      <c r="J6" s="83">
        <f t="shared" si="0"/>
        <v>18369.8444</v>
      </c>
      <c r="K6" s="83">
        <f t="shared" si="0"/>
        <v>12</v>
      </c>
      <c r="L6" s="83">
        <f t="shared" si="0"/>
        <v>1</v>
      </c>
      <c r="M6" s="83">
        <f t="shared" si="0"/>
        <v>13</v>
      </c>
      <c r="N6" s="83">
        <f t="shared" si="0"/>
        <v>0</v>
      </c>
      <c r="O6" s="83">
        <f t="shared" si="0"/>
        <v>1</v>
      </c>
      <c r="P6" s="83">
        <f t="shared" si="0"/>
        <v>0</v>
      </c>
      <c r="Q6" s="83">
        <f t="shared" si="0"/>
        <v>0</v>
      </c>
      <c r="R6" s="83">
        <f t="shared" si="0"/>
        <v>2</v>
      </c>
      <c r="S6" s="83">
        <f t="shared" si="0"/>
        <v>28661</v>
      </c>
      <c r="T6" s="83">
        <f t="shared" si="0"/>
        <v>76011</v>
      </c>
      <c r="U6" s="83">
        <f t="shared" si="0"/>
        <v>0</v>
      </c>
      <c r="V6" s="83">
        <f t="shared" si="0"/>
        <v>0</v>
      </c>
      <c r="W6" s="83">
        <f t="shared" si="0"/>
        <v>0</v>
      </c>
      <c r="X6" s="83">
        <f t="shared" si="0"/>
        <v>0</v>
      </c>
      <c r="Y6" s="83">
        <f t="shared" si="0"/>
        <v>0</v>
      </c>
      <c r="Z6" s="83">
        <f t="shared" si="0"/>
        <v>22121.64</v>
      </c>
      <c r="AA6" s="83">
        <f t="shared" si="0"/>
        <v>14897</v>
      </c>
      <c r="AB6" s="83">
        <f t="shared" si="0"/>
        <v>12853</v>
      </c>
      <c r="AC6" s="83">
        <f t="shared" si="0"/>
        <v>1142</v>
      </c>
      <c r="AD6" s="83">
        <f t="shared" si="0"/>
        <v>902</v>
      </c>
      <c r="AE6" s="83">
        <f t="shared" si="0"/>
        <v>0</v>
      </c>
      <c r="AF6" s="83">
        <f t="shared" si="0"/>
        <v>1874</v>
      </c>
      <c r="AG6" s="83">
        <f t="shared" si="0"/>
        <v>0</v>
      </c>
      <c r="AH6" s="83">
        <f t="shared" si="0"/>
        <v>2000</v>
      </c>
      <c r="AI6" s="83">
        <f t="shared" si="0"/>
        <v>501</v>
      </c>
      <c r="AJ6" s="83">
        <f t="shared" si="0"/>
        <v>2849.64</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I8+I32+I40+I51+I56</f>
        <v>16</v>
      </c>
      <c r="J7" s="189">
        <f t="shared" si="1"/>
        <v>13477.89</v>
      </c>
      <c r="K7" s="189">
        <f t="shared" si="1"/>
        <v>11</v>
      </c>
      <c r="L7" s="189">
        <f t="shared" si="1"/>
        <v>0</v>
      </c>
      <c r="M7" s="189">
        <f t="shared" si="1"/>
        <v>5</v>
      </c>
      <c r="N7" s="189">
        <f t="shared" si="1"/>
        <v>0</v>
      </c>
      <c r="O7" s="189">
        <f t="shared" si="1"/>
        <v>0</v>
      </c>
      <c r="P7" s="189">
        <f t="shared" si="1"/>
        <v>0</v>
      </c>
      <c r="Q7" s="189">
        <f t="shared" si="1"/>
        <v>0</v>
      </c>
      <c r="R7" s="189">
        <f t="shared" si="1"/>
        <v>0</v>
      </c>
      <c r="S7" s="189">
        <f t="shared" si="1"/>
        <v>10313</v>
      </c>
      <c r="T7" s="189">
        <f t="shared" si="1"/>
        <v>34740</v>
      </c>
      <c r="U7" s="189">
        <f t="shared" si="1"/>
        <v>0</v>
      </c>
      <c r="V7" s="189">
        <f t="shared" si="1"/>
        <v>0</v>
      </c>
      <c r="W7" s="189">
        <f t="shared" si="1"/>
        <v>0</v>
      </c>
      <c r="X7" s="189">
        <f t="shared" si="1"/>
        <v>0</v>
      </c>
      <c r="Y7" s="189">
        <f t="shared" si="1"/>
        <v>0</v>
      </c>
      <c r="Z7" s="189">
        <f t="shared" si="1"/>
        <v>10313.64</v>
      </c>
      <c r="AA7" s="189">
        <f t="shared" si="1"/>
        <v>7473.89</v>
      </c>
      <c r="AB7" s="189">
        <f t="shared" si="1"/>
        <v>5467.89</v>
      </c>
      <c r="AC7" s="189">
        <f t="shared" si="1"/>
        <v>1142</v>
      </c>
      <c r="AD7" s="189">
        <f t="shared" si="1"/>
        <v>864</v>
      </c>
      <c r="AE7" s="189">
        <f t="shared" si="1"/>
        <v>0</v>
      </c>
      <c r="AF7" s="189">
        <f t="shared" si="1"/>
        <v>1100</v>
      </c>
      <c r="AG7" s="189">
        <f t="shared" si="1"/>
        <v>0</v>
      </c>
      <c r="AH7" s="189">
        <f t="shared" si="1"/>
        <v>0</v>
      </c>
      <c r="AI7" s="189">
        <f t="shared" si="1"/>
        <v>0</v>
      </c>
      <c r="AJ7" s="189">
        <f t="shared" si="1"/>
        <v>1739.75</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I9+I15+I20+I29+I30+I31+I21</f>
        <v>6</v>
      </c>
      <c r="J8" s="190">
        <f t="shared" si="2"/>
        <v>11561.19</v>
      </c>
      <c r="K8" s="190">
        <f t="shared" si="2"/>
        <v>5</v>
      </c>
      <c r="L8" s="190">
        <f t="shared" si="2"/>
        <v>0</v>
      </c>
      <c r="M8" s="190">
        <f t="shared" si="2"/>
        <v>1</v>
      </c>
      <c r="N8" s="190">
        <f t="shared" si="2"/>
        <v>0</v>
      </c>
      <c r="O8" s="190">
        <f t="shared" si="2"/>
        <v>0</v>
      </c>
      <c r="P8" s="190">
        <f t="shared" si="2"/>
        <v>0</v>
      </c>
      <c r="Q8" s="190">
        <f t="shared" si="2"/>
        <v>0</v>
      </c>
      <c r="R8" s="190">
        <f t="shared" si="2"/>
        <v>0</v>
      </c>
      <c r="S8" s="190">
        <f t="shared" si="2"/>
        <v>4258</v>
      </c>
      <c r="T8" s="190">
        <f t="shared" si="2"/>
        <v>14706</v>
      </c>
      <c r="U8" s="190">
        <f t="shared" si="2"/>
        <v>0</v>
      </c>
      <c r="V8" s="190">
        <f t="shared" si="2"/>
        <v>0</v>
      </c>
      <c r="W8" s="190">
        <f t="shared" si="2"/>
        <v>0</v>
      </c>
      <c r="X8" s="190">
        <f t="shared" si="2"/>
        <v>0</v>
      </c>
      <c r="Y8" s="190">
        <f t="shared" si="2"/>
        <v>0</v>
      </c>
      <c r="Z8" s="190">
        <f t="shared" si="2"/>
        <v>4393.64</v>
      </c>
      <c r="AA8" s="190">
        <f t="shared" si="2"/>
        <v>4393.64</v>
      </c>
      <c r="AB8" s="190">
        <f t="shared" si="2"/>
        <v>2729.64</v>
      </c>
      <c r="AC8" s="190">
        <f t="shared" si="2"/>
        <v>800</v>
      </c>
      <c r="AD8" s="190">
        <f t="shared" si="2"/>
        <v>864</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18" t="s">
        <v>1441</v>
      </c>
      <c r="C13" s="219">
        <v>2024</v>
      </c>
      <c r="D13" s="220" t="s">
        <v>1442</v>
      </c>
      <c r="E13" s="219" t="s">
        <v>178</v>
      </c>
      <c r="F13" s="218" t="s">
        <v>1443</v>
      </c>
      <c r="G13" s="219" t="s">
        <v>1444</v>
      </c>
      <c r="H13" s="218" t="s">
        <v>1445</v>
      </c>
      <c r="I13" s="39">
        <v>1</v>
      </c>
      <c r="J13" s="39">
        <v>300</v>
      </c>
      <c r="K13" s="39">
        <v>1</v>
      </c>
      <c r="L13" s="39"/>
      <c r="M13" s="39"/>
      <c r="N13" s="39"/>
      <c r="O13" s="39"/>
      <c r="P13" s="39"/>
      <c r="Q13" s="39"/>
      <c r="R13" s="39"/>
      <c r="S13" s="39">
        <v>132</v>
      </c>
      <c r="T13" s="39">
        <v>456</v>
      </c>
      <c r="U13" s="208" t="s">
        <v>1019</v>
      </c>
      <c r="V13" s="22" t="s">
        <v>880</v>
      </c>
      <c r="W13" s="208" t="s">
        <v>183</v>
      </c>
      <c r="X13" s="22" t="s">
        <v>811</v>
      </c>
      <c r="Y13" s="39" t="s">
        <v>1440</v>
      </c>
      <c r="Z13" s="224">
        <v>91.64</v>
      </c>
      <c r="AA13" s="224">
        <v>91.64</v>
      </c>
      <c r="AB13" s="75">
        <v>91.64</v>
      </c>
      <c r="AC13" s="75"/>
      <c r="AD13" s="75"/>
      <c r="AE13" s="75"/>
      <c r="AF13" s="75"/>
      <c r="AG13" s="75"/>
      <c r="AH13" s="75"/>
      <c r="AI13" s="75"/>
      <c r="AJ13" s="75"/>
      <c r="AK13" s="75"/>
      <c r="AL13" s="75"/>
      <c r="AM13" s="218" t="s">
        <v>1446</v>
      </c>
      <c r="AN13" s="218" t="s">
        <v>1447</v>
      </c>
      <c r="AO13" s="60" t="s">
        <v>1386</v>
      </c>
    </row>
    <row r="14" s="12" customFormat="1" ht="222" customHeight="1" spans="1:41">
      <c r="A14" s="75">
        <v>3</v>
      </c>
      <c r="B14" s="218" t="s">
        <v>1448</v>
      </c>
      <c r="C14" s="219">
        <v>2024</v>
      </c>
      <c r="D14" s="220" t="s">
        <v>1449</v>
      </c>
      <c r="E14" s="219" t="s">
        <v>178</v>
      </c>
      <c r="F14" s="218" t="s">
        <v>1443</v>
      </c>
      <c r="G14" s="219" t="s">
        <v>1450</v>
      </c>
      <c r="H14" s="218" t="s">
        <v>1451</v>
      </c>
      <c r="I14" s="39">
        <v>1</v>
      </c>
      <c r="J14" s="39">
        <v>1390</v>
      </c>
      <c r="K14" s="39">
        <v>1</v>
      </c>
      <c r="L14" s="39"/>
      <c r="M14" s="39"/>
      <c r="N14" s="39"/>
      <c r="O14" s="39"/>
      <c r="P14" s="39"/>
      <c r="Q14" s="39"/>
      <c r="R14" s="39"/>
      <c r="S14" s="39">
        <v>162</v>
      </c>
      <c r="T14" s="39">
        <v>494</v>
      </c>
      <c r="U14" s="208" t="s">
        <v>1019</v>
      </c>
      <c r="V14" s="22" t="s">
        <v>880</v>
      </c>
      <c r="W14" s="208" t="s">
        <v>183</v>
      </c>
      <c r="X14" s="22" t="s">
        <v>811</v>
      </c>
      <c r="Y14" s="39" t="s">
        <v>1440</v>
      </c>
      <c r="Z14" s="224">
        <v>80</v>
      </c>
      <c r="AA14" s="224">
        <v>80</v>
      </c>
      <c r="AB14" s="75">
        <v>80</v>
      </c>
      <c r="AC14" s="75"/>
      <c r="AD14" s="75"/>
      <c r="AE14" s="75"/>
      <c r="AF14" s="75"/>
      <c r="AG14" s="75"/>
      <c r="AH14" s="75"/>
      <c r="AI14" s="75"/>
      <c r="AJ14" s="75"/>
      <c r="AK14" s="75"/>
      <c r="AL14" s="75"/>
      <c r="AM14" s="218" t="s">
        <v>1452</v>
      </c>
      <c r="AN14" s="21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I22+I23+I24+I28</f>
        <v>3</v>
      </c>
      <c r="J21" s="191">
        <f t="shared" si="6"/>
        <v>7883.6</v>
      </c>
      <c r="K21" s="191">
        <f t="shared" si="6"/>
        <v>2</v>
      </c>
      <c r="L21" s="191">
        <f t="shared" si="6"/>
        <v>0</v>
      </c>
      <c r="M21" s="191">
        <f t="shared" si="6"/>
        <v>1</v>
      </c>
      <c r="N21" s="191">
        <f t="shared" si="6"/>
        <v>0</v>
      </c>
      <c r="O21" s="191">
        <f t="shared" si="6"/>
        <v>0</v>
      </c>
      <c r="P21" s="191">
        <f t="shared" si="6"/>
        <v>0</v>
      </c>
      <c r="Q21" s="191">
        <f t="shared" si="6"/>
        <v>0</v>
      </c>
      <c r="R21" s="191">
        <f t="shared" si="6"/>
        <v>0</v>
      </c>
      <c r="S21" s="191">
        <f t="shared" si="6"/>
        <v>3908</v>
      </c>
      <c r="T21" s="191">
        <f t="shared" si="6"/>
        <v>13573</v>
      </c>
      <c r="U21" s="191">
        <f t="shared" si="6"/>
        <v>0</v>
      </c>
      <c r="V21" s="191">
        <f t="shared" si="6"/>
        <v>0</v>
      </c>
      <c r="W21" s="191">
        <f t="shared" si="6"/>
        <v>0</v>
      </c>
      <c r="X21" s="191">
        <f t="shared" si="6"/>
        <v>0</v>
      </c>
      <c r="Y21" s="191">
        <f t="shared" si="6"/>
        <v>0</v>
      </c>
      <c r="Z21" s="191">
        <f t="shared" si="6"/>
        <v>3486</v>
      </c>
      <c r="AA21" s="191">
        <f t="shared" si="6"/>
        <v>3486</v>
      </c>
      <c r="AB21" s="191">
        <f t="shared" si="6"/>
        <v>1822</v>
      </c>
      <c r="AC21" s="191">
        <f t="shared" si="6"/>
        <v>800</v>
      </c>
      <c r="AD21" s="191">
        <f t="shared" si="6"/>
        <v>864</v>
      </c>
      <c r="AE21" s="191">
        <f t="shared" si="6"/>
        <v>0</v>
      </c>
      <c r="AF21" s="191">
        <f t="shared" si="6"/>
        <v>0</v>
      </c>
      <c r="AG21" s="191">
        <f t="shared" si="6"/>
        <v>0</v>
      </c>
      <c r="AH21" s="191">
        <f t="shared" si="6"/>
        <v>0</v>
      </c>
      <c r="AI21" s="191">
        <f t="shared" si="6"/>
        <v>0</v>
      </c>
      <c r="AJ21" s="191">
        <f t="shared" si="6"/>
        <v>0</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SUM(I25:I27)</f>
        <v>3</v>
      </c>
      <c r="J24" s="191">
        <f t="shared" si="7"/>
        <v>7883.6</v>
      </c>
      <c r="K24" s="191">
        <f t="shared" si="7"/>
        <v>2</v>
      </c>
      <c r="L24" s="191">
        <f t="shared" si="7"/>
        <v>0</v>
      </c>
      <c r="M24" s="191">
        <f t="shared" si="7"/>
        <v>1</v>
      </c>
      <c r="N24" s="191">
        <f t="shared" si="7"/>
        <v>0</v>
      </c>
      <c r="O24" s="191">
        <f t="shared" si="7"/>
        <v>0</v>
      </c>
      <c r="P24" s="191">
        <f t="shared" si="7"/>
        <v>0</v>
      </c>
      <c r="Q24" s="191">
        <f t="shared" si="7"/>
        <v>0</v>
      </c>
      <c r="R24" s="191">
        <f t="shared" si="7"/>
        <v>0</v>
      </c>
      <c r="S24" s="191">
        <f t="shared" si="7"/>
        <v>3908</v>
      </c>
      <c r="T24" s="191">
        <f t="shared" si="7"/>
        <v>13573</v>
      </c>
      <c r="U24" s="191">
        <f t="shared" si="7"/>
        <v>0</v>
      </c>
      <c r="V24" s="191">
        <f t="shared" si="7"/>
        <v>0</v>
      </c>
      <c r="W24" s="191">
        <f t="shared" si="7"/>
        <v>0</v>
      </c>
      <c r="X24" s="191">
        <f t="shared" si="7"/>
        <v>0</v>
      </c>
      <c r="Y24" s="191">
        <f t="shared" si="7"/>
        <v>0</v>
      </c>
      <c r="Z24" s="191">
        <f t="shared" si="7"/>
        <v>3486</v>
      </c>
      <c r="AA24" s="191">
        <f t="shared" si="7"/>
        <v>3486</v>
      </c>
      <c r="AB24" s="191">
        <f t="shared" si="7"/>
        <v>1822</v>
      </c>
      <c r="AC24" s="191">
        <f t="shared" si="7"/>
        <v>800</v>
      </c>
      <c r="AD24" s="191">
        <f t="shared" si="7"/>
        <v>864</v>
      </c>
      <c r="AE24" s="191">
        <f t="shared" si="7"/>
        <v>0</v>
      </c>
      <c r="AF24" s="191">
        <f t="shared" si="7"/>
        <v>0</v>
      </c>
      <c r="AG24" s="191">
        <f t="shared" si="7"/>
        <v>0</v>
      </c>
      <c r="AH24" s="191">
        <f t="shared" si="7"/>
        <v>0</v>
      </c>
      <c r="AI24" s="191">
        <f t="shared" si="7"/>
        <v>0</v>
      </c>
      <c r="AJ24" s="191">
        <f t="shared" si="7"/>
        <v>0</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4">
        <v>2000</v>
      </c>
      <c r="AA25" s="22">
        <v>2000</v>
      </c>
      <c r="AB25" s="213">
        <v>736</v>
      </c>
      <c r="AC25" s="213">
        <v>400</v>
      </c>
      <c r="AD25" s="213">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1144</v>
      </c>
      <c r="W26" s="24" t="s">
        <v>183</v>
      </c>
      <c r="X26" s="22" t="s">
        <v>1144</v>
      </c>
      <c r="Y26" s="22" t="s">
        <v>1440</v>
      </c>
      <c r="Z26" s="59">
        <v>1370</v>
      </c>
      <c r="AA26" s="22">
        <v>1370</v>
      </c>
      <c r="AB26" s="213">
        <v>970</v>
      </c>
      <c r="AC26" s="213">
        <v>400</v>
      </c>
      <c r="AD26" s="60"/>
      <c r="AE26" s="60"/>
      <c r="AF26" s="22"/>
      <c r="AG26" s="22"/>
      <c r="AH26" s="22"/>
      <c r="AI26" s="22"/>
      <c r="AJ26" s="22"/>
      <c r="AK26" s="22"/>
      <c r="AL26" s="22"/>
      <c r="AM26" s="33" t="s">
        <v>1145</v>
      </c>
      <c r="AN26" s="33" t="s">
        <v>1146</v>
      </c>
      <c r="AO26" s="60" t="s">
        <v>1386</v>
      </c>
    </row>
    <row r="27" s="8" customFormat="1" ht="221" customHeight="1" spans="1:41">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1440</v>
      </c>
      <c r="Z27" s="22">
        <v>116</v>
      </c>
      <c r="AA27" s="22">
        <v>116</v>
      </c>
      <c r="AB27" s="22">
        <v>116</v>
      </c>
      <c r="AC27" s="22"/>
      <c r="AD27" s="22"/>
      <c r="AE27" s="22"/>
      <c r="AF27" s="22"/>
      <c r="AG27" s="22"/>
      <c r="AH27" s="22"/>
      <c r="AI27" s="22"/>
      <c r="AJ27" s="22"/>
      <c r="AK27" s="22"/>
      <c r="AL27" s="22"/>
      <c r="AM27" s="33" t="s">
        <v>1217</v>
      </c>
      <c r="AN27" s="33" t="s">
        <v>1218</v>
      </c>
      <c r="AO27" s="60" t="s">
        <v>1392</v>
      </c>
    </row>
    <row r="28" s="12" customFormat="1" ht="51" customHeight="1" spans="1:41">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71</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51" customHeight="1" spans="1:41">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30" customHeight="1" spans="1:41">
      <c r="A32" s="183" t="s">
        <v>52</v>
      </c>
      <c r="B32" s="188" t="s">
        <v>73</v>
      </c>
      <c r="C32" s="188"/>
      <c r="D32" s="188"/>
      <c r="E32" s="185"/>
      <c r="F32" s="185"/>
      <c r="G32" s="185"/>
      <c r="H32" s="185"/>
      <c r="I32" s="191">
        <f t="shared" ref="I32:AL32" si="8">I33+I34+I38+I39</f>
        <v>3</v>
      </c>
      <c r="J32" s="191">
        <f t="shared" si="8"/>
        <v>601</v>
      </c>
      <c r="K32" s="191">
        <f t="shared" si="8"/>
        <v>3</v>
      </c>
      <c r="L32" s="191">
        <f t="shared" si="8"/>
        <v>0</v>
      </c>
      <c r="M32" s="191">
        <f t="shared" si="8"/>
        <v>0</v>
      </c>
      <c r="N32" s="191">
        <f t="shared" si="8"/>
        <v>0</v>
      </c>
      <c r="O32" s="191">
        <f t="shared" si="8"/>
        <v>0</v>
      </c>
      <c r="P32" s="191">
        <f t="shared" si="8"/>
        <v>0</v>
      </c>
      <c r="Q32" s="191">
        <f t="shared" si="8"/>
        <v>0</v>
      </c>
      <c r="R32" s="191">
        <f t="shared" si="8"/>
        <v>0</v>
      </c>
      <c r="S32" s="191">
        <f t="shared" si="8"/>
        <v>1135</v>
      </c>
      <c r="T32" s="191">
        <f t="shared" si="8"/>
        <v>4234</v>
      </c>
      <c r="U32" s="191">
        <f t="shared" si="8"/>
        <v>0</v>
      </c>
      <c r="V32" s="191">
        <f t="shared" si="8"/>
        <v>0</v>
      </c>
      <c r="W32" s="191">
        <f t="shared" si="8"/>
        <v>0</v>
      </c>
      <c r="X32" s="191">
        <f t="shared" si="8"/>
        <v>0</v>
      </c>
      <c r="Y32" s="191">
        <f t="shared" si="8"/>
        <v>0</v>
      </c>
      <c r="Z32" s="191">
        <f t="shared" si="8"/>
        <v>340</v>
      </c>
      <c r="AA32" s="191">
        <f t="shared" si="8"/>
        <v>340</v>
      </c>
      <c r="AB32" s="191">
        <f t="shared" si="8"/>
        <v>340</v>
      </c>
      <c r="AC32" s="191">
        <f t="shared" si="8"/>
        <v>0</v>
      </c>
      <c r="AD32" s="191">
        <f t="shared" si="8"/>
        <v>0</v>
      </c>
      <c r="AE32" s="191">
        <f t="shared" si="8"/>
        <v>0</v>
      </c>
      <c r="AF32" s="191">
        <f t="shared" si="8"/>
        <v>0</v>
      </c>
      <c r="AG32" s="191">
        <f t="shared" si="8"/>
        <v>0</v>
      </c>
      <c r="AH32" s="191">
        <f t="shared" si="8"/>
        <v>0</v>
      </c>
      <c r="AI32" s="191">
        <f t="shared" si="8"/>
        <v>0</v>
      </c>
      <c r="AJ32" s="191">
        <f t="shared" si="8"/>
        <v>0</v>
      </c>
      <c r="AK32" s="191">
        <f t="shared" si="8"/>
        <v>0</v>
      </c>
      <c r="AL32" s="191">
        <f t="shared" si="8"/>
        <v>0</v>
      </c>
      <c r="AM32" s="196"/>
      <c r="AN32" s="196"/>
      <c r="AO32" s="196"/>
    </row>
    <row r="33" s="12" customFormat="1" ht="47" customHeight="1" spans="1:41">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c r="AO33" s="196"/>
    </row>
    <row r="34" s="12" customFormat="1" ht="30" customHeight="1" spans="1:41">
      <c r="A34" s="183" t="s">
        <v>54</v>
      </c>
      <c r="B34" s="188" t="s">
        <v>75</v>
      </c>
      <c r="C34" s="188"/>
      <c r="D34" s="188"/>
      <c r="E34" s="185"/>
      <c r="F34" s="185"/>
      <c r="G34" s="185"/>
      <c r="H34" s="185"/>
      <c r="I34" s="191">
        <f t="shared" ref="I34:AL34" si="9">SUM(I35:I37)</f>
        <v>3</v>
      </c>
      <c r="J34" s="191">
        <f t="shared" si="9"/>
        <v>601</v>
      </c>
      <c r="K34" s="191">
        <f t="shared" si="9"/>
        <v>3</v>
      </c>
      <c r="L34" s="191">
        <f t="shared" si="9"/>
        <v>0</v>
      </c>
      <c r="M34" s="191">
        <f t="shared" si="9"/>
        <v>0</v>
      </c>
      <c r="N34" s="191">
        <f t="shared" si="9"/>
        <v>0</v>
      </c>
      <c r="O34" s="191">
        <f t="shared" si="9"/>
        <v>0</v>
      </c>
      <c r="P34" s="191">
        <f t="shared" si="9"/>
        <v>0</v>
      </c>
      <c r="Q34" s="191">
        <f t="shared" si="9"/>
        <v>0</v>
      </c>
      <c r="R34" s="191">
        <f t="shared" si="9"/>
        <v>0</v>
      </c>
      <c r="S34" s="191">
        <f t="shared" si="9"/>
        <v>1135</v>
      </c>
      <c r="T34" s="191">
        <f t="shared" si="9"/>
        <v>4234</v>
      </c>
      <c r="U34" s="191">
        <f t="shared" si="9"/>
        <v>0</v>
      </c>
      <c r="V34" s="191">
        <f t="shared" si="9"/>
        <v>0</v>
      </c>
      <c r="W34" s="191">
        <f t="shared" si="9"/>
        <v>0</v>
      </c>
      <c r="X34" s="191">
        <f t="shared" si="9"/>
        <v>0</v>
      </c>
      <c r="Y34" s="191">
        <f t="shared" si="9"/>
        <v>0</v>
      </c>
      <c r="Z34" s="191">
        <f t="shared" si="9"/>
        <v>340</v>
      </c>
      <c r="AA34" s="191">
        <f t="shared" si="9"/>
        <v>340</v>
      </c>
      <c r="AB34" s="191">
        <f t="shared" si="9"/>
        <v>340</v>
      </c>
      <c r="AC34" s="191">
        <f t="shared" si="9"/>
        <v>0</v>
      </c>
      <c r="AD34" s="191">
        <f t="shared" si="9"/>
        <v>0</v>
      </c>
      <c r="AE34" s="191">
        <f t="shared" si="9"/>
        <v>0</v>
      </c>
      <c r="AF34" s="191">
        <f t="shared" si="9"/>
        <v>0</v>
      </c>
      <c r="AG34" s="191">
        <f t="shared" si="9"/>
        <v>0</v>
      </c>
      <c r="AH34" s="191">
        <f t="shared" si="9"/>
        <v>0</v>
      </c>
      <c r="AI34" s="191">
        <f t="shared" si="9"/>
        <v>0</v>
      </c>
      <c r="AJ34" s="191">
        <f t="shared" si="9"/>
        <v>0</v>
      </c>
      <c r="AK34" s="191">
        <f t="shared" si="9"/>
        <v>0</v>
      </c>
      <c r="AL34" s="191">
        <f t="shared" si="9"/>
        <v>0</v>
      </c>
      <c r="AM34" s="191"/>
      <c r="AN34" s="196"/>
      <c r="AO34" s="196"/>
    </row>
    <row r="35" s="7" customFormat="1" ht="219" customHeight="1" spans="1:41">
      <c r="A35" s="208">
        <v>7</v>
      </c>
      <c r="B35" s="208" t="s">
        <v>1454</v>
      </c>
      <c r="C35" s="208">
        <v>2024</v>
      </c>
      <c r="D35" s="208" t="s">
        <v>1455</v>
      </c>
      <c r="E35" s="208" t="s">
        <v>178</v>
      </c>
      <c r="F35" s="208" t="s">
        <v>984</v>
      </c>
      <c r="G35" s="208" t="s">
        <v>1304</v>
      </c>
      <c r="H35" s="42" t="s">
        <v>1456</v>
      </c>
      <c r="I35" s="85">
        <v>1</v>
      </c>
      <c r="J35" s="22">
        <v>300</v>
      </c>
      <c r="K35" s="22">
        <v>1</v>
      </c>
      <c r="L35" s="22"/>
      <c r="M35" s="22"/>
      <c r="N35" s="22"/>
      <c r="O35" s="22"/>
      <c r="P35" s="22"/>
      <c r="Q35" s="22"/>
      <c r="R35" s="22"/>
      <c r="S35" s="212">
        <v>472</v>
      </c>
      <c r="T35" s="212">
        <v>1694</v>
      </c>
      <c r="U35" s="208" t="s">
        <v>192</v>
      </c>
      <c r="V35" s="91" t="s">
        <v>810</v>
      </c>
      <c r="W35" s="208" t="s">
        <v>183</v>
      </c>
      <c r="X35" s="85" t="s">
        <v>811</v>
      </c>
      <c r="Y35" s="22" t="s">
        <v>1440</v>
      </c>
      <c r="Z35" s="225">
        <v>65</v>
      </c>
      <c r="AA35" s="224">
        <v>65</v>
      </c>
      <c r="AB35" s="208">
        <v>65</v>
      </c>
      <c r="AC35" s="208"/>
      <c r="AD35" s="208"/>
      <c r="AE35" s="208"/>
      <c r="AF35" s="208"/>
      <c r="AG35" s="208"/>
      <c r="AH35" s="208"/>
      <c r="AI35" s="208"/>
      <c r="AJ35" s="208"/>
      <c r="AK35" s="208"/>
      <c r="AL35" s="208"/>
      <c r="AM35" s="217" t="s">
        <v>1457</v>
      </c>
      <c r="AN35" s="217" t="s">
        <v>1458</v>
      </c>
      <c r="AO35" s="223" t="s">
        <v>1386</v>
      </c>
    </row>
    <row r="36" s="7" customFormat="1" ht="219" customHeight="1" spans="1:41">
      <c r="A36" s="208">
        <v>8</v>
      </c>
      <c r="B36" s="208" t="s">
        <v>1459</v>
      </c>
      <c r="C36" s="208">
        <v>2024</v>
      </c>
      <c r="D36" s="208" t="s">
        <v>1460</v>
      </c>
      <c r="E36" s="208" t="s">
        <v>178</v>
      </c>
      <c r="F36" s="208" t="s">
        <v>984</v>
      </c>
      <c r="G36" s="208" t="s">
        <v>198</v>
      </c>
      <c r="H36" s="42" t="s">
        <v>1461</v>
      </c>
      <c r="I36" s="85">
        <v>1</v>
      </c>
      <c r="J36" s="22">
        <v>300</v>
      </c>
      <c r="K36" s="22">
        <v>1</v>
      </c>
      <c r="L36" s="22"/>
      <c r="M36" s="22"/>
      <c r="N36" s="22"/>
      <c r="O36" s="22"/>
      <c r="P36" s="22"/>
      <c r="Q36" s="22"/>
      <c r="R36" s="22"/>
      <c r="S36" s="212">
        <v>327</v>
      </c>
      <c r="T36" s="212">
        <v>1289</v>
      </c>
      <c r="U36" s="208" t="s">
        <v>192</v>
      </c>
      <c r="V36" s="91" t="s">
        <v>810</v>
      </c>
      <c r="W36" s="208" t="s">
        <v>183</v>
      </c>
      <c r="X36" s="85" t="s">
        <v>811</v>
      </c>
      <c r="Y36" s="22" t="s">
        <v>1440</v>
      </c>
      <c r="Z36" s="225">
        <v>75</v>
      </c>
      <c r="AA36" s="224">
        <v>75</v>
      </c>
      <c r="AB36" s="208">
        <v>75</v>
      </c>
      <c r="AC36" s="208"/>
      <c r="AD36" s="208"/>
      <c r="AE36" s="208"/>
      <c r="AF36" s="208"/>
      <c r="AG36" s="208"/>
      <c r="AH36" s="208"/>
      <c r="AI36" s="208"/>
      <c r="AJ36" s="208"/>
      <c r="AK36" s="208"/>
      <c r="AL36" s="208"/>
      <c r="AM36" s="217" t="s">
        <v>1457</v>
      </c>
      <c r="AN36" s="217" t="s">
        <v>1462</v>
      </c>
      <c r="AO36" s="223" t="s">
        <v>1386</v>
      </c>
    </row>
    <row r="37" s="7" customFormat="1" ht="382" customHeight="1" spans="1:41">
      <c r="A37" s="208">
        <v>9</v>
      </c>
      <c r="B37" s="208" t="s">
        <v>1463</v>
      </c>
      <c r="C37" s="208">
        <v>2024</v>
      </c>
      <c r="D37" s="209" t="s">
        <v>1464</v>
      </c>
      <c r="E37" s="41" t="s">
        <v>178</v>
      </c>
      <c r="F37" s="209" t="s">
        <v>402</v>
      </c>
      <c r="G37" s="41" t="s">
        <v>198</v>
      </c>
      <c r="H37" s="210" t="s">
        <v>1465</v>
      </c>
      <c r="I37" s="22">
        <v>1</v>
      </c>
      <c r="J37" s="22">
        <v>1</v>
      </c>
      <c r="K37" s="22">
        <v>1</v>
      </c>
      <c r="L37" s="22"/>
      <c r="M37" s="22"/>
      <c r="N37" s="22"/>
      <c r="O37" s="22"/>
      <c r="P37" s="22"/>
      <c r="Q37" s="22"/>
      <c r="R37" s="22"/>
      <c r="S37" s="211">
        <v>336</v>
      </c>
      <c r="T37" s="211">
        <v>1251</v>
      </c>
      <c r="U37" s="41" t="s">
        <v>192</v>
      </c>
      <c r="V37" s="22" t="s">
        <v>810</v>
      </c>
      <c r="W37" s="41" t="s">
        <v>183</v>
      </c>
      <c r="X37" s="22" t="s">
        <v>811</v>
      </c>
      <c r="Y37" s="22" t="s">
        <v>1440</v>
      </c>
      <c r="Z37" s="226">
        <v>200</v>
      </c>
      <c r="AA37" s="224">
        <v>200</v>
      </c>
      <c r="AB37" s="213">
        <v>200</v>
      </c>
      <c r="AC37" s="213"/>
      <c r="AD37" s="213"/>
      <c r="AE37" s="213"/>
      <c r="AF37" s="208"/>
      <c r="AG37" s="208"/>
      <c r="AH37" s="208"/>
      <c r="AI37" s="208"/>
      <c r="AJ37" s="208"/>
      <c r="AK37" s="208"/>
      <c r="AL37" s="208"/>
      <c r="AM37" s="42" t="s">
        <v>1466</v>
      </c>
      <c r="AN37" s="42" t="s">
        <v>1467</v>
      </c>
      <c r="AO37" s="213" t="s">
        <v>1386</v>
      </c>
    </row>
    <row r="38" s="12" customFormat="1" ht="30" customHeight="1" spans="1:41">
      <c r="A38" s="183" t="s">
        <v>54</v>
      </c>
      <c r="B38" s="188" t="s">
        <v>76</v>
      </c>
      <c r="C38" s="188"/>
      <c r="D38" s="188"/>
      <c r="E38" s="185"/>
      <c r="F38" s="185"/>
      <c r="G38" s="185"/>
      <c r="H38" s="185"/>
      <c r="I38" s="191">
        <v>0</v>
      </c>
      <c r="J38" s="191">
        <v>0</v>
      </c>
      <c r="K38" s="191">
        <v>0</v>
      </c>
      <c r="L38" s="191">
        <v>0</v>
      </c>
      <c r="M38" s="191">
        <v>0</v>
      </c>
      <c r="N38" s="191">
        <v>0</v>
      </c>
      <c r="O38" s="191">
        <v>0</v>
      </c>
      <c r="P38" s="191">
        <v>0</v>
      </c>
      <c r="Q38" s="191">
        <v>0</v>
      </c>
      <c r="R38" s="191">
        <v>0</v>
      </c>
      <c r="S38" s="191">
        <v>0</v>
      </c>
      <c r="T38" s="191">
        <v>0</v>
      </c>
      <c r="U38" s="191">
        <v>0</v>
      </c>
      <c r="V38" s="191">
        <v>0</v>
      </c>
      <c r="W38" s="191">
        <v>0</v>
      </c>
      <c r="X38" s="191">
        <v>0</v>
      </c>
      <c r="Y38" s="191">
        <v>0</v>
      </c>
      <c r="Z38" s="191">
        <v>0</v>
      </c>
      <c r="AA38" s="191">
        <v>0</v>
      </c>
      <c r="AB38" s="191">
        <v>0</v>
      </c>
      <c r="AC38" s="191">
        <v>0</v>
      </c>
      <c r="AD38" s="191">
        <v>0</v>
      </c>
      <c r="AE38" s="191">
        <v>0</v>
      </c>
      <c r="AF38" s="191">
        <v>0</v>
      </c>
      <c r="AG38" s="191">
        <v>0</v>
      </c>
      <c r="AH38" s="191">
        <v>0</v>
      </c>
      <c r="AI38" s="191">
        <v>0</v>
      </c>
      <c r="AJ38" s="191">
        <v>0</v>
      </c>
      <c r="AK38" s="191">
        <v>0</v>
      </c>
      <c r="AL38" s="191">
        <v>0</v>
      </c>
      <c r="AM38" s="196"/>
      <c r="AN38" s="196"/>
      <c r="AO38" s="196"/>
    </row>
    <row r="39" s="12" customFormat="1" ht="30" customHeight="1" spans="1:41">
      <c r="A39" s="183" t="s">
        <v>54</v>
      </c>
      <c r="B39" s="188" t="s">
        <v>77</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customHeight="1" spans="1:41">
      <c r="A40" s="183" t="s">
        <v>52</v>
      </c>
      <c r="B40" s="188" t="s">
        <v>78</v>
      </c>
      <c r="C40" s="188"/>
      <c r="D40" s="188"/>
      <c r="E40" s="185"/>
      <c r="F40" s="185"/>
      <c r="G40" s="185"/>
      <c r="H40" s="185"/>
      <c r="I40" s="191">
        <f t="shared" ref="I40:AL40" si="10">I41+I50</f>
        <v>4</v>
      </c>
      <c r="J40" s="191">
        <f t="shared" si="10"/>
        <v>115.7</v>
      </c>
      <c r="K40" s="191">
        <f t="shared" si="10"/>
        <v>0</v>
      </c>
      <c r="L40" s="191">
        <f t="shared" si="10"/>
        <v>0</v>
      </c>
      <c r="M40" s="191">
        <f t="shared" si="10"/>
        <v>4</v>
      </c>
      <c r="N40" s="191">
        <f t="shared" si="10"/>
        <v>0</v>
      </c>
      <c r="O40" s="191">
        <f t="shared" si="10"/>
        <v>0</v>
      </c>
      <c r="P40" s="191">
        <f t="shared" si="10"/>
        <v>0</v>
      </c>
      <c r="Q40" s="191">
        <f t="shared" si="10"/>
        <v>0</v>
      </c>
      <c r="R40" s="191">
        <f t="shared" si="10"/>
        <v>0</v>
      </c>
      <c r="S40" s="191">
        <f t="shared" si="10"/>
        <v>3557</v>
      </c>
      <c r="T40" s="191">
        <f t="shared" si="10"/>
        <v>14114</v>
      </c>
      <c r="U40" s="191">
        <f t="shared" si="10"/>
        <v>0</v>
      </c>
      <c r="V40" s="191">
        <f t="shared" si="10"/>
        <v>0</v>
      </c>
      <c r="W40" s="191">
        <f t="shared" si="10"/>
        <v>0</v>
      </c>
      <c r="X40" s="191">
        <f t="shared" si="10"/>
        <v>0</v>
      </c>
      <c r="Y40" s="191">
        <f t="shared" si="10"/>
        <v>0</v>
      </c>
      <c r="Z40" s="191">
        <f t="shared" si="10"/>
        <v>4800</v>
      </c>
      <c r="AA40" s="191">
        <f t="shared" si="10"/>
        <v>2160.25</v>
      </c>
      <c r="AB40" s="191">
        <f t="shared" si="10"/>
        <v>1818.25</v>
      </c>
      <c r="AC40" s="191">
        <f t="shared" si="10"/>
        <v>342</v>
      </c>
      <c r="AD40" s="191">
        <f t="shared" si="10"/>
        <v>0</v>
      </c>
      <c r="AE40" s="191">
        <f t="shared" si="10"/>
        <v>0</v>
      </c>
      <c r="AF40" s="191">
        <f t="shared" si="10"/>
        <v>900</v>
      </c>
      <c r="AG40" s="191">
        <f t="shared" si="10"/>
        <v>0</v>
      </c>
      <c r="AH40" s="191">
        <f t="shared" si="10"/>
        <v>0</v>
      </c>
      <c r="AI40" s="191">
        <f t="shared" si="10"/>
        <v>0</v>
      </c>
      <c r="AJ40" s="191">
        <f t="shared" si="10"/>
        <v>1739.75</v>
      </c>
      <c r="AK40" s="191">
        <f t="shared" si="10"/>
        <v>0</v>
      </c>
      <c r="AL40" s="191">
        <f t="shared" si="10"/>
        <v>0</v>
      </c>
      <c r="AM40" s="196"/>
      <c r="AN40" s="196"/>
      <c r="AO40" s="196"/>
    </row>
    <row r="41" s="12" customFormat="1" ht="30" customHeight="1" spans="1:41">
      <c r="A41" s="183" t="s">
        <v>54</v>
      </c>
      <c r="B41" s="188" t="s">
        <v>79</v>
      </c>
      <c r="C41" s="188"/>
      <c r="D41" s="188"/>
      <c r="E41" s="185"/>
      <c r="F41" s="185"/>
      <c r="G41" s="185"/>
      <c r="H41" s="185"/>
      <c r="I41" s="191">
        <f t="shared" ref="I41:AL41" si="11">I42+I43+I44+I45</f>
        <v>4</v>
      </c>
      <c r="J41" s="191">
        <f t="shared" si="11"/>
        <v>115.7</v>
      </c>
      <c r="K41" s="191">
        <f t="shared" si="11"/>
        <v>0</v>
      </c>
      <c r="L41" s="191">
        <f t="shared" si="11"/>
        <v>0</v>
      </c>
      <c r="M41" s="191">
        <f t="shared" si="11"/>
        <v>4</v>
      </c>
      <c r="N41" s="191">
        <f t="shared" si="11"/>
        <v>0</v>
      </c>
      <c r="O41" s="191">
        <f t="shared" si="11"/>
        <v>0</v>
      </c>
      <c r="P41" s="191">
        <f t="shared" si="11"/>
        <v>0</v>
      </c>
      <c r="Q41" s="191">
        <f t="shared" si="11"/>
        <v>0</v>
      </c>
      <c r="R41" s="191">
        <f t="shared" si="11"/>
        <v>0</v>
      </c>
      <c r="S41" s="191">
        <f t="shared" si="11"/>
        <v>3557</v>
      </c>
      <c r="T41" s="191">
        <f t="shared" si="11"/>
        <v>14114</v>
      </c>
      <c r="U41" s="191">
        <f t="shared" si="11"/>
        <v>0</v>
      </c>
      <c r="V41" s="191">
        <f t="shared" si="11"/>
        <v>0</v>
      </c>
      <c r="W41" s="191">
        <f t="shared" si="11"/>
        <v>0</v>
      </c>
      <c r="X41" s="191">
        <f t="shared" si="11"/>
        <v>0</v>
      </c>
      <c r="Y41" s="191">
        <f t="shared" si="11"/>
        <v>0</v>
      </c>
      <c r="Z41" s="191">
        <f t="shared" si="11"/>
        <v>4800</v>
      </c>
      <c r="AA41" s="191">
        <f t="shared" si="11"/>
        <v>2160.25</v>
      </c>
      <c r="AB41" s="191">
        <f t="shared" si="11"/>
        <v>1818.25</v>
      </c>
      <c r="AC41" s="191">
        <f t="shared" si="11"/>
        <v>342</v>
      </c>
      <c r="AD41" s="191">
        <f t="shared" si="11"/>
        <v>0</v>
      </c>
      <c r="AE41" s="191">
        <f t="shared" si="11"/>
        <v>0</v>
      </c>
      <c r="AF41" s="191">
        <f t="shared" si="11"/>
        <v>900</v>
      </c>
      <c r="AG41" s="191">
        <f t="shared" si="11"/>
        <v>0</v>
      </c>
      <c r="AH41" s="191">
        <f t="shared" si="11"/>
        <v>0</v>
      </c>
      <c r="AI41" s="191">
        <f t="shared" si="11"/>
        <v>0</v>
      </c>
      <c r="AJ41" s="191">
        <f t="shared" si="11"/>
        <v>1739.75</v>
      </c>
      <c r="AK41" s="191">
        <f t="shared" si="11"/>
        <v>0</v>
      </c>
      <c r="AL41" s="191">
        <f t="shared" si="11"/>
        <v>0</v>
      </c>
      <c r="AM41" s="196"/>
      <c r="AN41" s="196"/>
      <c r="AO41" s="196"/>
    </row>
    <row r="42" s="12" customFormat="1" ht="30" customHeight="1" spans="1:41">
      <c r="A42" s="184" t="s">
        <v>56</v>
      </c>
      <c r="B42" s="188" t="s">
        <v>80</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c r="AO42" s="196"/>
    </row>
    <row r="43" s="12" customFormat="1" ht="30" customHeight="1" spans="1:41">
      <c r="A43" s="184" t="s">
        <v>56</v>
      </c>
      <c r="B43" s="188" t="s">
        <v>81</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30" customHeight="1" spans="1:41">
      <c r="A44" s="184" t="s">
        <v>56</v>
      </c>
      <c r="B44" s="188" t="s">
        <v>82</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c r="AO44" s="196"/>
    </row>
    <row r="45" s="12" customFormat="1" ht="50" customHeight="1" spans="1:41">
      <c r="A45" s="184" t="s">
        <v>56</v>
      </c>
      <c r="B45" s="188" t="s">
        <v>83</v>
      </c>
      <c r="C45" s="188"/>
      <c r="D45" s="188"/>
      <c r="E45" s="185"/>
      <c r="F45" s="185"/>
      <c r="G45" s="185"/>
      <c r="H45" s="185"/>
      <c r="I45" s="191">
        <f t="shared" ref="I45:AL45" si="12">SUM(I46:I49)</f>
        <v>4</v>
      </c>
      <c r="J45" s="191">
        <f t="shared" si="12"/>
        <v>115.7</v>
      </c>
      <c r="K45" s="191">
        <f t="shared" si="12"/>
        <v>0</v>
      </c>
      <c r="L45" s="191">
        <f t="shared" si="12"/>
        <v>0</v>
      </c>
      <c r="M45" s="191">
        <f t="shared" si="12"/>
        <v>4</v>
      </c>
      <c r="N45" s="191">
        <f t="shared" si="12"/>
        <v>0</v>
      </c>
      <c r="O45" s="191">
        <f t="shared" si="12"/>
        <v>0</v>
      </c>
      <c r="P45" s="191">
        <f t="shared" si="12"/>
        <v>0</v>
      </c>
      <c r="Q45" s="191">
        <f t="shared" si="12"/>
        <v>0</v>
      </c>
      <c r="R45" s="191">
        <f t="shared" si="12"/>
        <v>0</v>
      </c>
      <c r="S45" s="191">
        <f t="shared" si="12"/>
        <v>3557</v>
      </c>
      <c r="T45" s="191">
        <f t="shared" si="12"/>
        <v>14114</v>
      </c>
      <c r="U45" s="191">
        <f t="shared" si="12"/>
        <v>0</v>
      </c>
      <c r="V45" s="191">
        <f t="shared" si="12"/>
        <v>0</v>
      </c>
      <c r="W45" s="191">
        <f t="shared" si="12"/>
        <v>0</v>
      </c>
      <c r="X45" s="191">
        <f t="shared" si="12"/>
        <v>0</v>
      </c>
      <c r="Y45" s="191">
        <f t="shared" si="12"/>
        <v>0</v>
      </c>
      <c r="Z45" s="191">
        <f t="shared" si="12"/>
        <v>4800</v>
      </c>
      <c r="AA45" s="191">
        <f t="shared" si="12"/>
        <v>2160.25</v>
      </c>
      <c r="AB45" s="191">
        <f t="shared" si="12"/>
        <v>1818.25</v>
      </c>
      <c r="AC45" s="191">
        <f t="shared" si="12"/>
        <v>342</v>
      </c>
      <c r="AD45" s="191">
        <f t="shared" si="12"/>
        <v>0</v>
      </c>
      <c r="AE45" s="191">
        <f t="shared" si="12"/>
        <v>0</v>
      </c>
      <c r="AF45" s="191">
        <f t="shared" si="12"/>
        <v>900</v>
      </c>
      <c r="AG45" s="191">
        <f t="shared" si="12"/>
        <v>0</v>
      </c>
      <c r="AH45" s="191">
        <f t="shared" si="12"/>
        <v>0</v>
      </c>
      <c r="AI45" s="191">
        <f t="shared" si="12"/>
        <v>0</v>
      </c>
      <c r="AJ45" s="191">
        <f t="shared" si="12"/>
        <v>1739.75</v>
      </c>
      <c r="AK45" s="191">
        <f t="shared" si="12"/>
        <v>0</v>
      </c>
      <c r="AL45" s="191">
        <f t="shared" si="12"/>
        <v>0</v>
      </c>
      <c r="AM45" s="196"/>
      <c r="AN45" s="196"/>
      <c r="AO45" s="196"/>
    </row>
    <row r="46" s="7" customFormat="1" ht="309" customHeight="1" spans="1:41">
      <c r="A46" s="22">
        <v>10</v>
      </c>
      <c r="B46" s="22" t="s">
        <v>1155</v>
      </c>
      <c r="C46" s="22">
        <v>2024</v>
      </c>
      <c r="D46" s="34" t="s">
        <v>203</v>
      </c>
      <c r="E46" s="24" t="s">
        <v>178</v>
      </c>
      <c r="F46" s="24" t="s">
        <v>990</v>
      </c>
      <c r="G46" s="24" t="s">
        <v>204</v>
      </c>
      <c r="H46" s="35" t="s">
        <v>1409</v>
      </c>
      <c r="I46" s="22">
        <v>1</v>
      </c>
      <c r="J46" s="22">
        <v>2</v>
      </c>
      <c r="K46" s="22"/>
      <c r="L46" s="22"/>
      <c r="M46" s="22">
        <v>1</v>
      </c>
      <c r="N46" s="22"/>
      <c r="O46" s="22"/>
      <c r="P46" s="22"/>
      <c r="Q46" s="22"/>
      <c r="R46" s="22"/>
      <c r="S46" s="95">
        <v>788</v>
      </c>
      <c r="T46" s="95">
        <v>2878</v>
      </c>
      <c r="U46" s="49" t="s">
        <v>206</v>
      </c>
      <c r="V46" s="22" t="s">
        <v>902</v>
      </c>
      <c r="W46" s="49" t="s">
        <v>207</v>
      </c>
      <c r="X46" s="22" t="s">
        <v>715</v>
      </c>
      <c r="Y46" s="22" t="s">
        <v>1468</v>
      </c>
      <c r="Z46" s="39">
        <v>2100</v>
      </c>
      <c r="AA46" s="22">
        <v>385.25</v>
      </c>
      <c r="AB46" s="213">
        <v>43.25</v>
      </c>
      <c r="AC46" s="213">
        <v>342</v>
      </c>
      <c r="AD46" s="213"/>
      <c r="AE46" s="213"/>
      <c r="AF46" s="208">
        <v>500</v>
      </c>
      <c r="AG46" s="208"/>
      <c r="AH46" s="208"/>
      <c r="AI46" s="208"/>
      <c r="AJ46" s="208">
        <v>1214.75</v>
      </c>
      <c r="AK46" s="22"/>
      <c r="AL46" s="22"/>
      <c r="AM46" s="33" t="s">
        <v>1410</v>
      </c>
      <c r="AN46" s="33" t="s">
        <v>1157</v>
      </c>
      <c r="AO46" s="60" t="s">
        <v>1386</v>
      </c>
    </row>
    <row r="47" s="9" customFormat="1" ht="320" customHeight="1" spans="1:41">
      <c r="A47" s="22">
        <v>11</v>
      </c>
      <c r="B47" s="22" t="s">
        <v>1189</v>
      </c>
      <c r="C47" s="22">
        <v>2024</v>
      </c>
      <c r="D47" s="22" t="s">
        <v>1190</v>
      </c>
      <c r="E47" s="22" t="s">
        <v>178</v>
      </c>
      <c r="F47" s="22" t="s">
        <v>990</v>
      </c>
      <c r="G47" s="22" t="s">
        <v>357</v>
      </c>
      <c r="H47" s="22" t="s">
        <v>1411</v>
      </c>
      <c r="I47" s="86">
        <v>1</v>
      </c>
      <c r="J47" s="36">
        <v>16</v>
      </c>
      <c r="K47" s="36"/>
      <c r="L47" s="36"/>
      <c r="M47" s="36">
        <v>1</v>
      </c>
      <c r="N47" s="36"/>
      <c r="O47" s="36"/>
      <c r="P47" s="36"/>
      <c r="Q47" s="36"/>
      <c r="R47" s="36"/>
      <c r="S47" s="36">
        <v>114</v>
      </c>
      <c r="T47" s="36">
        <v>456</v>
      </c>
      <c r="U47" s="36" t="s">
        <v>1016</v>
      </c>
      <c r="V47" s="22" t="s">
        <v>749</v>
      </c>
      <c r="W47" s="49" t="s">
        <v>207</v>
      </c>
      <c r="X47" s="22" t="s">
        <v>715</v>
      </c>
      <c r="Y47" s="22" t="s">
        <v>1468</v>
      </c>
      <c r="Z47" s="22">
        <v>1400</v>
      </c>
      <c r="AA47" s="36">
        <v>625</v>
      </c>
      <c r="AB47" s="209">
        <v>625</v>
      </c>
      <c r="AC47" s="209"/>
      <c r="AD47" s="209"/>
      <c r="AE47" s="209"/>
      <c r="AF47" s="209">
        <v>400</v>
      </c>
      <c r="AG47" s="209"/>
      <c r="AH47" s="209"/>
      <c r="AI47" s="209"/>
      <c r="AJ47" s="209">
        <v>375</v>
      </c>
      <c r="AK47" s="36"/>
      <c r="AL47" s="36"/>
      <c r="AM47" s="37" t="s">
        <v>1192</v>
      </c>
      <c r="AN47" s="37" t="s">
        <v>1193</v>
      </c>
      <c r="AO47" s="77" t="s">
        <v>1386</v>
      </c>
    </row>
    <row r="48" s="7" customFormat="1" ht="189" customHeight="1" spans="1:41">
      <c r="A48" s="22">
        <v>12</v>
      </c>
      <c r="B48" s="25" t="s">
        <v>1194</v>
      </c>
      <c r="C48" s="25">
        <v>2024</v>
      </c>
      <c r="D48" s="38" t="s">
        <v>208</v>
      </c>
      <c r="E48" s="27" t="s">
        <v>178</v>
      </c>
      <c r="F48" s="27" t="s">
        <v>990</v>
      </c>
      <c r="G48" s="27" t="s">
        <v>209</v>
      </c>
      <c r="H48" s="38" t="s">
        <v>1412</v>
      </c>
      <c r="I48" s="25">
        <v>1</v>
      </c>
      <c r="J48" s="25">
        <v>90</v>
      </c>
      <c r="K48" s="25"/>
      <c r="L48" s="25"/>
      <c r="M48" s="25">
        <v>1</v>
      </c>
      <c r="N48" s="25"/>
      <c r="O48" s="25"/>
      <c r="P48" s="25"/>
      <c r="Q48" s="25"/>
      <c r="R48" s="25"/>
      <c r="S48" s="25">
        <v>1867</v>
      </c>
      <c r="T48" s="25">
        <v>7902</v>
      </c>
      <c r="U48" s="51" t="s">
        <v>211</v>
      </c>
      <c r="V48" s="25" t="s">
        <v>715</v>
      </c>
      <c r="W48" s="96" t="s">
        <v>207</v>
      </c>
      <c r="X48" s="25" t="s">
        <v>715</v>
      </c>
      <c r="Y48" s="22" t="s">
        <v>1468</v>
      </c>
      <c r="Z48" s="25">
        <v>350</v>
      </c>
      <c r="AA48" s="25">
        <v>200</v>
      </c>
      <c r="AB48" s="215">
        <v>200</v>
      </c>
      <c r="AC48" s="215"/>
      <c r="AD48" s="215"/>
      <c r="AE48" s="215"/>
      <c r="AF48" s="216"/>
      <c r="AG48" s="216"/>
      <c r="AH48" s="216"/>
      <c r="AI48" s="216"/>
      <c r="AJ48" s="216">
        <v>150</v>
      </c>
      <c r="AK48" s="25"/>
      <c r="AL48" s="25"/>
      <c r="AM48" s="68" t="s">
        <v>1436</v>
      </c>
      <c r="AN48" s="68" t="s">
        <v>1437</v>
      </c>
      <c r="AO48" s="57" t="s">
        <v>1386</v>
      </c>
    </row>
    <row r="49" s="13" customFormat="1" ht="145" customHeight="1" spans="1:41">
      <c r="A49" s="22">
        <v>13</v>
      </c>
      <c r="B49" s="22" t="s">
        <v>1322</v>
      </c>
      <c r="C49" s="33">
        <v>2024</v>
      </c>
      <c r="D49" s="33" t="s">
        <v>1323</v>
      </c>
      <c r="E49" s="33" t="s">
        <v>178</v>
      </c>
      <c r="F49" s="22" t="s">
        <v>1009</v>
      </c>
      <c r="G49" s="33" t="s">
        <v>1324</v>
      </c>
      <c r="H49" s="33" t="s">
        <v>1325</v>
      </c>
      <c r="I49" s="33">
        <v>1</v>
      </c>
      <c r="J49" s="33">
        <v>7.7</v>
      </c>
      <c r="K49" s="33"/>
      <c r="L49" s="33"/>
      <c r="M49" s="33">
        <v>1</v>
      </c>
      <c r="N49" s="33"/>
      <c r="O49" s="33"/>
      <c r="P49" s="33"/>
      <c r="Q49" s="33"/>
      <c r="R49" s="33"/>
      <c r="S49" s="39">
        <v>788</v>
      </c>
      <c r="T49" s="39">
        <v>2878</v>
      </c>
      <c r="U49" s="22" t="s">
        <v>206</v>
      </c>
      <c r="V49" s="33" t="s">
        <v>902</v>
      </c>
      <c r="W49" s="33" t="s">
        <v>207</v>
      </c>
      <c r="X49" s="22" t="s">
        <v>715</v>
      </c>
      <c r="Y49" s="33" t="s">
        <v>1468</v>
      </c>
      <c r="Z49" s="22">
        <v>950</v>
      </c>
      <c r="AA49" s="33">
        <v>950</v>
      </c>
      <c r="AB49" s="33">
        <v>950</v>
      </c>
      <c r="AC49" s="33"/>
      <c r="AD49" s="33"/>
      <c r="AE49" s="33"/>
      <c r="AF49" s="33"/>
      <c r="AG49" s="33"/>
      <c r="AH49" s="33"/>
      <c r="AI49" s="33"/>
      <c r="AJ49" s="33"/>
      <c r="AK49" s="33"/>
      <c r="AL49" s="33"/>
      <c r="AM49" s="33" t="s">
        <v>1326</v>
      </c>
      <c r="AN49" s="33" t="s">
        <v>913</v>
      </c>
      <c r="AO49" s="60" t="s">
        <v>1392</v>
      </c>
    </row>
    <row r="50" s="12" customFormat="1" ht="30" customHeight="1" spans="1:41">
      <c r="A50" s="183" t="s">
        <v>54</v>
      </c>
      <c r="B50" s="188" t="s">
        <v>84</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30" customHeight="1" spans="1:41">
      <c r="A51" s="183" t="s">
        <v>52</v>
      </c>
      <c r="B51" s="188" t="s">
        <v>85</v>
      </c>
      <c r="C51" s="188"/>
      <c r="D51" s="188"/>
      <c r="E51" s="185"/>
      <c r="F51" s="185"/>
      <c r="G51" s="185"/>
      <c r="H51" s="185"/>
      <c r="I51" s="191">
        <f t="shared" ref="I51:AL51" si="13">I52+I53+I54+I55</f>
        <v>0</v>
      </c>
      <c r="J51" s="191">
        <f t="shared" si="13"/>
        <v>0</v>
      </c>
      <c r="K51" s="191">
        <f t="shared" si="13"/>
        <v>0</v>
      </c>
      <c r="L51" s="191">
        <f t="shared" si="13"/>
        <v>0</v>
      </c>
      <c r="M51" s="191">
        <f t="shared" si="13"/>
        <v>0</v>
      </c>
      <c r="N51" s="191">
        <f t="shared" si="13"/>
        <v>0</v>
      </c>
      <c r="O51" s="191">
        <f t="shared" si="13"/>
        <v>0</v>
      </c>
      <c r="P51" s="191">
        <f t="shared" si="13"/>
        <v>0</v>
      </c>
      <c r="Q51" s="191">
        <f t="shared" si="13"/>
        <v>0</v>
      </c>
      <c r="R51" s="191">
        <f t="shared" si="13"/>
        <v>0</v>
      </c>
      <c r="S51" s="191">
        <f t="shared" si="13"/>
        <v>0</v>
      </c>
      <c r="T51" s="191">
        <f t="shared" si="13"/>
        <v>0</v>
      </c>
      <c r="U51" s="191">
        <f t="shared" si="13"/>
        <v>0</v>
      </c>
      <c r="V51" s="191">
        <f t="shared" si="13"/>
        <v>0</v>
      </c>
      <c r="W51" s="191">
        <f t="shared" si="13"/>
        <v>0</v>
      </c>
      <c r="X51" s="191">
        <f t="shared" si="13"/>
        <v>0</v>
      </c>
      <c r="Y51" s="191">
        <f t="shared" si="13"/>
        <v>0</v>
      </c>
      <c r="Z51" s="191">
        <f t="shared" si="13"/>
        <v>0</v>
      </c>
      <c r="AA51" s="191">
        <f t="shared" si="13"/>
        <v>0</v>
      </c>
      <c r="AB51" s="191">
        <f t="shared" si="13"/>
        <v>0</v>
      </c>
      <c r="AC51" s="191">
        <f t="shared" si="13"/>
        <v>0</v>
      </c>
      <c r="AD51" s="191">
        <f t="shared" si="13"/>
        <v>0</v>
      </c>
      <c r="AE51" s="191">
        <f t="shared" si="13"/>
        <v>0</v>
      </c>
      <c r="AF51" s="191">
        <f t="shared" si="13"/>
        <v>0</v>
      </c>
      <c r="AG51" s="191">
        <f t="shared" si="13"/>
        <v>0</v>
      </c>
      <c r="AH51" s="191">
        <f t="shared" si="13"/>
        <v>0</v>
      </c>
      <c r="AI51" s="191">
        <f t="shared" si="13"/>
        <v>0</v>
      </c>
      <c r="AJ51" s="191">
        <f t="shared" si="13"/>
        <v>0</v>
      </c>
      <c r="AK51" s="191">
        <f t="shared" si="13"/>
        <v>0</v>
      </c>
      <c r="AL51" s="191">
        <f t="shared" si="13"/>
        <v>0</v>
      </c>
      <c r="AM51" s="196"/>
      <c r="AN51" s="196"/>
      <c r="AO51" s="196"/>
    </row>
    <row r="52" s="12" customFormat="1" ht="30" customHeight="1" spans="1:41">
      <c r="A52" s="183" t="s">
        <v>54</v>
      </c>
      <c r="B52" s="188" t="s">
        <v>86</v>
      </c>
      <c r="C52" s="188"/>
      <c r="D52" s="188"/>
      <c r="E52" s="185"/>
      <c r="F52" s="185"/>
      <c r="G52" s="185"/>
      <c r="H52" s="185"/>
      <c r="I52" s="191">
        <v>0</v>
      </c>
      <c r="J52" s="191">
        <v>0</v>
      </c>
      <c r="K52" s="191">
        <v>0</v>
      </c>
      <c r="L52" s="191">
        <v>0</v>
      </c>
      <c r="M52" s="191">
        <v>0</v>
      </c>
      <c r="N52" s="191">
        <v>0</v>
      </c>
      <c r="O52" s="191">
        <v>0</v>
      </c>
      <c r="P52" s="191">
        <v>0</v>
      </c>
      <c r="Q52" s="191">
        <v>0</v>
      </c>
      <c r="R52" s="191">
        <v>0</v>
      </c>
      <c r="S52" s="191">
        <v>0</v>
      </c>
      <c r="T52" s="191">
        <v>0</v>
      </c>
      <c r="U52" s="191">
        <v>0</v>
      </c>
      <c r="V52" s="191">
        <v>0</v>
      </c>
      <c r="W52" s="191">
        <v>0</v>
      </c>
      <c r="X52" s="191">
        <v>0</v>
      </c>
      <c r="Y52" s="191">
        <v>0</v>
      </c>
      <c r="Z52" s="191">
        <v>0</v>
      </c>
      <c r="AA52" s="191">
        <v>0</v>
      </c>
      <c r="AB52" s="191">
        <v>0</v>
      </c>
      <c r="AC52" s="191">
        <v>0</v>
      </c>
      <c r="AD52" s="191">
        <v>0</v>
      </c>
      <c r="AE52" s="191">
        <v>0</v>
      </c>
      <c r="AF52" s="191">
        <v>0</v>
      </c>
      <c r="AG52" s="191">
        <v>0</v>
      </c>
      <c r="AH52" s="191">
        <v>0</v>
      </c>
      <c r="AI52" s="191">
        <v>0</v>
      </c>
      <c r="AJ52" s="191">
        <v>0</v>
      </c>
      <c r="AK52" s="191">
        <v>0</v>
      </c>
      <c r="AL52" s="191">
        <v>0</v>
      </c>
      <c r="AM52" s="191"/>
      <c r="AN52" s="196"/>
      <c r="AO52" s="196"/>
    </row>
    <row r="53" s="12" customFormat="1" ht="30" customHeight="1" spans="1:41">
      <c r="A53" s="183" t="s">
        <v>54</v>
      </c>
      <c r="B53" s="188" t="s">
        <v>87</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54</v>
      </c>
      <c r="B54" s="188" t="s">
        <v>88</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c r="AO54" s="196"/>
    </row>
    <row r="55" s="12" customFormat="1" ht="30" customHeight="1" spans="1:41">
      <c r="A55" s="183" t="s">
        <v>54</v>
      </c>
      <c r="B55" s="188" t="s">
        <v>89</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customHeight="1" spans="1:41">
      <c r="A56" s="183" t="s">
        <v>52</v>
      </c>
      <c r="B56" s="188" t="s">
        <v>90</v>
      </c>
      <c r="C56" s="188"/>
      <c r="D56" s="188"/>
      <c r="E56" s="185"/>
      <c r="F56" s="185"/>
      <c r="G56" s="185"/>
      <c r="H56" s="185"/>
      <c r="I56" s="191">
        <f t="shared" ref="I56:AL56" si="14">I57+I59+I62+I60+I61+I63</f>
        <v>3</v>
      </c>
      <c r="J56" s="191">
        <f t="shared" si="14"/>
        <v>1200</v>
      </c>
      <c r="K56" s="191">
        <f t="shared" si="14"/>
        <v>3</v>
      </c>
      <c r="L56" s="191">
        <f t="shared" si="14"/>
        <v>0</v>
      </c>
      <c r="M56" s="191">
        <f t="shared" si="14"/>
        <v>0</v>
      </c>
      <c r="N56" s="191">
        <f t="shared" si="14"/>
        <v>0</v>
      </c>
      <c r="O56" s="191">
        <f t="shared" si="14"/>
        <v>0</v>
      </c>
      <c r="P56" s="191">
        <f t="shared" si="14"/>
        <v>0</v>
      </c>
      <c r="Q56" s="191">
        <f t="shared" si="14"/>
        <v>0</v>
      </c>
      <c r="R56" s="191">
        <f t="shared" si="14"/>
        <v>0</v>
      </c>
      <c r="S56" s="191">
        <f t="shared" si="14"/>
        <v>1363</v>
      </c>
      <c r="T56" s="191">
        <f t="shared" si="14"/>
        <v>1686</v>
      </c>
      <c r="U56" s="191">
        <f t="shared" si="14"/>
        <v>0</v>
      </c>
      <c r="V56" s="191">
        <f t="shared" si="14"/>
        <v>0</v>
      </c>
      <c r="W56" s="191">
        <f t="shared" si="14"/>
        <v>0</v>
      </c>
      <c r="X56" s="191">
        <f t="shared" si="14"/>
        <v>0</v>
      </c>
      <c r="Y56" s="191">
        <f t="shared" si="14"/>
        <v>0</v>
      </c>
      <c r="Z56" s="191">
        <f t="shared" si="14"/>
        <v>780</v>
      </c>
      <c r="AA56" s="191">
        <f t="shared" si="14"/>
        <v>580</v>
      </c>
      <c r="AB56" s="191">
        <f t="shared" si="14"/>
        <v>580</v>
      </c>
      <c r="AC56" s="191">
        <f t="shared" si="14"/>
        <v>0</v>
      </c>
      <c r="AD56" s="191">
        <f t="shared" si="14"/>
        <v>0</v>
      </c>
      <c r="AE56" s="191">
        <f t="shared" si="14"/>
        <v>0</v>
      </c>
      <c r="AF56" s="191">
        <f t="shared" si="14"/>
        <v>200</v>
      </c>
      <c r="AG56" s="191">
        <f t="shared" si="14"/>
        <v>0</v>
      </c>
      <c r="AH56" s="191">
        <f t="shared" si="14"/>
        <v>0</v>
      </c>
      <c r="AI56" s="191">
        <f t="shared" si="14"/>
        <v>0</v>
      </c>
      <c r="AJ56" s="191">
        <f t="shared" si="14"/>
        <v>0</v>
      </c>
      <c r="AK56" s="191">
        <f t="shared" si="14"/>
        <v>0</v>
      </c>
      <c r="AL56" s="191">
        <f t="shared" si="14"/>
        <v>0</v>
      </c>
      <c r="AM56" s="196"/>
      <c r="AN56" s="196"/>
      <c r="AO56" s="196"/>
    </row>
    <row r="57" s="12" customFormat="1" ht="30" customHeight="1" spans="1:41">
      <c r="A57" s="183" t="s">
        <v>54</v>
      </c>
      <c r="B57" s="188" t="s">
        <v>91</v>
      </c>
      <c r="C57" s="188"/>
      <c r="D57" s="188"/>
      <c r="E57" s="185"/>
      <c r="F57" s="185"/>
      <c r="G57" s="185"/>
      <c r="H57" s="185"/>
      <c r="I57" s="191">
        <f t="shared" ref="I57:AL57" si="15">SUM(I58)</f>
        <v>1</v>
      </c>
      <c r="J57" s="191">
        <f t="shared" si="15"/>
        <v>1200</v>
      </c>
      <c r="K57" s="191">
        <f t="shared" si="15"/>
        <v>1</v>
      </c>
      <c r="L57" s="191">
        <f t="shared" si="15"/>
        <v>0</v>
      </c>
      <c r="M57" s="191">
        <f t="shared" si="15"/>
        <v>0</v>
      </c>
      <c r="N57" s="191">
        <f t="shared" si="15"/>
        <v>0</v>
      </c>
      <c r="O57" s="191">
        <f t="shared" si="15"/>
        <v>0</v>
      </c>
      <c r="P57" s="191">
        <f t="shared" si="15"/>
        <v>0</v>
      </c>
      <c r="Q57" s="191">
        <f t="shared" si="15"/>
        <v>0</v>
      </c>
      <c r="R57" s="191">
        <f t="shared" si="15"/>
        <v>0</v>
      </c>
      <c r="S57" s="191">
        <f t="shared" si="15"/>
        <v>1200</v>
      </c>
      <c r="T57" s="191">
        <f t="shared" si="15"/>
        <v>1200</v>
      </c>
      <c r="U57" s="191">
        <f t="shared" si="15"/>
        <v>0</v>
      </c>
      <c r="V57" s="191">
        <f t="shared" si="15"/>
        <v>0</v>
      </c>
      <c r="W57" s="191">
        <f t="shared" si="15"/>
        <v>0</v>
      </c>
      <c r="X57" s="191">
        <f t="shared" si="15"/>
        <v>0</v>
      </c>
      <c r="Y57" s="191">
        <f t="shared" si="15"/>
        <v>0</v>
      </c>
      <c r="Z57" s="191">
        <f t="shared" si="15"/>
        <v>200</v>
      </c>
      <c r="AA57" s="191">
        <f t="shared" si="15"/>
        <v>0</v>
      </c>
      <c r="AB57" s="191">
        <f t="shared" si="15"/>
        <v>0</v>
      </c>
      <c r="AC57" s="191">
        <f t="shared" si="15"/>
        <v>0</v>
      </c>
      <c r="AD57" s="191">
        <f t="shared" si="15"/>
        <v>0</v>
      </c>
      <c r="AE57" s="191">
        <f t="shared" si="15"/>
        <v>0</v>
      </c>
      <c r="AF57" s="191">
        <f t="shared" si="15"/>
        <v>200</v>
      </c>
      <c r="AG57" s="191">
        <f t="shared" si="15"/>
        <v>0</v>
      </c>
      <c r="AH57" s="191">
        <f t="shared" si="15"/>
        <v>0</v>
      </c>
      <c r="AI57" s="191">
        <f t="shared" si="15"/>
        <v>0</v>
      </c>
      <c r="AJ57" s="191">
        <f t="shared" si="15"/>
        <v>0</v>
      </c>
      <c r="AK57" s="191">
        <f t="shared" si="15"/>
        <v>0</v>
      </c>
      <c r="AL57" s="191">
        <f t="shared" si="15"/>
        <v>0</v>
      </c>
      <c r="AM57" s="196"/>
      <c r="AN57" s="196"/>
      <c r="AO57" s="196"/>
    </row>
    <row r="58" s="7" customFormat="1" ht="178" customHeight="1" spans="1:41">
      <c r="A58" s="22">
        <v>14</v>
      </c>
      <c r="B58" s="22" t="s">
        <v>1180</v>
      </c>
      <c r="C58" s="22">
        <v>2024</v>
      </c>
      <c r="D58" s="33" t="s">
        <v>998</v>
      </c>
      <c r="E58" s="22" t="s">
        <v>178</v>
      </c>
      <c r="F58" s="22" t="s">
        <v>1175</v>
      </c>
      <c r="G58" s="22" t="s">
        <v>995</v>
      </c>
      <c r="H58" s="33" t="s">
        <v>999</v>
      </c>
      <c r="I58" s="22">
        <v>1</v>
      </c>
      <c r="J58" s="22">
        <v>1200</v>
      </c>
      <c r="K58" s="22">
        <v>1</v>
      </c>
      <c r="L58" s="22"/>
      <c r="M58" s="22"/>
      <c r="N58" s="22"/>
      <c r="O58" s="22"/>
      <c r="P58" s="22"/>
      <c r="Q58" s="22"/>
      <c r="R58" s="22"/>
      <c r="S58" s="22">
        <v>1200</v>
      </c>
      <c r="T58" s="22">
        <v>1200</v>
      </c>
      <c r="U58" s="36" t="s">
        <v>183</v>
      </c>
      <c r="V58" s="22" t="s">
        <v>1144</v>
      </c>
      <c r="W58" s="36" t="s">
        <v>183</v>
      </c>
      <c r="X58" s="22" t="s">
        <v>1144</v>
      </c>
      <c r="Y58" s="22" t="s">
        <v>1440</v>
      </c>
      <c r="Z58" s="22">
        <v>200</v>
      </c>
      <c r="AA58" s="22"/>
      <c r="AB58" s="60"/>
      <c r="AC58" s="60"/>
      <c r="AD58" s="60"/>
      <c r="AE58" s="60"/>
      <c r="AF58" s="22">
        <v>200</v>
      </c>
      <c r="AG58" s="22"/>
      <c r="AH58" s="22"/>
      <c r="AI58" s="22"/>
      <c r="AJ58" s="22"/>
      <c r="AK58" s="22"/>
      <c r="AL58" s="22"/>
      <c r="AM58" s="33" t="s">
        <v>1181</v>
      </c>
      <c r="AN58" s="33" t="s">
        <v>1182</v>
      </c>
      <c r="AO58" s="60" t="s">
        <v>1386</v>
      </c>
    </row>
    <row r="59" s="12" customFormat="1" ht="30" customHeight="1" spans="1:41">
      <c r="A59" s="183" t="s">
        <v>54</v>
      </c>
      <c r="B59" s="188" t="s">
        <v>92</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3" t="s">
        <v>54</v>
      </c>
      <c r="B60" s="188" t="s">
        <v>93</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94</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customHeight="1" spans="1:41">
      <c r="A62" s="183" t="s">
        <v>54</v>
      </c>
      <c r="B62" s="188" t="s">
        <v>95</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customHeight="1" spans="1:41">
      <c r="A63" s="183" t="s">
        <v>54</v>
      </c>
      <c r="B63" s="188" t="s">
        <v>96</v>
      </c>
      <c r="C63" s="188"/>
      <c r="D63" s="188"/>
      <c r="E63" s="185"/>
      <c r="F63" s="185"/>
      <c r="G63" s="185"/>
      <c r="H63" s="185"/>
      <c r="I63" s="191">
        <f t="shared" ref="I63:AL63" si="16">SUM(I64:I65)</f>
        <v>2</v>
      </c>
      <c r="J63" s="191">
        <f t="shared" si="16"/>
        <v>0</v>
      </c>
      <c r="K63" s="191">
        <f t="shared" si="16"/>
        <v>2</v>
      </c>
      <c r="L63" s="191">
        <f t="shared" si="16"/>
        <v>0</v>
      </c>
      <c r="M63" s="191">
        <f t="shared" si="16"/>
        <v>0</v>
      </c>
      <c r="N63" s="191">
        <f t="shared" si="16"/>
        <v>0</v>
      </c>
      <c r="O63" s="191">
        <f t="shared" si="16"/>
        <v>0</v>
      </c>
      <c r="P63" s="191">
        <f t="shared" si="16"/>
        <v>0</v>
      </c>
      <c r="Q63" s="191">
        <f t="shared" si="16"/>
        <v>0</v>
      </c>
      <c r="R63" s="191">
        <f t="shared" si="16"/>
        <v>0</v>
      </c>
      <c r="S63" s="191">
        <f t="shared" si="16"/>
        <v>163</v>
      </c>
      <c r="T63" s="191">
        <f t="shared" si="16"/>
        <v>486</v>
      </c>
      <c r="U63" s="191">
        <f t="shared" si="16"/>
        <v>0</v>
      </c>
      <c r="V63" s="191">
        <f t="shared" si="16"/>
        <v>0</v>
      </c>
      <c r="W63" s="191">
        <f t="shared" si="16"/>
        <v>0</v>
      </c>
      <c r="X63" s="191">
        <f t="shared" si="16"/>
        <v>0</v>
      </c>
      <c r="Y63" s="191">
        <f t="shared" si="16"/>
        <v>0</v>
      </c>
      <c r="Z63" s="191">
        <f t="shared" si="16"/>
        <v>580</v>
      </c>
      <c r="AA63" s="191">
        <f t="shared" si="16"/>
        <v>580</v>
      </c>
      <c r="AB63" s="191">
        <f t="shared" si="16"/>
        <v>580</v>
      </c>
      <c r="AC63" s="191">
        <f t="shared" si="16"/>
        <v>0</v>
      </c>
      <c r="AD63" s="191">
        <f t="shared" si="16"/>
        <v>0</v>
      </c>
      <c r="AE63" s="191">
        <f t="shared" si="16"/>
        <v>0</v>
      </c>
      <c r="AF63" s="191">
        <f t="shared" si="16"/>
        <v>0</v>
      </c>
      <c r="AG63" s="191">
        <f t="shared" si="16"/>
        <v>0</v>
      </c>
      <c r="AH63" s="191">
        <f t="shared" si="16"/>
        <v>0</v>
      </c>
      <c r="AI63" s="191">
        <f t="shared" si="16"/>
        <v>0</v>
      </c>
      <c r="AJ63" s="191">
        <f t="shared" si="16"/>
        <v>0</v>
      </c>
      <c r="AK63" s="191">
        <f t="shared" si="16"/>
        <v>0</v>
      </c>
      <c r="AL63" s="191">
        <f t="shared" si="16"/>
        <v>0</v>
      </c>
      <c r="AM63" s="196"/>
      <c r="AN63" s="196"/>
      <c r="AO63" s="196"/>
    </row>
    <row r="64" s="12" customFormat="1" ht="216" customHeight="1" spans="1:41">
      <c r="A64" s="221">
        <v>15</v>
      </c>
      <c r="B64" s="208" t="s">
        <v>1469</v>
      </c>
      <c r="C64" s="208">
        <v>2024</v>
      </c>
      <c r="D64" s="208" t="s">
        <v>1470</v>
      </c>
      <c r="E64" s="208" t="s">
        <v>178</v>
      </c>
      <c r="F64" s="208" t="s">
        <v>1020</v>
      </c>
      <c r="G64" s="222" t="s">
        <v>204</v>
      </c>
      <c r="H64" s="42" t="s">
        <v>1471</v>
      </c>
      <c r="I64" s="33">
        <v>1</v>
      </c>
      <c r="J64" s="33"/>
      <c r="K64" s="33">
        <v>1</v>
      </c>
      <c r="L64" s="33"/>
      <c r="M64" s="33"/>
      <c r="N64" s="33"/>
      <c r="O64" s="33"/>
      <c r="P64" s="33"/>
      <c r="Q64" s="33"/>
      <c r="R64" s="33"/>
      <c r="S64" s="33">
        <v>163</v>
      </c>
      <c r="T64" s="33">
        <v>486</v>
      </c>
      <c r="U64" s="42" t="s">
        <v>206</v>
      </c>
      <c r="V64" s="33" t="s">
        <v>902</v>
      </c>
      <c r="W64" s="41" t="s">
        <v>183</v>
      </c>
      <c r="X64" s="22" t="s">
        <v>811</v>
      </c>
      <c r="Y64" s="22" t="s">
        <v>1440</v>
      </c>
      <c r="Z64" s="227">
        <v>80</v>
      </c>
      <c r="AA64" s="225">
        <v>80</v>
      </c>
      <c r="AB64" s="208">
        <v>80</v>
      </c>
      <c r="AC64" s="75"/>
      <c r="AD64" s="75"/>
      <c r="AE64" s="75"/>
      <c r="AF64" s="75"/>
      <c r="AG64" s="75"/>
      <c r="AH64" s="75"/>
      <c r="AI64" s="75"/>
      <c r="AJ64" s="75"/>
      <c r="AK64" s="75"/>
      <c r="AL64" s="75"/>
      <c r="AM64" s="42" t="s">
        <v>1472</v>
      </c>
      <c r="AN64" s="42" t="s">
        <v>1473</v>
      </c>
      <c r="AO64" s="60" t="s">
        <v>1386</v>
      </c>
    </row>
    <row r="65" s="12" customFormat="1" ht="243" customHeight="1" spans="1:41">
      <c r="A65" s="208">
        <v>16</v>
      </c>
      <c r="B65" s="208" t="s">
        <v>1474</v>
      </c>
      <c r="C65" s="208">
        <v>2024</v>
      </c>
      <c r="D65" s="208" t="s">
        <v>1475</v>
      </c>
      <c r="E65" s="208" t="s">
        <v>178</v>
      </c>
      <c r="F65" s="208" t="s">
        <v>1175</v>
      </c>
      <c r="G65" s="208" t="s">
        <v>995</v>
      </c>
      <c r="H65" s="42" t="s">
        <v>1476</v>
      </c>
      <c r="I65" s="22">
        <v>1</v>
      </c>
      <c r="J65" s="22"/>
      <c r="K65" s="22">
        <v>1</v>
      </c>
      <c r="L65" s="191"/>
      <c r="M65" s="191"/>
      <c r="N65" s="191"/>
      <c r="O65" s="191"/>
      <c r="P65" s="191"/>
      <c r="Q65" s="191"/>
      <c r="R65" s="191"/>
      <c r="S65" s="191"/>
      <c r="T65" s="191"/>
      <c r="U65" s="42" t="s">
        <v>995</v>
      </c>
      <c r="V65" s="22" t="s">
        <v>811</v>
      </c>
      <c r="W65" s="209" t="s">
        <v>183</v>
      </c>
      <c r="X65" s="22" t="s">
        <v>811</v>
      </c>
      <c r="Y65" s="22" t="s">
        <v>1440</v>
      </c>
      <c r="Z65" s="225">
        <v>500</v>
      </c>
      <c r="AA65" s="225">
        <v>500</v>
      </c>
      <c r="AB65" s="208">
        <v>500</v>
      </c>
      <c r="AC65" s="208"/>
      <c r="AD65" s="208"/>
      <c r="AE65" s="208"/>
      <c r="AF65" s="208"/>
      <c r="AG65" s="208"/>
      <c r="AH65" s="208"/>
      <c r="AI65" s="208"/>
      <c r="AJ65" s="208"/>
      <c r="AK65" s="208"/>
      <c r="AL65" s="191"/>
      <c r="AM65" s="42" t="s">
        <v>1477</v>
      </c>
      <c r="AN65" s="42" t="s">
        <v>1478</v>
      </c>
      <c r="AO65" s="60" t="s">
        <v>1386</v>
      </c>
    </row>
    <row r="66" s="12" customFormat="1" ht="30" customHeight="1" spans="1:41">
      <c r="A66" s="180" t="s">
        <v>50</v>
      </c>
      <c r="B66" s="188" t="s">
        <v>97</v>
      </c>
      <c r="C66" s="188"/>
      <c r="D66" s="188"/>
      <c r="E66" s="185"/>
      <c r="F66" s="185"/>
      <c r="G66" s="185"/>
      <c r="H66" s="185"/>
      <c r="I66" s="192">
        <f t="shared" ref="I66:AL66" si="17">I67+I71+I74+I77+I81</f>
        <v>1</v>
      </c>
      <c r="J66" s="192">
        <f t="shared" si="17"/>
        <v>0</v>
      </c>
      <c r="K66" s="192">
        <f t="shared" si="17"/>
        <v>0</v>
      </c>
      <c r="L66" s="192">
        <f t="shared" si="17"/>
        <v>1</v>
      </c>
      <c r="M66" s="192">
        <f t="shared" si="17"/>
        <v>0</v>
      </c>
      <c r="N66" s="192">
        <f t="shared" si="17"/>
        <v>0</v>
      </c>
      <c r="O66" s="192">
        <f t="shared" si="17"/>
        <v>0</v>
      </c>
      <c r="P66" s="192">
        <f t="shared" si="17"/>
        <v>0</v>
      </c>
      <c r="Q66" s="192">
        <f t="shared" si="17"/>
        <v>0</v>
      </c>
      <c r="R66" s="192">
        <f t="shared" si="17"/>
        <v>0</v>
      </c>
      <c r="S66" s="192">
        <f t="shared" si="17"/>
        <v>0</v>
      </c>
      <c r="T66" s="192">
        <f t="shared" si="17"/>
        <v>0</v>
      </c>
      <c r="U66" s="192">
        <f t="shared" si="17"/>
        <v>0</v>
      </c>
      <c r="V66" s="192">
        <f t="shared" si="17"/>
        <v>0</v>
      </c>
      <c r="W66" s="192">
        <f t="shared" si="17"/>
        <v>0</v>
      </c>
      <c r="X66" s="192">
        <f t="shared" si="17"/>
        <v>0</v>
      </c>
      <c r="Y66" s="192">
        <f t="shared" si="17"/>
        <v>0</v>
      </c>
      <c r="Z66" s="192">
        <f t="shared" si="17"/>
        <v>30</v>
      </c>
      <c r="AA66" s="192">
        <f t="shared" si="17"/>
        <v>15</v>
      </c>
      <c r="AB66" s="192">
        <f t="shared" si="17"/>
        <v>15</v>
      </c>
      <c r="AC66" s="192">
        <f t="shared" si="17"/>
        <v>0</v>
      </c>
      <c r="AD66" s="192">
        <f t="shared" si="17"/>
        <v>0</v>
      </c>
      <c r="AE66" s="192">
        <f t="shared" si="17"/>
        <v>0</v>
      </c>
      <c r="AF66" s="192">
        <f t="shared" si="17"/>
        <v>15</v>
      </c>
      <c r="AG66" s="192">
        <f t="shared" si="17"/>
        <v>0</v>
      </c>
      <c r="AH66" s="192">
        <f t="shared" si="17"/>
        <v>0</v>
      </c>
      <c r="AI66" s="192">
        <f t="shared" si="17"/>
        <v>0</v>
      </c>
      <c r="AJ66" s="192">
        <f t="shared" si="17"/>
        <v>0</v>
      </c>
      <c r="AK66" s="192">
        <f t="shared" si="17"/>
        <v>0</v>
      </c>
      <c r="AL66" s="192">
        <f t="shared" si="17"/>
        <v>0</v>
      </c>
      <c r="AM66" s="196"/>
      <c r="AN66" s="196"/>
      <c r="AO66" s="196"/>
    </row>
    <row r="67" s="12" customFormat="1" ht="30" customHeight="1" spans="1:41">
      <c r="A67" s="180" t="s">
        <v>52</v>
      </c>
      <c r="B67" s="188" t="s">
        <v>98</v>
      </c>
      <c r="C67" s="188"/>
      <c r="D67" s="188"/>
      <c r="E67" s="185"/>
      <c r="F67" s="185"/>
      <c r="G67" s="185"/>
      <c r="H67" s="185"/>
      <c r="I67" s="191">
        <f t="shared" ref="I67:AL67" si="18">I68+I70</f>
        <v>1</v>
      </c>
      <c r="J67" s="191">
        <f t="shared" si="18"/>
        <v>0</v>
      </c>
      <c r="K67" s="191">
        <f t="shared" si="18"/>
        <v>0</v>
      </c>
      <c r="L67" s="191">
        <f t="shared" si="18"/>
        <v>1</v>
      </c>
      <c r="M67" s="191">
        <f t="shared" si="18"/>
        <v>0</v>
      </c>
      <c r="N67" s="191">
        <f t="shared" si="18"/>
        <v>0</v>
      </c>
      <c r="O67" s="191">
        <f t="shared" si="18"/>
        <v>0</v>
      </c>
      <c r="P67" s="191">
        <f t="shared" si="18"/>
        <v>0</v>
      </c>
      <c r="Q67" s="191">
        <f t="shared" si="18"/>
        <v>0</v>
      </c>
      <c r="R67" s="191">
        <f t="shared" si="18"/>
        <v>0</v>
      </c>
      <c r="S67" s="191">
        <f t="shared" si="18"/>
        <v>0</v>
      </c>
      <c r="T67" s="191">
        <f t="shared" si="18"/>
        <v>0</v>
      </c>
      <c r="U67" s="191">
        <f t="shared" si="18"/>
        <v>0</v>
      </c>
      <c r="V67" s="191">
        <f t="shared" si="18"/>
        <v>0</v>
      </c>
      <c r="W67" s="191">
        <f t="shared" si="18"/>
        <v>0</v>
      </c>
      <c r="X67" s="191">
        <f t="shared" si="18"/>
        <v>0</v>
      </c>
      <c r="Y67" s="191">
        <f t="shared" si="18"/>
        <v>0</v>
      </c>
      <c r="Z67" s="191">
        <f t="shared" si="18"/>
        <v>30</v>
      </c>
      <c r="AA67" s="191">
        <f t="shared" si="18"/>
        <v>15</v>
      </c>
      <c r="AB67" s="191">
        <f t="shared" si="18"/>
        <v>15</v>
      </c>
      <c r="AC67" s="191">
        <f t="shared" si="18"/>
        <v>0</v>
      </c>
      <c r="AD67" s="191">
        <f t="shared" si="18"/>
        <v>0</v>
      </c>
      <c r="AE67" s="191">
        <f t="shared" si="18"/>
        <v>0</v>
      </c>
      <c r="AF67" s="191">
        <f t="shared" si="18"/>
        <v>15</v>
      </c>
      <c r="AG67" s="191">
        <f t="shared" si="18"/>
        <v>0</v>
      </c>
      <c r="AH67" s="191">
        <f t="shared" si="18"/>
        <v>0</v>
      </c>
      <c r="AI67" s="191">
        <f t="shared" si="18"/>
        <v>0</v>
      </c>
      <c r="AJ67" s="191">
        <f t="shared" si="18"/>
        <v>0</v>
      </c>
      <c r="AK67" s="191">
        <f t="shared" si="18"/>
        <v>0</v>
      </c>
      <c r="AL67" s="191">
        <f t="shared" si="18"/>
        <v>0</v>
      </c>
      <c r="AM67" s="196"/>
      <c r="AN67" s="196"/>
      <c r="AO67" s="196"/>
    </row>
    <row r="68" s="12" customFormat="1" ht="30" customHeight="1" spans="1:41">
      <c r="A68" s="183" t="s">
        <v>54</v>
      </c>
      <c r="B68" s="188" t="s">
        <v>99</v>
      </c>
      <c r="C68" s="188"/>
      <c r="D68" s="188"/>
      <c r="E68" s="185"/>
      <c r="F68" s="185"/>
      <c r="G68" s="185"/>
      <c r="H68" s="185"/>
      <c r="I68" s="191">
        <f t="shared" ref="I68:AL68" si="19">SUM(I69)</f>
        <v>1</v>
      </c>
      <c r="J68" s="191">
        <f t="shared" si="19"/>
        <v>0</v>
      </c>
      <c r="K68" s="191">
        <f t="shared" si="19"/>
        <v>0</v>
      </c>
      <c r="L68" s="191">
        <f t="shared" si="19"/>
        <v>1</v>
      </c>
      <c r="M68" s="191">
        <f t="shared" si="19"/>
        <v>0</v>
      </c>
      <c r="N68" s="191">
        <f t="shared" si="19"/>
        <v>0</v>
      </c>
      <c r="O68" s="191">
        <f t="shared" si="19"/>
        <v>0</v>
      </c>
      <c r="P68" s="191">
        <f t="shared" si="19"/>
        <v>0</v>
      </c>
      <c r="Q68" s="191">
        <f t="shared" si="19"/>
        <v>0</v>
      </c>
      <c r="R68" s="191">
        <f t="shared" si="19"/>
        <v>0</v>
      </c>
      <c r="S68" s="191">
        <f t="shared" si="19"/>
        <v>0</v>
      </c>
      <c r="T68" s="191">
        <f t="shared" si="19"/>
        <v>0</v>
      </c>
      <c r="U68" s="191">
        <f t="shared" si="19"/>
        <v>0</v>
      </c>
      <c r="V68" s="191">
        <f t="shared" si="19"/>
        <v>0</v>
      </c>
      <c r="W68" s="191">
        <f t="shared" si="19"/>
        <v>0</v>
      </c>
      <c r="X68" s="191">
        <f t="shared" si="19"/>
        <v>0</v>
      </c>
      <c r="Y68" s="191">
        <f t="shared" si="19"/>
        <v>0</v>
      </c>
      <c r="Z68" s="191">
        <f t="shared" si="19"/>
        <v>30</v>
      </c>
      <c r="AA68" s="191">
        <f t="shared" si="19"/>
        <v>15</v>
      </c>
      <c r="AB68" s="191">
        <f t="shared" si="19"/>
        <v>15</v>
      </c>
      <c r="AC68" s="191">
        <f t="shared" si="19"/>
        <v>0</v>
      </c>
      <c r="AD68" s="191">
        <f t="shared" si="19"/>
        <v>0</v>
      </c>
      <c r="AE68" s="191">
        <f t="shared" si="19"/>
        <v>0</v>
      </c>
      <c r="AF68" s="191">
        <f t="shared" si="19"/>
        <v>15</v>
      </c>
      <c r="AG68" s="191">
        <f t="shared" si="19"/>
        <v>0</v>
      </c>
      <c r="AH68" s="191">
        <f t="shared" si="19"/>
        <v>0</v>
      </c>
      <c r="AI68" s="191">
        <f t="shared" si="19"/>
        <v>0</v>
      </c>
      <c r="AJ68" s="191">
        <f t="shared" si="19"/>
        <v>0</v>
      </c>
      <c r="AK68" s="191">
        <f t="shared" si="19"/>
        <v>0</v>
      </c>
      <c r="AL68" s="191">
        <f t="shared" si="19"/>
        <v>0</v>
      </c>
      <c r="AM68" s="196"/>
      <c r="AN68" s="196"/>
      <c r="AO68" s="196"/>
    </row>
    <row r="69" s="7" customFormat="1" ht="189" customHeight="1" spans="1:41">
      <c r="A69" s="22">
        <v>17</v>
      </c>
      <c r="B69" s="25" t="s">
        <v>1219</v>
      </c>
      <c r="C69" s="25">
        <v>2024</v>
      </c>
      <c r="D69" s="68" t="s">
        <v>1333</v>
      </c>
      <c r="E69" s="25" t="s">
        <v>178</v>
      </c>
      <c r="F69" s="25" t="s">
        <v>1175</v>
      </c>
      <c r="G69" s="25" t="s">
        <v>995</v>
      </c>
      <c r="H69" s="68" t="s">
        <v>1114</v>
      </c>
      <c r="I69" s="22">
        <v>1</v>
      </c>
      <c r="J69" s="22"/>
      <c r="K69" s="22"/>
      <c r="L69" s="22">
        <v>1</v>
      </c>
      <c r="M69" s="22"/>
      <c r="N69" s="22"/>
      <c r="O69" s="22"/>
      <c r="P69" s="22"/>
      <c r="Q69" s="22"/>
      <c r="R69" s="22"/>
      <c r="S69" s="22"/>
      <c r="T69" s="22"/>
      <c r="U69" s="51" t="s">
        <v>1003</v>
      </c>
      <c r="V69" s="22" t="s">
        <v>1438</v>
      </c>
      <c r="W69" s="51" t="s">
        <v>1003</v>
      </c>
      <c r="X69" s="22" t="s">
        <v>1438</v>
      </c>
      <c r="Y69" s="22" t="s">
        <v>1220</v>
      </c>
      <c r="Z69" s="25">
        <v>30</v>
      </c>
      <c r="AA69" s="22">
        <v>15</v>
      </c>
      <c r="AB69" s="208">
        <v>15</v>
      </c>
      <c r="AC69" s="191"/>
      <c r="AD69" s="191"/>
      <c r="AE69" s="191"/>
      <c r="AF69" s="208">
        <v>15</v>
      </c>
      <c r="AG69" s="22"/>
      <c r="AH69" s="22"/>
      <c r="AI69" s="22"/>
      <c r="AJ69" s="22"/>
      <c r="AK69" s="22"/>
      <c r="AL69" s="22"/>
      <c r="AM69" s="33" t="s">
        <v>1221</v>
      </c>
      <c r="AN69" s="33" t="s">
        <v>1334</v>
      </c>
      <c r="AO69" s="60" t="s">
        <v>1386</v>
      </c>
    </row>
    <row r="70" s="12" customFormat="1" ht="30" customHeight="1" spans="1:41">
      <c r="A70" s="183" t="s">
        <v>54</v>
      </c>
      <c r="B70" s="188" t="s">
        <v>100</v>
      </c>
      <c r="C70" s="188"/>
      <c r="D70" s="188"/>
      <c r="E70" s="185"/>
      <c r="F70" s="185"/>
      <c r="G70" s="185"/>
      <c r="H70" s="185"/>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6"/>
      <c r="AN70" s="196"/>
      <c r="AO70" s="196"/>
    </row>
    <row r="71" s="12" customFormat="1" ht="30" customHeight="1" spans="1:41">
      <c r="A71" s="183" t="s">
        <v>52</v>
      </c>
      <c r="B71" s="188" t="s">
        <v>101</v>
      </c>
      <c r="C71" s="188"/>
      <c r="D71" s="188"/>
      <c r="E71" s="185"/>
      <c r="F71" s="185"/>
      <c r="G71" s="185"/>
      <c r="H71" s="185"/>
      <c r="I71" s="191">
        <f t="shared" ref="I71:AL71" si="20">I72+I73</f>
        <v>0</v>
      </c>
      <c r="J71" s="191">
        <f t="shared" si="20"/>
        <v>0</v>
      </c>
      <c r="K71" s="191">
        <f t="shared" si="20"/>
        <v>0</v>
      </c>
      <c r="L71" s="191">
        <f t="shared" si="20"/>
        <v>0</v>
      </c>
      <c r="M71" s="191">
        <f t="shared" si="20"/>
        <v>0</v>
      </c>
      <c r="N71" s="191">
        <f t="shared" si="20"/>
        <v>0</v>
      </c>
      <c r="O71" s="191">
        <f t="shared" si="20"/>
        <v>0</v>
      </c>
      <c r="P71" s="191">
        <f t="shared" si="20"/>
        <v>0</v>
      </c>
      <c r="Q71" s="191">
        <f t="shared" si="20"/>
        <v>0</v>
      </c>
      <c r="R71" s="191">
        <f t="shared" si="20"/>
        <v>0</v>
      </c>
      <c r="S71" s="191">
        <f t="shared" si="20"/>
        <v>0</v>
      </c>
      <c r="T71" s="191">
        <f t="shared" si="20"/>
        <v>0</v>
      </c>
      <c r="U71" s="191">
        <f t="shared" si="20"/>
        <v>0</v>
      </c>
      <c r="V71" s="191">
        <f t="shared" si="20"/>
        <v>0</v>
      </c>
      <c r="W71" s="191">
        <f t="shared" si="20"/>
        <v>0</v>
      </c>
      <c r="X71" s="191">
        <f t="shared" si="20"/>
        <v>0</v>
      </c>
      <c r="Y71" s="191">
        <f t="shared" si="20"/>
        <v>0</v>
      </c>
      <c r="Z71" s="191">
        <f t="shared" si="20"/>
        <v>0</v>
      </c>
      <c r="AA71" s="191">
        <f t="shared" si="20"/>
        <v>0</v>
      </c>
      <c r="AB71" s="191">
        <f t="shared" si="20"/>
        <v>0</v>
      </c>
      <c r="AC71" s="191">
        <f t="shared" si="20"/>
        <v>0</v>
      </c>
      <c r="AD71" s="191">
        <f t="shared" si="20"/>
        <v>0</v>
      </c>
      <c r="AE71" s="191">
        <f t="shared" si="20"/>
        <v>0</v>
      </c>
      <c r="AF71" s="191">
        <f t="shared" si="20"/>
        <v>0</v>
      </c>
      <c r="AG71" s="191">
        <f t="shared" si="20"/>
        <v>0</v>
      </c>
      <c r="AH71" s="191">
        <f t="shared" si="20"/>
        <v>0</v>
      </c>
      <c r="AI71" s="191">
        <f t="shared" si="20"/>
        <v>0</v>
      </c>
      <c r="AJ71" s="191">
        <f t="shared" si="20"/>
        <v>0</v>
      </c>
      <c r="AK71" s="191">
        <f t="shared" si="20"/>
        <v>0</v>
      </c>
      <c r="AL71" s="191">
        <f t="shared" si="20"/>
        <v>0</v>
      </c>
      <c r="AM71" s="196"/>
      <c r="AN71" s="196"/>
      <c r="AO71" s="196"/>
    </row>
    <row r="72" s="12" customFormat="1" ht="30" customHeight="1" spans="1:41">
      <c r="A72" s="183" t="s">
        <v>54</v>
      </c>
      <c r="B72" s="188" t="s">
        <v>102</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54</v>
      </c>
      <c r="B73" s="188" t="s">
        <v>103</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52</v>
      </c>
      <c r="B74" s="188" t="s">
        <v>104</v>
      </c>
      <c r="C74" s="188"/>
      <c r="D74" s="188"/>
      <c r="E74" s="185"/>
      <c r="F74" s="185"/>
      <c r="G74" s="185"/>
      <c r="H74" s="185"/>
      <c r="I74" s="191">
        <f t="shared" ref="I74:AL74" si="21">I75+I76</f>
        <v>0</v>
      </c>
      <c r="J74" s="191">
        <f t="shared" si="21"/>
        <v>0</v>
      </c>
      <c r="K74" s="191">
        <f t="shared" si="21"/>
        <v>0</v>
      </c>
      <c r="L74" s="191">
        <f t="shared" si="21"/>
        <v>0</v>
      </c>
      <c r="M74" s="191">
        <f t="shared" si="21"/>
        <v>0</v>
      </c>
      <c r="N74" s="191">
        <f t="shared" si="21"/>
        <v>0</v>
      </c>
      <c r="O74" s="191">
        <f t="shared" si="21"/>
        <v>0</v>
      </c>
      <c r="P74" s="191">
        <f t="shared" si="21"/>
        <v>0</v>
      </c>
      <c r="Q74" s="191">
        <f t="shared" si="21"/>
        <v>0</v>
      </c>
      <c r="R74" s="191">
        <f t="shared" si="21"/>
        <v>0</v>
      </c>
      <c r="S74" s="191">
        <f t="shared" si="21"/>
        <v>0</v>
      </c>
      <c r="T74" s="191">
        <f t="shared" si="21"/>
        <v>0</v>
      </c>
      <c r="U74" s="191">
        <f t="shared" si="21"/>
        <v>0</v>
      </c>
      <c r="V74" s="191">
        <f t="shared" si="21"/>
        <v>0</v>
      </c>
      <c r="W74" s="191">
        <f t="shared" si="21"/>
        <v>0</v>
      </c>
      <c r="X74" s="191">
        <f t="shared" si="21"/>
        <v>0</v>
      </c>
      <c r="Y74" s="191">
        <f t="shared" si="21"/>
        <v>0</v>
      </c>
      <c r="Z74" s="191">
        <f t="shared" si="21"/>
        <v>0</v>
      </c>
      <c r="AA74" s="191">
        <f t="shared" si="21"/>
        <v>0</v>
      </c>
      <c r="AB74" s="191">
        <f t="shared" si="21"/>
        <v>0</v>
      </c>
      <c r="AC74" s="191">
        <f t="shared" si="21"/>
        <v>0</v>
      </c>
      <c r="AD74" s="191">
        <f t="shared" si="21"/>
        <v>0</v>
      </c>
      <c r="AE74" s="191">
        <f t="shared" si="21"/>
        <v>0</v>
      </c>
      <c r="AF74" s="191">
        <f t="shared" si="21"/>
        <v>0</v>
      </c>
      <c r="AG74" s="191">
        <f t="shared" si="21"/>
        <v>0</v>
      </c>
      <c r="AH74" s="191">
        <f t="shared" si="21"/>
        <v>0</v>
      </c>
      <c r="AI74" s="191">
        <f t="shared" si="21"/>
        <v>0</v>
      </c>
      <c r="AJ74" s="191">
        <f t="shared" si="21"/>
        <v>0</v>
      </c>
      <c r="AK74" s="191">
        <f t="shared" si="21"/>
        <v>0</v>
      </c>
      <c r="AL74" s="191">
        <f t="shared" si="21"/>
        <v>0</v>
      </c>
      <c r="AM74" s="196"/>
      <c r="AN74" s="196"/>
      <c r="AO74" s="196"/>
    </row>
    <row r="75" s="12" customFormat="1" ht="30" customHeight="1" spans="1:41">
      <c r="A75" s="183" t="s">
        <v>54</v>
      </c>
      <c r="B75" s="188" t="s">
        <v>105</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54</v>
      </c>
      <c r="B76" s="188" t="s">
        <v>106</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52</v>
      </c>
      <c r="B77" s="188" t="s">
        <v>107</v>
      </c>
      <c r="C77" s="188"/>
      <c r="D77" s="188"/>
      <c r="E77" s="185"/>
      <c r="F77" s="185"/>
      <c r="G77" s="185"/>
      <c r="H77" s="185"/>
      <c r="I77" s="191">
        <f t="shared" ref="I77:AL77" si="22">I78+I80+I79</f>
        <v>0</v>
      </c>
      <c r="J77" s="191">
        <f t="shared" si="22"/>
        <v>0</v>
      </c>
      <c r="K77" s="191">
        <f t="shared" si="22"/>
        <v>0</v>
      </c>
      <c r="L77" s="191">
        <f t="shared" si="22"/>
        <v>0</v>
      </c>
      <c r="M77" s="191">
        <f t="shared" si="22"/>
        <v>0</v>
      </c>
      <c r="N77" s="191">
        <f t="shared" si="22"/>
        <v>0</v>
      </c>
      <c r="O77" s="191">
        <f t="shared" si="22"/>
        <v>0</v>
      </c>
      <c r="P77" s="191">
        <f t="shared" si="22"/>
        <v>0</v>
      </c>
      <c r="Q77" s="191">
        <f t="shared" si="22"/>
        <v>0</v>
      </c>
      <c r="R77" s="191">
        <f t="shared" si="22"/>
        <v>0</v>
      </c>
      <c r="S77" s="191">
        <f t="shared" si="22"/>
        <v>0</v>
      </c>
      <c r="T77" s="191">
        <f t="shared" si="22"/>
        <v>0</v>
      </c>
      <c r="U77" s="191">
        <f t="shared" si="22"/>
        <v>0</v>
      </c>
      <c r="V77" s="191">
        <f t="shared" si="22"/>
        <v>0</v>
      </c>
      <c r="W77" s="191">
        <f t="shared" si="22"/>
        <v>0</v>
      </c>
      <c r="X77" s="191">
        <f t="shared" si="22"/>
        <v>0</v>
      </c>
      <c r="Y77" s="191">
        <f t="shared" si="22"/>
        <v>0</v>
      </c>
      <c r="Z77" s="191">
        <f t="shared" si="22"/>
        <v>0</v>
      </c>
      <c r="AA77" s="191">
        <f t="shared" si="22"/>
        <v>0</v>
      </c>
      <c r="AB77" s="191">
        <f t="shared" si="22"/>
        <v>0</v>
      </c>
      <c r="AC77" s="191">
        <f t="shared" si="22"/>
        <v>0</v>
      </c>
      <c r="AD77" s="191">
        <f t="shared" si="22"/>
        <v>0</v>
      </c>
      <c r="AE77" s="191">
        <f t="shared" si="22"/>
        <v>0</v>
      </c>
      <c r="AF77" s="191">
        <f t="shared" si="22"/>
        <v>0</v>
      </c>
      <c r="AG77" s="191">
        <f t="shared" si="22"/>
        <v>0</v>
      </c>
      <c r="AH77" s="191">
        <f t="shared" si="22"/>
        <v>0</v>
      </c>
      <c r="AI77" s="191">
        <f t="shared" si="22"/>
        <v>0</v>
      </c>
      <c r="AJ77" s="191">
        <f t="shared" si="22"/>
        <v>0</v>
      </c>
      <c r="AK77" s="191">
        <f t="shared" si="22"/>
        <v>0</v>
      </c>
      <c r="AL77" s="191">
        <f t="shared" si="22"/>
        <v>0</v>
      </c>
      <c r="AM77" s="196"/>
      <c r="AN77" s="196"/>
      <c r="AO77" s="196"/>
    </row>
    <row r="78" s="12" customFormat="1" ht="30" customHeight="1" spans="1:41">
      <c r="A78" s="183" t="s">
        <v>54</v>
      </c>
      <c r="B78" s="188" t="s">
        <v>108</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54</v>
      </c>
      <c r="B79" s="188" t="s">
        <v>109</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54</v>
      </c>
      <c r="B80" s="188" t="s">
        <v>110</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customHeight="1" spans="1:41">
      <c r="A81" s="183" t="s">
        <v>52</v>
      </c>
      <c r="B81" s="188" t="s">
        <v>111</v>
      </c>
      <c r="C81" s="188"/>
      <c r="D81" s="188"/>
      <c r="E81" s="185"/>
      <c r="F81" s="185"/>
      <c r="G81" s="185"/>
      <c r="H81" s="185"/>
      <c r="I81" s="191">
        <f t="shared" ref="I81:AL81" si="23">I82</f>
        <v>0</v>
      </c>
      <c r="J81" s="191">
        <f t="shared" si="23"/>
        <v>0</v>
      </c>
      <c r="K81" s="191">
        <f t="shared" si="23"/>
        <v>0</v>
      </c>
      <c r="L81" s="191">
        <f t="shared" si="23"/>
        <v>0</v>
      </c>
      <c r="M81" s="191">
        <f t="shared" si="23"/>
        <v>0</v>
      </c>
      <c r="N81" s="191">
        <f t="shared" si="23"/>
        <v>0</v>
      </c>
      <c r="O81" s="191">
        <f t="shared" si="23"/>
        <v>0</v>
      </c>
      <c r="P81" s="191">
        <f t="shared" si="23"/>
        <v>0</v>
      </c>
      <c r="Q81" s="191">
        <f t="shared" si="23"/>
        <v>0</v>
      </c>
      <c r="R81" s="191">
        <f t="shared" si="23"/>
        <v>0</v>
      </c>
      <c r="S81" s="191">
        <f t="shared" si="23"/>
        <v>0</v>
      </c>
      <c r="T81" s="191">
        <f t="shared" si="23"/>
        <v>0</v>
      </c>
      <c r="U81" s="191">
        <f t="shared" si="23"/>
        <v>0</v>
      </c>
      <c r="V81" s="191">
        <f t="shared" si="23"/>
        <v>0</v>
      </c>
      <c r="W81" s="191">
        <f t="shared" si="23"/>
        <v>0</v>
      </c>
      <c r="X81" s="191">
        <f t="shared" si="23"/>
        <v>0</v>
      </c>
      <c r="Y81" s="191">
        <f t="shared" si="23"/>
        <v>0</v>
      </c>
      <c r="Z81" s="191">
        <f t="shared" si="23"/>
        <v>0</v>
      </c>
      <c r="AA81" s="191">
        <f t="shared" si="23"/>
        <v>0</v>
      </c>
      <c r="AB81" s="191">
        <f t="shared" si="23"/>
        <v>0</v>
      </c>
      <c r="AC81" s="191">
        <f t="shared" si="23"/>
        <v>0</v>
      </c>
      <c r="AD81" s="191">
        <f t="shared" si="23"/>
        <v>0</v>
      </c>
      <c r="AE81" s="191">
        <f t="shared" si="23"/>
        <v>0</v>
      </c>
      <c r="AF81" s="191">
        <f t="shared" si="23"/>
        <v>0</v>
      </c>
      <c r="AG81" s="191">
        <f t="shared" si="23"/>
        <v>0</v>
      </c>
      <c r="AH81" s="191">
        <f t="shared" si="23"/>
        <v>0</v>
      </c>
      <c r="AI81" s="191">
        <f t="shared" si="23"/>
        <v>0</v>
      </c>
      <c r="AJ81" s="191">
        <f t="shared" si="23"/>
        <v>0</v>
      </c>
      <c r="AK81" s="191">
        <f t="shared" si="23"/>
        <v>0</v>
      </c>
      <c r="AL81" s="191">
        <f t="shared" si="23"/>
        <v>0</v>
      </c>
      <c r="AM81" s="196"/>
      <c r="AN81" s="196"/>
      <c r="AO81" s="196"/>
    </row>
    <row r="82" s="12" customFormat="1" ht="30" customHeight="1" spans="1:41">
      <c r="A82" s="183" t="s">
        <v>54</v>
      </c>
      <c r="B82" s="188" t="s">
        <v>111</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customHeight="1" spans="1:41">
      <c r="A83" s="180" t="s">
        <v>50</v>
      </c>
      <c r="B83" s="188" t="s">
        <v>112</v>
      </c>
      <c r="C83" s="188"/>
      <c r="D83" s="188"/>
      <c r="E83" s="185"/>
      <c r="F83" s="185"/>
      <c r="G83" s="185"/>
      <c r="H83" s="185"/>
      <c r="I83" s="192">
        <f t="shared" ref="I83:AL83" si="24">I84+I99+I108</f>
        <v>9</v>
      </c>
      <c r="J83" s="192">
        <f t="shared" si="24"/>
        <v>275.9544</v>
      </c>
      <c r="K83" s="192">
        <f t="shared" si="24"/>
        <v>1</v>
      </c>
      <c r="L83" s="192">
        <f t="shared" si="24"/>
        <v>0</v>
      </c>
      <c r="M83" s="192">
        <f t="shared" si="24"/>
        <v>8</v>
      </c>
      <c r="N83" s="192">
        <f t="shared" si="24"/>
        <v>0</v>
      </c>
      <c r="O83" s="192">
        <f t="shared" si="24"/>
        <v>0</v>
      </c>
      <c r="P83" s="192">
        <f t="shared" si="24"/>
        <v>0</v>
      </c>
      <c r="Q83" s="192">
        <f t="shared" si="24"/>
        <v>0</v>
      </c>
      <c r="R83" s="192">
        <f t="shared" si="24"/>
        <v>0</v>
      </c>
      <c r="S83" s="192">
        <f t="shared" si="24"/>
        <v>6948</v>
      </c>
      <c r="T83" s="192">
        <f t="shared" si="24"/>
        <v>25403</v>
      </c>
      <c r="U83" s="192">
        <f t="shared" si="24"/>
        <v>0</v>
      </c>
      <c r="V83" s="192">
        <f t="shared" si="24"/>
        <v>0</v>
      </c>
      <c r="W83" s="192">
        <f t="shared" si="24"/>
        <v>0</v>
      </c>
      <c r="X83" s="192">
        <f t="shared" si="24"/>
        <v>0</v>
      </c>
      <c r="Y83" s="192">
        <f t="shared" si="24"/>
        <v>0</v>
      </c>
      <c r="Z83" s="192">
        <f t="shared" si="24"/>
        <v>11000</v>
      </c>
      <c r="AA83" s="192">
        <f t="shared" si="24"/>
        <v>6661.91</v>
      </c>
      <c r="AB83" s="192">
        <f t="shared" si="24"/>
        <v>6661.91</v>
      </c>
      <c r="AC83" s="192">
        <f t="shared" si="24"/>
        <v>0</v>
      </c>
      <c r="AD83" s="192">
        <f t="shared" si="24"/>
        <v>0</v>
      </c>
      <c r="AE83" s="192">
        <f t="shared" si="24"/>
        <v>0</v>
      </c>
      <c r="AF83" s="192">
        <f t="shared" si="24"/>
        <v>759</v>
      </c>
      <c r="AG83" s="192">
        <f t="shared" si="24"/>
        <v>0</v>
      </c>
      <c r="AH83" s="192">
        <f t="shared" si="24"/>
        <v>2000</v>
      </c>
      <c r="AI83" s="192">
        <f t="shared" si="24"/>
        <v>501</v>
      </c>
      <c r="AJ83" s="192">
        <f t="shared" si="24"/>
        <v>1078.09</v>
      </c>
      <c r="AK83" s="192">
        <f t="shared" si="24"/>
        <v>0</v>
      </c>
      <c r="AL83" s="192">
        <f t="shared" si="24"/>
        <v>0</v>
      </c>
      <c r="AM83" s="196"/>
      <c r="AN83" s="196"/>
      <c r="AO83" s="196"/>
    </row>
    <row r="84" s="12" customFormat="1" ht="30" customHeight="1" spans="1:41">
      <c r="A84" s="180" t="s">
        <v>52</v>
      </c>
      <c r="B84" s="188" t="s">
        <v>113</v>
      </c>
      <c r="C84" s="188"/>
      <c r="D84" s="188"/>
      <c r="E84" s="185"/>
      <c r="F84" s="185"/>
      <c r="G84" s="185"/>
      <c r="H84" s="185"/>
      <c r="I84" s="191">
        <f t="shared" ref="I84:AL84" si="25">I85+I86+I87+I89+I94+I95+I96+I97+I98</f>
        <v>5</v>
      </c>
      <c r="J84" s="191">
        <f t="shared" si="25"/>
        <v>269</v>
      </c>
      <c r="K84" s="191">
        <f t="shared" si="25"/>
        <v>1</v>
      </c>
      <c r="L84" s="191">
        <f t="shared" si="25"/>
        <v>0</v>
      </c>
      <c r="M84" s="191">
        <f t="shared" si="25"/>
        <v>4</v>
      </c>
      <c r="N84" s="191">
        <f t="shared" si="25"/>
        <v>0</v>
      </c>
      <c r="O84" s="191">
        <f t="shared" si="25"/>
        <v>0</v>
      </c>
      <c r="P84" s="191">
        <f t="shared" si="25"/>
        <v>0</v>
      </c>
      <c r="Q84" s="191">
        <f t="shared" si="25"/>
        <v>0</v>
      </c>
      <c r="R84" s="191">
        <f t="shared" si="25"/>
        <v>0</v>
      </c>
      <c r="S84" s="191">
        <f t="shared" si="25"/>
        <v>4080</v>
      </c>
      <c r="T84" s="191">
        <f t="shared" si="25"/>
        <v>16624</v>
      </c>
      <c r="U84" s="191">
        <f t="shared" si="25"/>
        <v>0</v>
      </c>
      <c r="V84" s="191">
        <f t="shared" si="25"/>
        <v>0</v>
      </c>
      <c r="W84" s="191">
        <f t="shared" si="25"/>
        <v>0</v>
      </c>
      <c r="X84" s="191">
        <f t="shared" si="25"/>
        <v>0</v>
      </c>
      <c r="Y84" s="191">
        <f t="shared" si="25"/>
        <v>0</v>
      </c>
      <c r="Z84" s="191">
        <f t="shared" si="25"/>
        <v>7220</v>
      </c>
      <c r="AA84" s="191">
        <f t="shared" si="25"/>
        <v>2881.91</v>
      </c>
      <c r="AB84" s="191">
        <f t="shared" si="25"/>
        <v>2881.91</v>
      </c>
      <c r="AC84" s="191">
        <f t="shared" si="25"/>
        <v>0</v>
      </c>
      <c r="AD84" s="191">
        <f t="shared" si="25"/>
        <v>0</v>
      </c>
      <c r="AE84" s="191">
        <f t="shared" si="25"/>
        <v>0</v>
      </c>
      <c r="AF84" s="191">
        <f t="shared" si="25"/>
        <v>759</v>
      </c>
      <c r="AG84" s="191">
        <f t="shared" si="25"/>
        <v>0</v>
      </c>
      <c r="AH84" s="191">
        <f t="shared" si="25"/>
        <v>2000</v>
      </c>
      <c r="AI84" s="191">
        <f t="shared" si="25"/>
        <v>501</v>
      </c>
      <c r="AJ84" s="191">
        <f t="shared" si="25"/>
        <v>1078.09</v>
      </c>
      <c r="AK84" s="191">
        <f t="shared" si="25"/>
        <v>0</v>
      </c>
      <c r="AL84" s="191">
        <f t="shared" si="25"/>
        <v>0</v>
      </c>
      <c r="AM84" s="196"/>
      <c r="AN84" s="196"/>
      <c r="AO84" s="196"/>
    </row>
    <row r="85" s="12" customFormat="1" ht="43" customHeight="1" spans="1:41">
      <c r="A85" s="183" t="s">
        <v>54</v>
      </c>
      <c r="B85" s="188" t="s">
        <v>114</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43" customHeight="1" spans="1:41">
      <c r="A86" s="183" t="s">
        <v>54</v>
      </c>
      <c r="B86" s="188" t="s">
        <v>115</v>
      </c>
      <c r="C86" s="188"/>
      <c r="D86" s="188"/>
      <c r="E86" s="185"/>
      <c r="F86" s="185"/>
      <c r="G86" s="185"/>
      <c r="H86" s="185"/>
      <c r="I86" s="191">
        <v>0</v>
      </c>
      <c r="J86" s="191">
        <v>0</v>
      </c>
      <c r="K86" s="191">
        <v>0</v>
      </c>
      <c r="L86" s="191">
        <v>0</v>
      </c>
      <c r="M86" s="191">
        <v>0</v>
      </c>
      <c r="N86" s="191">
        <v>0</v>
      </c>
      <c r="O86" s="191">
        <v>0</v>
      </c>
      <c r="P86" s="191">
        <v>0</v>
      </c>
      <c r="Q86" s="191">
        <v>0</v>
      </c>
      <c r="R86" s="191">
        <v>0</v>
      </c>
      <c r="S86" s="191">
        <v>0</v>
      </c>
      <c r="T86" s="191">
        <v>0</v>
      </c>
      <c r="U86" s="191">
        <v>0</v>
      </c>
      <c r="V86" s="191">
        <v>0</v>
      </c>
      <c r="W86" s="191">
        <v>0</v>
      </c>
      <c r="X86" s="191">
        <v>0</v>
      </c>
      <c r="Y86" s="191">
        <v>0</v>
      </c>
      <c r="Z86" s="191">
        <v>0</v>
      </c>
      <c r="AA86" s="191">
        <v>0</v>
      </c>
      <c r="AB86" s="191">
        <v>0</v>
      </c>
      <c r="AC86" s="191">
        <v>0</v>
      </c>
      <c r="AD86" s="191">
        <v>0</v>
      </c>
      <c r="AE86" s="191">
        <v>0</v>
      </c>
      <c r="AF86" s="191">
        <v>0</v>
      </c>
      <c r="AG86" s="191">
        <v>0</v>
      </c>
      <c r="AH86" s="191">
        <v>0</v>
      </c>
      <c r="AI86" s="191">
        <v>0</v>
      </c>
      <c r="AJ86" s="191">
        <v>0</v>
      </c>
      <c r="AK86" s="191">
        <v>0</v>
      </c>
      <c r="AL86" s="191">
        <v>0</v>
      </c>
      <c r="AM86" s="196"/>
      <c r="AN86" s="196"/>
      <c r="AO86" s="196"/>
    </row>
    <row r="87" s="12" customFormat="1" ht="43" customHeight="1" spans="1:41">
      <c r="A87" s="197" t="s">
        <v>54</v>
      </c>
      <c r="B87" s="198" t="s">
        <v>116</v>
      </c>
      <c r="C87" s="198"/>
      <c r="D87" s="198"/>
      <c r="E87" s="199"/>
      <c r="F87" s="199"/>
      <c r="G87" s="199"/>
      <c r="H87" s="199"/>
      <c r="I87" s="204">
        <f t="shared" ref="I87:AL87" si="26">SUM(I88)</f>
        <v>1</v>
      </c>
      <c r="J87" s="204">
        <f t="shared" si="26"/>
        <v>30</v>
      </c>
      <c r="K87" s="204">
        <f t="shared" si="26"/>
        <v>1</v>
      </c>
      <c r="L87" s="204">
        <f t="shared" si="26"/>
        <v>0</v>
      </c>
      <c r="M87" s="204">
        <f t="shared" si="26"/>
        <v>0</v>
      </c>
      <c r="N87" s="204">
        <f t="shared" si="26"/>
        <v>0</v>
      </c>
      <c r="O87" s="204">
        <f t="shared" si="26"/>
        <v>0</v>
      </c>
      <c r="P87" s="204">
        <f t="shared" si="26"/>
        <v>0</v>
      </c>
      <c r="Q87" s="204">
        <f t="shared" si="26"/>
        <v>0</v>
      </c>
      <c r="R87" s="204">
        <f t="shared" si="26"/>
        <v>0</v>
      </c>
      <c r="S87" s="204">
        <f t="shared" si="26"/>
        <v>431</v>
      </c>
      <c r="T87" s="204">
        <f t="shared" si="26"/>
        <v>1548</v>
      </c>
      <c r="U87" s="204">
        <f t="shared" si="26"/>
        <v>0</v>
      </c>
      <c r="V87" s="204">
        <f t="shared" si="26"/>
        <v>0</v>
      </c>
      <c r="W87" s="204">
        <f t="shared" si="26"/>
        <v>0</v>
      </c>
      <c r="X87" s="204">
        <f t="shared" si="26"/>
        <v>0</v>
      </c>
      <c r="Y87" s="204">
        <f t="shared" si="26"/>
        <v>0</v>
      </c>
      <c r="Z87" s="204">
        <f t="shared" si="26"/>
        <v>1800</v>
      </c>
      <c r="AA87" s="204">
        <f t="shared" si="26"/>
        <v>411.91</v>
      </c>
      <c r="AB87" s="204">
        <f t="shared" si="26"/>
        <v>411.91</v>
      </c>
      <c r="AC87" s="204">
        <f t="shared" si="26"/>
        <v>0</v>
      </c>
      <c r="AD87" s="204">
        <f t="shared" si="26"/>
        <v>0</v>
      </c>
      <c r="AE87" s="204">
        <f t="shared" si="26"/>
        <v>0</v>
      </c>
      <c r="AF87" s="204">
        <f t="shared" si="26"/>
        <v>300</v>
      </c>
      <c r="AG87" s="204">
        <f t="shared" si="26"/>
        <v>0</v>
      </c>
      <c r="AH87" s="204">
        <f t="shared" si="26"/>
        <v>0</v>
      </c>
      <c r="AI87" s="204">
        <f t="shared" si="26"/>
        <v>501</v>
      </c>
      <c r="AJ87" s="204">
        <f t="shared" si="26"/>
        <v>587.09</v>
      </c>
      <c r="AK87" s="204">
        <f t="shared" si="26"/>
        <v>0</v>
      </c>
      <c r="AL87" s="204">
        <f t="shared" si="26"/>
        <v>0</v>
      </c>
      <c r="AM87" s="206"/>
      <c r="AN87" s="206"/>
      <c r="AO87" s="206"/>
    </row>
    <row r="88" s="179" customFormat="1" ht="189" customHeight="1" spans="1:41">
      <c r="A88" s="22">
        <v>18</v>
      </c>
      <c r="B88" s="22" t="s">
        <v>1335</v>
      </c>
      <c r="C88" s="22">
        <v>2024</v>
      </c>
      <c r="D88" s="37" t="s">
        <v>1336</v>
      </c>
      <c r="E88" s="24" t="s">
        <v>178</v>
      </c>
      <c r="F88" s="24" t="s">
        <v>1337</v>
      </c>
      <c r="G88" s="24" t="s">
        <v>1304</v>
      </c>
      <c r="H88" s="37" t="s">
        <v>1338</v>
      </c>
      <c r="I88" s="22">
        <v>1</v>
      </c>
      <c r="J88" s="22">
        <v>30</v>
      </c>
      <c r="K88" s="22">
        <v>1</v>
      </c>
      <c r="L88" s="22"/>
      <c r="M88" s="22"/>
      <c r="N88" s="22"/>
      <c r="O88" s="22"/>
      <c r="P88" s="22"/>
      <c r="Q88" s="22"/>
      <c r="R88" s="22"/>
      <c r="S88" s="22">
        <v>431</v>
      </c>
      <c r="T88" s="22">
        <v>1548</v>
      </c>
      <c r="U88" s="36" t="s">
        <v>215</v>
      </c>
      <c r="V88" s="22" t="s">
        <v>853</v>
      </c>
      <c r="W88" s="36" t="s">
        <v>215</v>
      </c>
      <c r="X88" s="22" t="s">
        <v>853</v>
      </c>
      <c r="Y88" s="22" t="s">
        <v>1479</v>
      </c>
      <c r="Z88" s="22">
        <v>1800</v>
      </c>
      <c r="AA88" s="213">
        <v>411.91</v>
      </c>
      <c r="AB88" s="213">
        <v>411.91</v>
      </c>
      <c r="AC88" s="213"/>
      <c r="AD88" s="213"/>
      <c r="AE88" s="213"/>
      <c r="AF88" s="208">
        <v>300</v>
      </c>
      <c r="AG88" s="208"/>
      <c r="AH88" s="208"/>
      <c r="AI88" s="208">
        <v>501</v>
      </c>
      <c r="AJ88" s="60">
        <v>587.09</v>
      </c>
      <c r="AK88" s="22"/>
      <c r="AL88" s="22"/>
      <c r="AM88" s="33" t="s">
        <v>1339</v>
      </c>
      <c r="AN88" s="33" t="s">
        <v>1340</v>
      </c>
      <c r="AO88" s="60" t="s">
        <v>1386</v>
      </c>
    </row>
    <row r="89" s="12" customFormat="1" ht="30" customHeight="1" spans="1:41">
      <c r="A89" s="200" t="s">
        <v>54</v>
      </c>
      <c r="B89" s="201" t="s">
        <v>117</v>
      </c>
      <c r="C89" s="201"/>
      <c r="D89" s="201"/>
      <c r="E89" s="202"/>
      <c r="F89" s="202"/>
      <c r="G89" s="202"/>
      <c r="H89" s="202"/>
      <c r="I89" s="205">
        <f t="shared" ref="I89:AL89" si="27">SUM(I90:I93)</f>
        <v>4</v>
      </c>
      <c r="J89" s="205">
        <f t="shared" si="27"/>
        <v>239</v>
      </c>
      <c r="K89" s="205">
        <f t="shared" si="27"/>
        <v>0</v>
      </c>
      <c r="L89" s="205">
        <f t="shared" si="27"/>
        <v>0</v>
      </c>
      <c r="M89" s="205">
        <f t="shared" si="27"/>
        <v>4</v>
      </c>
      <c r="N89" s="205">
        <f t="shared" si="27"/>
        <v>0</v>
      </c>
      <c r="O89" s="205">
        <f t="shared" si="27"/>
        <v>0</v>
      </c>
      <c r="P89" s="205">
        <f t="shared" si="27"/>
        <v>0</v>
      </c>
      <c r="Q89" s="205">
        <f t="shared" si="27"/>
        <v>0</v>
      </c>
      <c r="R89" s="205">
        <f t="shared" si="27"/>
        <v>0</v>
      </c>
      <c r="S89" s="205">
        <f t="shared" si="27"/>
        <v>3649</v>
      </c>
      <c r="T89" s="205">
        <f t="shared" si="27"/>
        <v>15076</v>
      </c>
      <c r="U89" s="205">
        <f t="shared" si="27"/>
        <v>0</v>
      </c>
      <c r="V89" s="205">
        <f t="shared" si="27"/>
        <v>0</v>
      </c>
      <c r="W89" s="205">
        <f t="shared" si="27"/>
        <v>0</v>
      </c>
      <c r="X89" s="205">
        <f t="shared" si="27"/>
        <v>0</v>
      </c>
      <c r="Y89" s="205">
        <f t="shared" si="27"/>
        <v>0</v>
      </c>
      <c r="Z89" s="205">
        <f t="shared" si="27"/>
        <v>5420</v>
      </c>
      <c r="AA89" s="205">
        <f t="shared" si="27"/>
        <v>2470</v>
      </c>
      <c r="AB89" s="205">
        <f t="shared" si="27"/>
        <v>2470</v>
      </c>
      <c r="AC89" s="205">
        <f t="shared" si="27"/>
        <v>0</v>
      </c>
      <c r="AD89" s="205">
        <f t="shared" si="27"/>
        <v>0</v>
      </c>
      <c r="AE89" s="205">
        <f t="shared" si="27"/>
        <v>0</v>
      </c>
      <c r="AF89" s="205">
        <f t="shared" si="27"/>
        <v>459</v>
      </c>
      <c r="AG89" s="205">
        <f t="shared" si="27"/>
        <v>0</v>
      </c>
      <c r="AH89" s="205">
        <f t="shared" si="27"/>
        <v>2000</v>
      </c>
      <c r="AI89" s="205">
        <f t="shared" si="27"/>
        <v>0</v>
      </c>
      <c r="AJ89" s="205">
        <f t="shared" si="27"/>
        <v>491</v>
      </c>
      <c r="AK89" s="205">
        <f t="shared" si="27"/>
        <v>0</v>
      </c>
      <c r="AL89" s="205">
        <f t="shared" si="27"/>
        <v>0</v>
      </c>
      <c r="AM89" s="207"/>
      <c r="AN89" s="207"/>
      <c r="AO89" s="207"/>
    </row>
    <row r="90" s="7" customFormat="1" ht="348" customHeight="1" spans="1:41">
      <c r="A90" s="22">
        <v>19</v>
      </c>
      <c r="B90" s="22" t="s">
        <v>1164</v>
      </c>
      <c r="C90" s="22">
        <v>2024</v>
      </c>
      <c r="D90" s="34" t="s">
        <v>220</v>
      </c>
      <c r="E90" s="22" t="s">
        <v>178</v>
      </c>
      <c r="F90" s="24" t="s">
        <v>990</v>
      </c>
      <c r="G90" s="22" t="s">
        <v>221</v>
      </c>
      <c r="H90" s="34" t="s">
        <v>1415</v>
      </c>
      <c r="I90" s="22">
        <v>1</v>
      </c>
      <c r="J90" s="22">
        <v>38</v>
      </c>
      <c r="K90" s="22"/>
      <c r="L90" s="22"/>
      <c r="M90" s="22">
        <v>1</v>
      </c>
      <c r="N90" s="22"/>
      <c r="O90" s="22"/>
      <c r="P90" s="22"/>
      <c r="Q90" s="22"/>
      <c r="R90" s="22"/>
      <c r="S90" s="22">
        <v>2245</v>
      </c>
      <c r="T90" s="22">
        <v>10000</v>
      </c>
      <c r="U90" s="36" t="s">
        <v>1369</v>
      </c>
      <c r="V90" s="22" t="s">
        <v>715</v>
      </c>
      <c r="W90" s="22" t="s">
        <v>207</v>
      </c>
      <c r="X90" s="22" t="s">
        <v>715</v>
      </c>
      <c r="Y90" s="22" t="s">
        <v>1468</v>
      </c>
      <c r="Z90" s="22">
        <v>3000</v>
      </c>
      <c r="AA90" s="22">
        <v>1000</v>
      </c>
      <c r="AB90" s="60">
        <v>1000</v>
      </c>
      <c r="AC90" s="60"/>
      <c r="AD90" s="60"/>
      <c r="AE90" s="60"/>
      <c r="AF90" s="22"/>
      <c r="AG90" s="22"/>
      <c r="AH90" s="22">
        <v>2000</v>
      </c>
      <c r="AI90" s="22"/>
      <c r="AJ90" s="22"/>
      <c r="AK90" s="22"/>
      <c r="AL90" s="22"/>
      <c r="AM90" s="33" t="s">
        <v>1165</v>
      </c>
      <c r="AN90" s="33" t="s">
        <v>1166</v>
      </c>
      <c r="AO90" s="60" t="s">
        <v>1392</v>
      </c>
    </row>
    <row r="91" s="9" customFormat="1" ht="409" customHeight="1" spans="1:41">
      <c r="A91" s="22">
        <v>20</v>
      </c>
      <c r="B91" s="22" t="s">
        <v>1170</v>
      </c>
      <c r="C91" s="22">
        <v>2024</v>
      </c>
      <c r="D91" s="37" t="s">
        <v>327</v>
      </c>
      <c r="E91" s="36" t="s">
        <v>178</v>
      </c>
      <c r="F91" s="36" t="s">
        <v>984</v>
      </c>
      <c r="G91" s="36" t="s">
        <v>209</v>
      </c>
      <c r="H91" s="37" t="s">
        <v>1081</v>
      </c>
      <c r="I91" s="36">
        <v>1</v>
      </c>
      <c r="J91" s="36">
        <v>10</v>
      </c>
      <c r="K91" s="36"/>
      <c r="L91" s="36"/>
      <c r="M91" s="36">
        <v>1</v>
      </c>
      <c r="N91" s="36"/>
      <c r="O91" s="36"/>
      <c r="P91" s="36"/>
      <c r="Q91" s="36"/>
      <c r="R91" s="36"/>
      <c r="S91" s="36">
        <v>560</v>
      </c>
      <c r="T91" s="36">
        <v>1650</v>
      </c>
      <c r="U91" s="36" t="s">
        <v>305</v>
      </c>
      <c r="V91" s="36" t="s">
        <v>1171</v>
      </c>
      <c r="W91" s="36" t="s">
        <v>207</v>
      </c>
      <c r="X91" s="36" t="s">
        <v>715</v>
      </c>
      <c r="Y91" s="36" t="s">
        <v>1468</v>
      </c>
      <c r="Z91" s="36">
        <v>800</v>
      </c>
      <c r="AA91" s="36">
        <v>800</v>
      </c>
      <c r="AB91" s="36">
        <v>800</v>
      </c>
      <c r="AC91" s="36"/>
      <c r="AD91" s="36"/>
      <c r="AE91" s="36"/>
      <c r="AF91" s="36"/>
      <c r="AG91" s="36"/>
      <c r="AH91" s="36"/>
      <c r="AI91" s="36"/>
      <c r="AJ91" s="36"/>
      <c r="AK91" s="36"/>
      <c r="AL91" s="36"/>
      <c r="AM91" s="37" t="s">
        <v>1172</v>
      </c>
      <c r="AN91" s="37" t="s">
        <v>1173</v>
      </c>
      <c r="AO91" s="77" t="s">
        <v>1392</v>
      </c>
    </row>
    <row r="92" s="12" customFormat="1" ht="409" customHeight="1" spans="1:41">
      <c r="A92" s="22">
        <v>21</v>
      </c>
      <c r="B92" s="22" t="s">
        <v>1201</v>
      </c>
      <c r="C92" s="22">
        <v>2024</v>
      </c>
      <c r="D92" s="33" t="s">
        <v>1341</v>
      </c>
      <c r="E92" s="22" t="s">
        <v>178</v>
      </c>
      <c r="F92" s="24" t="s">
        <v>1013</v>
      </c>
      <c r="G92" s="22" t="s">
        <v>1342</v>
      </c>
      <c r="H92" s="33" t="s">
        <v>1416</v>
      </c>
      <c r="I92" s="22">
        <v>1</v>
      </c>
      <c r="J92" s="39">
        <v>180</v>
      </c>
      <c r="K92" s="39"/>
      <c r="L92" s="39"/>
      <c r="M92" s="39">
        <v>1</v>
      </c>
      <c r="N92" s="39"/>
      <c r="O92" s="39"/>
      <c r="P92" s="39"/>
      <c r="Q92" s="39"/>
      <c r="R92" s="39"/>
      <c r="S92" s="39">
        <v>794</v>
      </c>
      <c r="T92" s="39">
        <v>3208</v>
      </c>
      <c r="U92" s="22" t="s">
        <v>207</v>
      </c>
      <c r="V92" s="22" t="s">
        <v>715</v>
      </c>
      <c r="W92" s="22" t="s">
        <v>207</v>
      </c>
      <c r="X92" s="22" t="s">
        <v>715</v>
      </c>
      <c r="Y92" s="22" t="s">
        <v>1468</v>
      </c>
      <c r="Z92" s="39">
        <v>1250</v>
      </c>
      <c r="AA92" s="39">
        <v>300</v>
      </c>
      <c r="AB92" s="75">
        <v>300</v>
      </c>
      <c r="AC92" s="75"/>
      <c r="AD92" s="75"/>
      <c r="AE92" s="75"/>
      <c r="AF92" s="75">
        <v>459</v>
      </c>
      <c r="AG92" s="75"/>
      <c r="AH92" s="75"/>
      <c r="AI92" s="75"/>
      <c r="AJ92" s="75">
        <v>491</v>
      </c>
      <c r="AK92" s="39"/>
      <c r="AL92" s="39"/>
      <c r="AM92" s="71" t="s">
        <v>1202</v>
      </c>
      <c r="AN92" s="71" t="s">
        <v>1203</v>
      </c>
      <c r="AO92" s="78" t="s">
        <v>1386</v>
      </c>
    </row>
    <row r="93" s="8" customFormat="1" ht="201" customHeight="1" spans="1:41">
      <c r="A93" s="22">
        <v>22</v>
      </c>
      <c r="B93" s="22" t="s">
        <v>1213</v>
      </c>
      <c r="C93" s="24">
        <v>2024</v>
      </c>
      <c r="D93" s="40" t="s">
        <v>592</v>
      </c>
      <c r="E93" s="24" t="s">
        <v>178</v>
      </c>
      <c r="F93" s="24" t="s">
        <v>1022</v>
      </c>
      <c r="G93" s="24" t="s">
        <v>593</v>
      </c>
      <c r="H93" s="40" t="s">
        <v>594</v>
      </c>
      <c r="I93" s="52">
        <v>1</v>
      </c>
      <c r="J93" s="24">
        <v>11</v>
      </c>
      <c r="K93" s="52"/>
      <c r="L93" s="52"/>
      <c r="M93" s="24">
        <v>1</v>
      </c>
      <c r="N93" s="52"/>
      <c r="O93" s="52"/>
      <c r="P93" s="52"/>
      <c r="Q93" s="52"/>
      <c r="R93" s="52"/>
      <c r="S93" s="24">
        <v>50</v>
      </c>
      <c r="T93" s="52">
        <v>218</v>
      </c>
      <c r="U93" s="24" t="s">
        <v>985</v>
      </c>
      <c r="V93" s="24" t="s">
        <v>944</v>
      </c>
      <c r="W93" s="24" t="s">
        <v>207</v>
      </c>
      <c r="X93" s="24" t="s">
        <v>715</v>
      </c>
      <c r="Y93" s="22" t="s">
        <v>1468</v>
      </c>
      <c r="Z93" s="24">
        <v>370</v>
      </c>
      <c r="AA93" s="24">
        <v>370</v>
      </c>
      <c r="AB93" s="24">
        <v>370</v>
      </c>
      <c r="AC93" s="24"/>
      <c r="AD93" s="24"/>
      <c r="AE93" s="24"/>
      <c r="AF93" s="24"/>
      <c r="AG93" s="24"/>
      <c r="AH93" s="24"/>
      <c r="AI93" s="24"/>
      <c r="AJ93" s="24"/>
      <c r="AK93" s="22"/>
      <c r="AL93" s="22"/>
      <c r="AM93" s="33" t="s">
        <v>1214</v>
      </c>
      <c r="AN93" s="33" t="s">
        <v>1215</v>
      </c>
      <c r="AO93" s="60" t="s">
        <v>1392</v>
      </c>
    </row>
    <row r="94" s="12" customFormat="1" ht="70" customHeight="1" spans="1:41">
      <c r="A94" s="183" t="s">
        <v>54</v>
      </c>
      <c r="B94" s="188" t="s">
        <v>118</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c r="AO94" s="196"/>
    </row>
    <row r="95" s="12" customFormat="1" ht="77" customHeight="1" spans="1:41">
      <c r="A95" s="183" t="s">
        <v>54</v>
      </c>
      <c r="B95" s="188" t="s">
        <v>119</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77" customHeight="1" spans="1:41">
      <c r="A96" s="183" t="s">
        <v>54</v>
      </c>
      <c r="B96" s="188" t="s">
        <v>120</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c r="AO96" s="196"/>
    </row>
    <row r="97" s="12" customFormat="1" ht="50" customHeight="1" spans="1:41">
      <c r="A97" s="183" t="s">
        <v>54</v>
      </c>
      <c r="B97" s="188" t="s">
        <v>121</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c r="AO97" s="196"/>
    </row>
    <row r="98" s="12" customFormat="1" ht="30" customHeight="1" spans="1:41">
      <c r="A98" s="183" t="s">
        <v>54</v>
      </c>
      <c r="B98" s="188" t="s">
        <v>96</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30" customHeight="1" spans="1:41">
      <c r="A99" s="203" t="s">
        <v>52</v>
      </c>
      <c r="B99" s="188" t="s">
        <v>122</v>
      </c>
      <c r="C99" s="188"/>
      <c r="D99" s="188"/>
      <c r="E99" s="185"/>
      <c r="F99" s="185"/>
      <c r="G99" s="185"/>
      <c r="H99" s="185"/>
      <c r="I99" s="191">
        <f t="shared" ref="I99:AL99" si="28">I100+I101+I105+I107</f>
        <v>4</v>
      </c>
      <c r="J99" s="191">
        <f t="shared" si="28"/>
        <v>6.9544</v>
      </c>
      <c r="K99" s="191">
        <f t="shared" si="28"/>
        <v>0</v>
      </c>
      <c r="L99" s="191">
        <f t="shared" si="28"/>
        <v>0</v>
      </c>
      <c r="M99" s="191">
        <f t="shared" si="28"/>
        <v>4</v>
      </c>
      <c r="N99" s="191">
        <f t="shared" si="28"/>
        <v>0</v>
      </c>
      <c r="O99" s="191">
        <f t="shared" si="28"/>
        <v>0</v>
      </c>
      <c r="P99" s="191">
        <f t="shared" si="28"/>
        <v>0</v>
      </c>
      <c r="Q99" s="191">
        <f t="shared" si="28"/>
        <v>0</v>
      </c>
      <c r="R99" s="191">
        <f t="shared" si="28"/>
        <v>0</v>
      </c>
      <c r="S99" s="191">
        <f t="shared" si="28"/>
        <v>2868</v>
      </c>
      <c r="T99" s="191">
        <f t="shared" si="28"/>
        <v>8779</v>
      </c>
      <c r="U99" s="191">
        <f t="shared" si="28"/>
        <v>0</v>
      </c>
      <c r="V99" s="191">
        <f t="shared" si="28"/>
        <v>0</v>
      </c>
      <c r="W99" s="191">
        <f t="shared" si="28"/>
        <v>0</v>
      </c>
      <c r="X99" s="191">
        <f t="shared" si="28"/>
        <v>0</v>
      </c>
      <c r="Y99" s="191">
        <f t="shared" si="28"/>
        <v>0</v>
      </c>
      <c r="Z99" s="191">
        <f t="shared" si="28"/>
        <v>3780</v>
      </c>
      <c r="AA99" s="191">
        <f t="shared" si="28"/>
        <v>3780</v>
      </c>
      <c r="AB99" s="191">
        <f t="shared" si="28"/>
        <v>3780</v>
      </c>
      <c r="AC99" s="191">
        <f t="shared" si="28"/>
        <v>0</v>
      </c>
      <c r="AD99" s="191">
        <f t="shared" si="28"/>
        <v>0</v>
      </c>
      <c r="AE99" s="191">
        <f t="shared" si="28"/>
        <v>0</v>
      </c>
      <c r="AF99" s="191">
        <f t="shared" si="28"/>
        <v>0</v>
      </c>
      <c r="AG99" s="191">
        <f t="shared" si="28"/>
        <v>0</v>
      </c>
      <c r="AH99" s="191">
        <f t="shared" si="28"/>
        <v>0</v>
      </c>
      <c r="AI99" s="191">
        <f t="shared" si="28"/>
        <v>0</v>
      </c>
      <c r="AJ99" s="191">
        <f t="shared" si="28"/>
        <v>0</v>
      </c>
      <c r="AK99" s="191">
        <f t="shared" si="28"/>
        <v>0</v>
      </c>
      <c r="AL99" s="191">
        <f t="shared" si="28"/>
        <v>0</v>
      </c>
      <c r="AM99" s="196"/>
      <c r="AN99" s="196"/>
      <c r="AO99" s="196"/>
    </row>
    <row r="100" s="12" customFormat="1" ht="30" customHeight="1" spans="1:41">
      <c r="A100" s="183" t="s">
        <v>54</v>
      </c>
      <c r="B100" s="188" t="s">
        <v>123</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30" customHeight="1" spans="1:41">
      <c r="A101" s="183" t="s">
        <v>54</v>
      </c>
      <c r="B101" s="188" t="s">
        <v>124</v>
      </c>
      <c r="C101" s="188"/>
      <c r="D101" s="188"/>
      <c r="E101" s="185"/>
      <c r="F101" s="185"/>
      <c r="G101" s="185"/>
      <c r="H101" s="185"/>
      <c r="I101" s="191">
        <f t="shared" ref="I101:AL101" si="29">SUM(I102:I104)</f>
        <v>3</v>
      </c>
      <c r="J101" s="191">
        <f t="shared" si="29"/>
        <v>5.9544</v>
      </c>
      <c r="K101" s="191">
        <f t="shared" si="29"/>
        <v>0</v>
      </c>
      <c r="L101" s="191">
        <f t="shared" si="29"/>
        <v>0</v>
      </c>
      <c r="M101" s="191">
        <f t="shared" si="29"/>
        <v>3</v>
      </c>
      <c r="N101" s="191">
        <f t="shared" si="29"/>
        <v>0</v>
      </c>
      <c r="O101" s="191">
        <f t="shared" si="29"/>
        <v>0</v>
      </c>
      <c r="P101" s="191">
        <f t="shared" si="29"/>
        <v>0</v>
      </c>
      <c r="Q101" s="191">
        <f t="shared" si="29"/>
        <v>0</v>
      </c>
      <c r="R101" s="191">
        <f t="shared" si="29"/>
        <v>0</v>
      </c>
      <c r="S101" s="191">
        <f t="shared" si="29"/>
        <v>2406</v>
      </c>
      <c r="T101" s="191">
        <f t="shared" si="29"/>
        <v>6911</v>
      </c>
      <c r="U101" s="191">
        <f t="shared" si="29"/>
        <v>0</v>
      </c>
      <c r="V101" s="191">
        <f t="shared" si="29"/>
        <v>0</v>
      </c>
      <c r="W101" s="191">
        <f t="shared" si="29"/>
        <v>0</v>
      </c>
      <c r="X101" s="191">
        <f t="shared" si="29"/>
        <v>0</v>
      </c>
      <c r="Y101" s="191">
        <f t="shared" si="29"/>
        <v>0</v>
      </c>
      <c r="Z101" s="191">
        <f t="shared" si="29"/>
        <v>3700</v>
      </c>
      <c r="AA101" s="191">
        <f t="shared" si="29"/>
        <v>3700</v>
      </c>
      <c r="AB101" s="191">
        <f t="shared" si="29"/>
        <v>3700</v>
      </c>
      <c r="AC101" s="191">
        <f t="shared" si="29"/>
        <v>0</v>
      </c>
      <c r="AD101" s="191">
        <f t="shared" si="29"/>
        <v>0</v>
      </c>
      <c r="AE101" s="191">
        <f t="shared" si="29"/>
        <v>0</v>
      </c>
      <c r="AF101" s="191">
        <f t="shared" si="29"/>
        <v>0</v>
      </c>
      <c r="AG101" s="191">
        <f t="shared" si="29"/>
        <v>0</v>
      </c>
      <c r="AH101" s="191">
        <f t="shared" si="29"/>
        <v>0</v>
      </c>
      <c r="AI101" s="191">
        <f t="shared" si="29"/>
        <v>0</v>
      </c>
      <c r="AJ101" s="191">
        <f t="shared" si="29"/>
        <v>0</v>
      </c>
      <c r="AK101" s="191">
        <f t="shared" si="29"/>
        <v>0</v>
      </c>
      <c r="AL101" s="191">
        <f t="shared" si="29"/>
        <v>0</v>
      </c>
      <c r="AM101" s="196"/>
      <c r="AN101" s="196"/>
      <c r="AO101" s="196"/>
    </row>
    <row r="102" s="7" customFormat="1" ht="409" customHeight="1" spans="1:41">
      <c r="A102" s="22">
        <v>23</v>
      </c>
      <c r="B102" s="22" t="s">
        <v>1152</v>
      </c>
      <c r="C102" s="22">
        <v>2024</v>
      </c>
      <c r="D102" s="35" t="s">
        <v>193</v>
      </c>
      <c r="E102" s="24" t="s">
        <v>178</v>
      </c>
      <c r="F102" s="24" t="s">
        <v>984</v>
      </c>
      <c r="G102" s="24" t="s">
        <v>194</v>
      </c>
      <c r="H102" s="35" t="s">
        <v>1417</v>
      </c>
      <c r="I102" s="22">
        <v>1</v>
      </c>
      <c r="J102" s="39">
        <v>3.0643</v>
      </c>
      <c r="K102" s="22"/>
      <c r="L102" s="22"/>
      <c r="M102" s="22">
        <v>1</v>
      </c>
      <c r="N102" s="22"/>
      <c r="O102" s="22"/>
      <c r="P102" s="22"/>
      <c r="Q102" s="22"/>
      <c r="R102" s="22"/>
      <c r="S102" s="22">
        <v>1741</v>
      </c>
      <c r="T102" s="22">
        <v>4337</v>
      </c>
      <c r="U102" s="49" t="s">
        <v>183</v>
      </c>
      <c r="V102" s="22" t="s">
        <v>1144</v>
      </c>
      <c r="W102" s="49" t="s">
        <v>183</v>
      </c>
      <c r="X102" s="22" t="s">
        <v>1144</v>
      </c>
      <c r="Y102" s="22" t="s">
        <v>1440</v>
      </c>
      <c r="Z102" s="62">
        <v>1900</v>
      </c>
      <c r="AA102" s="22">
        <v>1900</v>
      </c>
      <c r="AB102" s="60">
        <v>1900</v>
      </c>
      <c r="AC102" s="60"/>
      <c r="AD102" s="60"/>
      <c r="AE102" s="60"/>
      <c r="AF102" s="22"/>
      <c r="AG102" s="22"/>
      <c r="AH102" s="22"/>
      <c r="AI102" s="22"/>
      <c r="AJ102" s="22"/>
      <c r="AK102" s="22"/>
      <c r="AL102" s="22"/>
      <c r="AM102" s="33" t="s">
        <v>1418</v>
      </c>
      <c r="AN102" s="33" t="s">
        <v>1154</v>
      </c>
      <c r="AO102" s="60" t="s">
        <v>1392</v>
      </c>
    </row>
    <row r="103" s="12" customFormat="1" ht="271" customHeight="1" spans="1:41">
      <c r="A103" s="22">
        <v>24</v>
      </c>
      <c r="B103" s="22" t="s">
        <v>1167</v>
      </c>
      <c r="C103" s="22">
        <v>2024</v>
      </c>
      <c r="D103" s="33" t="s">
        <v>1077</v>
      </c>
      <c r="E103" s="22" t="s">
        <v>178</v>
      </c>
      <c r="F103" s="24" t="s">
        <v>1013</v>
      </c>
      <c r="G103" s="22" t="s">
        <v>590</v>
      </c>
      <c r="H103" s="33" t="s">
        <v>1419</v>
      </c>
      <c r="I103" s="22">
        <v>1</v>
      </c>
      <c r="J103" s="22">
        <v>1.4557</v>
      </c>
      <c r="K103" s="39"/>
      <c r="L103" s="39"/>
      <c r="M103" s="39">
        <v>1</v>
      </c>
      <c r="N103" s="39"/>
      <c r="O103" s="39"/>
      <c r="P103" s="39"/>
      <c r="Q103" s="39"/>
      <c r="R103" s="39"/>
      <c r="S103" s="39">
        <v>298</v>
      </c>
      <c r="T103" s="39">
        <v>1188</v>
      </c>
      <c r="U103" s="22" t="s">
        <v>985</v>
      </c>
      <c r="V103" s="24" t="s">
        <v>944</v>
      </c>
      <c r="W103" s="22" t="s">
        <v>183</v>
      </c>
      <c r="X103" s="22" t="s">
        <v>811</v>
      </c>
      <c r="Y103" s="22" t="s">
        <v>1440</v>
      </c>
      <c r="Z103" s="39">
        <v>950</v>
      </c>
      <c r="AA103" s="39">
        <v>950</v>
      </c>
      <c r="AB103" s="39">
        <v>950</v>
      </c>
      <c r="AC103" s="39"/>
      <c r="AD103" s="39"/>
      <c r="AE103" s="39"/>
      <c r="AF103" s="39"/>
      <c r="AG103" s="39"/>
      <c r="AH103" s="39"/>
      <c r="AI103" s="39"/>
      <c r="AJ103" s="39"/>
      <c r="AK103" s="39"/>
      <c r="AL103" s="39"/>
      <c r="AM103" s="71" t="s">
        <v>1168</v>
      </c>
      <c r="AN103" s="71" t="s">
        <v>1169</v>
      </c>
      <c r="AO103" s="78" t="s">
        <v>1392</v>
      </c>
    </row>
    <row r="104" s="12" customFormat="1" ht="279" customHeight="1" spans="1:41">
      <c r="A104" s="22">
        <v>25</v>
      </c>
      <c r="B104" s="22" t="s">
        <v>1198</v>
      </c>
      <c r="C104" s="22">
        <v>2024</v>
      </c>
      <c r="D104" s="33" t="s">
        <v>282</v>
      </c>
      <c r="E104" s="22" t="s">
        <v>178</v>
      </c>
      <c r="F104" s="24" t="s">
        <v>1013</v>
      </c>
      <c r="G104" s="22" t="s">
        <v>252</v>
      </c>
      <c r="H104" s="33" t="s">
        <v>1420</v>
      </c>
      <c r="I104" s="22">
        <v>1</v>
      </c>
      <c r="J104" s="39">
        <v>1.4344</v>
      </c>
      <c r="K104" s="39"/>
      <c r="L104" s="39"/>
      <c r="M104" s="39">
        <v>1</v>
      </c>
      <c r="N104" s="39"/>
      <c r="O104" s="39"/>
      <c r="P104" s="39"/>
      <c r="Q104" s="39"/>
      <c r="R104" s="39"/>
      <c r="S104" s="39">
        <v>367</v>
      </c>
      <c r="T104" s="39">
        <v>1386</v>
      </c>
      <c r="U104" s="22" t="s">
        <v>227</v>
      </c>
      <c r="V104" s="22" t="s">
        <v>656</v>
      </c>
      <c r="W104" s="22" t="s">
        <v>183</v>
      </c>
      <c r="X104" s="22" t="s">
        <v>811</v>
      </c>
      <c r="Y104" s="22" t="s">
        <v>1440</v>
      </c>
      <c r="Z104" s="39">
        <v>850</v>
      </c>
      <c r="AA104" s="39">
        <v>850</v>
      </c>
      <c r="AB104" s="39">
        <v>850</v>
      </c>
      <c r="AC104" s="39"/>
      <c r="AD104" s="39"/>
      <c r="AE104" s="39"/>
      <c r="AF104" s="39"/>
      <c r="AG104" s="39"/>
      <c r="AH104" s="39"/>
      <c r="AI104" s="39"/>
      <c r="AJ104" s="39"/>
      <c r="AK104" s="39"/>
      <c r="AL104" s="39"/>
      <c r="AM104" s="71" t="s">
        <v>1439</v>
      </c>
      <c r="AN104" s="71" t="s">
        <v>1200</v>
      </c>
      <c r="AO104" s="78" t="s">
        <v>1392</v>
      </c>
    </row>
    <row r="105" s="12" customFormat="1" ht="30" customHeight="1" spans="1:41">
      <c r="A105" s="183" t="s">
        <v>54</v>
      </c>
      <c r="B105" s="188" t="s">
        <v>125</v>
      </c>
      <c r="C105" s="188"/>
      <c r="D105" s="188"/>
      <c r="E105" s="185"/>
      <c r="F105" s="185"/>
      <c r="G105" s="185"/>
      <c r="H105" s="185"/>
      <c r="I105" s="191">
        <f t="shared" ref="I105:AL105" si="30">SUM(I106)</f>
        <v>1</v>
      </c>
      <c r="J105" s="191">
        <f t="shared" si="30"/>
        <v>1</v>
      </c>
      <c r="K105" s="191">
        <f t="shared" si="30"/>
        <v>0</v>
      </c>
      <c r="L105" s="191">
        <f t="shared" si="30"/>
        <v>0</v>
      </c>
      <c r="M105" s="191">
        <f t="shared" si="30"/>
        <v>1</v>
      </c>
      <c r="N105" s="191">
        <f t="shared" si="30"/>
        <v>0</v>
      </c>
      <c r="O105" s="191">
        <f t="shared" si="30"/>
        <v>0</v>
      </c>
      <c r="P105" s="191">
        <f t="shared" si="30"/>
        <v>0</v>
      </c>
      <c r="Q105" s="191">
        <f t="shared" si="30"/>
        <v>0</v>
      </c>
      <c r="R105" s="191">
        <f t="shared" si="30"/>
        <v>0</v>
      </c>
      <c r="S105" s="191">
        <f t="shared" si="30"/>
        <v>462</v>
      </c>
      <c r="T105" s="191">
        <f t="shared" si="30"/>
        <v>1868</v>
      </c>
      <c r="U105" s="191">
        <f t="shared" si="30"/>
        <v>0</v>
      </c>
      <c r="V105" s="191">
        <f t="shared" si="30"/>
        <v>0</v>
      </c>
      <c r="W105" s="191">
        <f t="shared" si="30"/>
        <v>0</v>
      </c>
      <c r="X105" s="191">
        <f t="shared" si="30"/>
        <v>0</v>
      </c>
      <c r="Y105" s="191">
        <f t="shared" si="30"/>
        <v>0</v>
      </c>
      <c r="Z105" s="191">
        <f t="shared" si="30"/>
        <v>80</v>
      </c>
      <c r="AA105" s="191">
        <f t="shared" si="30"/>
        <v>80</v>
      </c>
      <c r="AB105" s="191">
        <f t="shared" si="30"/>
        <v>80</v>
      </c>
      <c r="AC105" s="191">
        <f t="shared" si="30"/>
        <v>0</v>
      </c>
      <c r="AD105" s="191">
        <f t="shared" si="30"/>
        <v>0</v>
      </c>
      <c r="AE105" s="191">
        <f t="shared" si="30"/>
        <v>0</v>
      </c>
      <c r="AF105" s="191">
        <f t="shared" si="30"/>
        <v>0</v>
      </c>
      <c r="AG105" s="191">
        <f t="shared" si="30"/>
        <v>0</v>
      </c>
      <c r="AH105" s="191">
        <f t="shared" si="30"/>
        <v>0</v>
      </c>
      <c r="AI105" s="191">
        <f t="shared" si="30"/>
        <v>0</v>
      </c>
      <c r="AJ105" s="191">
        <f t="shared" si="30"/>
        <v>0</v>
      </c>
      <c r="AK105" s="191">
        <f t="shared" si="30"/>
        <v>0</v>
      </c>
      <c r="AL105" s="191">
        <f t="shared" si="30"/>
        <v>0</v>
      </c>
      <c r="AM105" s="196"/>
      <c r="AN105" s="196"/>
      <c r="AO105" s="196"/>
    </row>
    <row r="106" s="12" customFormat="1" ht="305" customHeight="1" spans="1:41">
      <c r="A106" s="22">
        <v>26</v>
      </c>
      <c r="B106" s="22" t="s">
        <v>1223</v>
      </c>
      <c r="C106" s="22">
        <v>2024</v>
      </c>
      <c r="D106" s="33" t="s">
        <v>285</v>
      </c>
      <c r="E106" s="22" t="s">
        <v>178</v>
      </c>
      <c r="F106" s="24" t="s">
        <v>1013</v>
      </c>
      <c r="G106" s="22" t="s">
        <v>252</v>
      </c>
      <c r="H106" s="33" t="s">
        <v>1116</v>
      </c>
      <c r="I106" s="22">
        <v>1</v>
      </c>
      <c r="J106" s="39">
        <v>1</v>
      </c>
      <c r="K106" s="39"/>
      <c r="L106" s="39"/>
      <c r="M106" s="39">
        <v>1</v>
      </c>
      <c r="N106" s="39"/>
      <c r="O106" s="39"/>
      <c r="P106" s="39"/>
      <c r="Q106" s="39"/>
      <c r="R106" s="39"/>
      <c r="S106" s="39">
        <v>462</v>
      </c>
      <c r="T106" s="39">
        <v>1868</v>
      </c>
      <c r="U106" s="22" t="s">
        <v>227</v>
      </c>
      <c r="V106" s="22" t="s">
        <v>656</v>
      </c>
      <c r="W106" s="22" t="s">
        <v>183</v>
      </c>
      <c r="X106" s="22" t="s">
        <v>811</v>
      </c>
      <c r="Y106" s="22" t="s">
        <v>1440</v>
      </c>
      <c r="Z106" s="39">
        <v>80</v>
      </c>
      <c r="AA106" s="39">
        <v>80</v>
      </c>
      <c r="AB106" s="39">
        <v>80</v>
      </c>
      <c r="AC106" s="39"/>
      <c r="AD106" s="39"/>
      <c r="AE106" s="39"/>
      <c r="AF106" s="39"/>
      <c r="AG106" s="39"/>
      <c r="AH106" s="39"/>
      <c r="AI106" s="39"/>
      <c r="AJ106" s="39"/>
      <c r="AK106" s="39"/>
      <c r="AL106" s="39"/>
      <c r="AM106" s="71" t="s">
        <v>1224</v>
      </c>
      <c r="AN106" s="71" t="s">
        <v>1225</v>
      </c>
      <c r="AO106" s="78" t="s">
        <v>1392</v>
      </c>
    </row>
    <row r="107" s="12" customFormat="1" ht="30" customHeight="1" spans="1:41">
      <c r="A107" s="183" t="s">
        <v>54</v>
      </c>
      <c r="B107" s="188" t="s">
        <v>126</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customHeight="1" spans="1:41">
      <c r="A108" s="203" t="s">
        <v>52</v>
      </c>
      <c r="B108" s="188" t="s">
        <v>127</v>
      </c>
      <c r="C108" s="188"/>
      <c r="D108" s="188"/>
      <c r="E108" s="185"/>
      <c r="F108" s="185"/>
      <c r="G108" s="185"/>
      <c r="H108" s="185"/>
      <c r="I108" s="191">
        <f t="shared" ref="I108:AL108" si="31">I109+I110+I111+I112+I113+I114</f>
        <v>0</v>
      </c>
      <c r="J108" s="191">
        <f t="shared" si="31"/>
        <v>0</v>
      </c>
      <c r="K108" s="191">
        <f t="shared" si="31"/>
        <v>0</v>
      </c>
      <c r="L108" s="191">
        <f t="shared" si="31"/>
        <v>0</v>
      </c>
      <c r="M108" s="191">
        <f t="shared" si="31"/>
        <v>0</v>
      </c>
      <c r="N108" s="191">
        <f t="shared" si="31"/>
        <v>0</v>
      </c>
      <c r="O108" s="191">
        <f t="shared" si="31"/>
        <v>0</v>
      </c>
      <c r="P108" s="191">
        <f t="shared" si="31"/>
        <v>0</v>
      </c>
      <c r="Q108" s="191">
        <f t="shared" si="31"/>
        <v>0</v>
      </c>
      <c r="R108" s="191">
        <f t="shared" si="31"/>
        <v>0</v>
      </c>
      <c r="S108" s="191">
        <f t="shared" si="31"/>
        <v>0</v>
      </c>
      <c r="T108" s="191">
        <f t="shared" si="31"/>
        <v>0</v>
      </c>
      <c r="U108" s="191">
        <f t="shared" si="31"/>
        <v>0</v>
      </c>
      <c r="V108" s="191">
        <f t="shared" si="31"/>
        <v>0</v>
      </c>
      <c r="W108" s="191">
        <f t="shared" si="31"/>
        <v>0</v>
      </c>
      <c r="X108" s="191">
        <f t="shared" si="31"/>
        <v>0</v>
      </c>
      <c r="Y108" s="191">
        <f t="shared" si="31"/>
        <v>0</v>
      </c>
      <c r="Z108" s="191">
        <f t="shared" si="31"/>
        <v>0</v>
      </c>
      <c r="AA108" s="191">
        <f t="shared" si="31"/>
        <v>0</v>
      </c>
      <c r="AB108" s="191">
        <f t="shared" si="31"/>
        <v>0</v>
      </c>
      <c r="AC108" s="191">
        <f t="shared" si="31"/>
        <v>0</v>
      </c>
      <c r="AD108" s="191">
        <f t="shared" si="31"/>
        <v>0</v>
      </c>
      <c r="AE108" s="191">
        <f t="shared" si="31"/>
        <v>0</v>
      </c>
      <c r="AF108" s="191">
        <f t="shared" si="31"/>
        <v>0</v>
      </c>
      <c r="AG108" s="191">
        <f t="shared" si="31"/>
        <v>0</v>
      </c>
      <c r="AH108" s="191">
        <f t="shared" si="31"/>
        <v>0</v>
      </c>
      <c r="AI108" s="191">
        <f t="shared" si="31"/>
        <v>0</v>
      </c>
      <c r="AJ108" s="191">
        <f t="shared" si="31"/>
        <v>0</v>
      </c>
      <c r="AK108" s="191">
        <f t="shared" si="31"/>
        <v>0</v>
      </c>
      <c r="AL108" s="191">
        <f t="shared" si="31"/>
        <v>0</v>
      </c>
      <c r="AM108" s="196"/>
      <c r="AN108" s="196"/>
      <c r="AO108" s="196"/>
    </row>
    <row r="109" s="12" customFormat="1" ht="30" customHeight="1" spans="1:41">
      <c r="A109" s="183" t="s">
        <v>54</v>
      </c>
      <c r="B109" s="188" t="s">
        <v>128</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58" customHeight="1" spans="1:41">
      <c r="A110" s="183" t="s">
        <v>54</v>
      </c>
      <c r="B110" s="188" t="s">
        <v>129</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68" customHeight="1" spans="1:41">
      <c r="A111" s="183" t="s">
        <v>54</v>
      </c>
      <c r="B111" s="188" t="s">
        <v>130</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30" customHeight="1" spans="1:41">
      <c r="A112" s="183" t="s">
        <v>54</v>
      </c>
      <c r="B112" s="188" t="s">
        <v>131</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c r="AO112" s="196"/>
    </row>
    <row r="113" s="12" customFormat="1" ht="30" customHeight="1" spans="1:41">
      <c r="A113" s="183" t="s">
        <v>54</v>
      </c>
      <c r="B113" s="188" t="s">
        <v>132</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183" t="s">
        <v>54</v>
      </c>
      <c r="B114" s="188" t="s">
        <v>133</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customHeight="1" spans="1:41">
      <c r="A115" s="180" t="s">
        <v>50</v>
      </c>
      <c r="B115" s="188" t="s">
        <v>134</v>
      </c>
      <c r="C115" s="188"/>
      <c r="D115" s="188"/>
      <c r="E115" s="185"/>
      <c r="F115" s="185"/>
      <c r="G115" s="185"/>
      <c r="H115" s="185"/>
      <c r="I115" s="192">
        <f t="shared" ref="I115:AL115" si="32">I116</f>
        <v>0</v>
      </c>
      <c r="J115" s="192">
        <f t="shared" si="32"/>
        <v>0</v>
      </c>
      <c r="K115" s="192">
        <f t="shared" si="32"/>
        <v>0</v>
      </c>
      <c r="L115" s="192">
        <f t="shared" si="32"/>
        <v>0</v>
      </c>
      <c r="M115" s="192">
        <f t="shared" si="32"/>
        <v>0</v>
      </c>
      <c r="N115" s="192">
        <f t="shared" si="32"/>
        <v>0</v>
      </c>
      <c r="O115" s="192">
        <f t="shared" si="32"/>
        <v>0</v>
      </c>
      <c r="P115" s="192">
        <f t="shared" si="32"/>
        <v>0</v>
      </c>
      <c r="Q115" s="192">
        <f t="shared" si="32"/>
        <v>0</v>
      </c>
      <c r="R115" s="192">
        <f t="shared" si="32"/>
        <v>0</v>
      </c>
      <c r="S115" s="192">
        <f t="shared" si="32"/>
        <v>0</v>
      </c>
      <c r="T115" s="192">
        <f t="shared" si="32"/>
        <v>0</v>
      </c>
      <c r="U115" s="192">
        <f t="shared" si="32"/>
        <v>0</v>
      </c>
      <c r="V115" s="192">
        <f t="shared" si="32"/>
        <v>0</v>
      </c>
      <c r="W115" s="192">
        <f t="shared" si="32"/>
        <v>0</v>
      </c>
      <c r="X115" s="192">
        <f t="shared" si="32"/>
        <v>0</v>
      </c>
      <c r="Y115" s="192">
        <f t="shared" si="32"/>
        <v>0</v>
      </c>
      <c r="Z115" s="192">
        <f t="shared" si="32"/>
        <v>0</v>
      </c>
      <c r="AA115" s="192">
        <f t="shared" si="32"/>
        <v>0</v>
      </c>
      <c r="AB115" s="192">
        <f t="shared" si="32"/>
        <v>0</v>
      </c>
      <c r="AC115" s="192">
        <f t="shared" si="32"/>
        <v>0</v>
      </c>
      <c r="AD115" s="192">
        <f t="shared" si="32"/>
        <v>0</v>
      </c>
      <c r="AE115" s="192">
        <f t="shared" si="32"/>
        <v>0</v>
      </c>
      <c r="AF115" s="192">
        <f t="shared" si="32"/>
        <v>0</v>
      </c>
      <c r="AG115" s="192">
        <f t="shared" si="32"/>
        <v>0</v>
      </c>
      <c r="AH115" s="192">
        <f t="shared" si="32"/>
        <v>0</v>
      </c>
      <c r="AI115" s="192">
        <f t="shared" si="32"/>
        <v>0</v>
      </c>
      <c r="AJ115" s="192">
        <f t="shared" si="32"/>
        <v>0</v>
      </c>
      <c r="AK115" s="192">
        <f t="shared" si="32"/>
        <v>0</v>
      </c>
      <c r="AL115" s="192">
        <f t="shared" si="32"/>
        <v>0</v>
      </c>
      <c r="AM115" s="196"/>
      <c r="AN115" s="196"/>
      <c r="AO115" s="196"/>
    </row>
    <row r="116" s="12" customFormat="1" ht="30" customHeight="1" spans="1:41">
      <c r="A116" s="180" t="s">
        <v>52</v>
      </c>
      <c r="B116" s="188" t="s">
        <v>134</v>
      </c>
      <c r="C116" s="188"/>
      <c r="D116" s="188"/>
      <c r="E116" s="185"/>
      <c r="F116" s="185"/>
      <c r="G116" s="185"/>
      <c r="H116" s="185"/>
      <c r="I116" s="191">
        <f t="shared" ref="I116:AL116" si="33">I117+I118+I119</f>
        <v>0</v>
      </c>
      <c r="J116" s="191">
        <f t="shared" si="33"/>
        <v>0</v>
      </c>
      <c r="K116" s="191">
        <f t="shared" si="33"/>
        <v>0</v>
      </c>
      <c r="L116" s="191">
        <f t="shared" si="33"/>
        <v>0</v>
      </c>
      <c r="M116" s="191">
        <f t="shared" si="33"/>
        <v>0</v>
      </c>
      <c r="N116" s="191">
        <f t="shared" si="33"/>
        <v>0</v>
      </c>
      <c r="O116" s="191">
        <f t="shared" si="33"/>
        <v>0</v>
      </c>
      <c r="P116" s="191">
        <f t="shared" si="33"/>
        <v>0</v>
      </c>
      <c r="Q116" s="191">
        <f t="shared" si="33"/>
        <v>0</v>
      </c>
      <c r="R116" s="191">
        <f t="shared" si="33"/>
        <v>0</v>
      </c>
      <c r="S116" s="191">
        <f t="shared" si="33"/>
        <v>0</v>
      </c>
      <c r="T116" s="191">
        <f t="shared" si="33"/>
        <v>0</v>
      </c>
      <c r="U116" s="191">
        <f t="shared" si="33"/>
        <v>0</v>
      </c>
      <c r="V116" s="191">
        <f t="shared" si="33"/>
        <v>0</v>
      </c>
      <c r="W116" s="191">
        <f t="shared" si="33"/>
        <v>0</v>
      </c>
      <c r="X116" s="191">
        <f t="shared" si="33"/>
        <v>0</v>
      </c>
      <c r="Y116" s="191">
        <f t="shared" si="33"/>
        <v>0</v>
      </c>
      <c r="Z116" s="191">
        <f t="shared" si="33"/>
        <v>0</v>
      </c>
      <c r="AA116" s="191">
        <f t="shared" si="33"/>
        <v>0</v>
      </c>
      <c r="AB116" s="191">
        <f t="shared" si="33"/>
        <v>0</v>
      </c>
      <c r="AC116" s="191">
        <f t="shared" si="33"/>
        <v>0</v>
      </c>
      <c r="AD116" s="191">
        <f t="shared" si="33"/>
        <v>0</v>
      </c>
      <c r="AE116" s="191">
        <f t="shared" si="33"/>
        <v>0</v>
      </c>
      <c r="AF116" s="191">
        <f t="shared" si="33"/>
        <v>0</v>
      </c>
      <c r="AG116" s="191">
        <f t="shared" si="33"/>
        <v>0</v>
      </c>
      <c r="AH116" s="191">
        <f t="shared" si="33"/>
        <v>0</v>
      </c>
      <c r="AI116" s="191">
        <f t="shared" si="33"/>
        <v>0</v>
      </c>
      <c r="AJ116" s="191">
        <f t="shared" si="33"/>
        <v>0</v>
      </c>
      <c r="AK116" s="191">
        <f t="shared" si="33"/>
        <v>0</v>
      </c>
      <c r="AL116" s="191">
        <f t="shared" si="33"/>
        <v>0</v>
      </c>
      <c r="AM116" s="196"/>
      <c r="AN116" s="196"/>
      <c r="AO116" s="196"/>
    </row>
    <row r="117" s="12" customFormat="1" ht="30" customHeight="1" spans="1:41">
      <c r="A117" s="183" t="s">
        <v>54</v>
      </c>
      <c r="B117" s="188" t="s">
        <v>135</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136</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3" t="s">
        <v>54</v>
      </c>
      <c r="B119" s="188" t="s">
        <v>137</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customHeight="1" spans="1:41">
      <c r="A120" s="180" t="s">
        <v>50</v>
      </c>
      <c r="B120" s="188" t="s">
        <v>138</v>
      </c>
      <c r="C120" s="188"/>
      <c r="D120" s="188"/>
      <c r="E120" s="185"/>
      <c r="F120" s="185"/>
      <c r="G120" s="185"/>
      <c r="H120" s="185"/>
      <c r="I120" s="192">
        <f t="shared" ref="I120:AL120" si="34">I121+I123+I128+I135</f>
        <v>1</v>
      </c>
      <c r="J120" s="192">
        <f t="shared" si="34"/>
        <v>800</v>
      </c>
      <c r="K120" s="192">
        <f t="shared" si="34"/>
        <v>0</v>
      </c>
      <c r="L120" s="192">
        <f t="shared" si="34"/>
        <v>0</v>
      </c>
      <c r="M120" s="192">
        <f t="shared" si="34"/>
        <v>0</v>
      </c>
      <c r="N120" s="192">
        <f t="shared" si="34"/>
        <v>0</v>
      </c>
      <c r="O120" s="192">
        <f t="shared" si="34"/>
        <v>1</v>
      </c>
      <c r="P120" s="192">
        <f t="shared" si="34"/>
        <v>0</v>
      </c>
      <c r="Q120" s="192">
        <f t="shared" si="34"/>
        <v>0</v>
      </c>
      <c r="R120" s="192">
        <f t="shared" si="34"/>
        <v>0</v>
      </c>
      <c r="S120" s="192">
        <f t="shared" si="34"/>
        <v>800</v>
      </c>
      <c r="T120" s="192">
        <f t="shared" si="34"/>
        <v>800</v>
      </c>
      <c r="U120" s="192">
        <f t="shared" si="34"/>
        <v>0</v>
      </c>
      <c r="V120" s="192">
        <f t="shared" si="34"/>
        <v>0</v>
      </c>
      <c r="W120" s="192">
        <f t="shared" si="34"/>
        <v>0</v>
      </c>
      <c r="X120" s="192">
        <f t="shared" si="34"/>
        <v>0</v>
      </c>
      <c r="Y120" s="192">
        <f t="shared" si="34"/>
        <v>0</v>
      </c>
      <c r="Z120" s="192">
        <f t="shared" si="34"/>
        <v>240</v>
      </c>
      <c r="AA120" s="192">
        <f t="shared" si="34"/>
        <v>208.2</v>
      </c>
      <c r="AB120" s="192">
        <f t="shared" si="34"/>
        <v>208.2</v>
      </c>
      <c r="AC120" s="192">
        <f t="shared" si="34"/>
        <v>0</v>
      </c>
      <c r="AD120" s="192">
        <f t="shared" si="34"/>
        <v>0</v>
      </c>
      <c r="AE120" s="192">
        <f t="shared" si="34"/>
        <v>0</v>
      </c>
      <c r="AF120" s="192">
        <f t="shared" si="34"/>
        <v>0</v>
      </c>
      <c r="AG120" s="192">
        <f t="shared" si="34"/>
        <v>0</v>
      </c>
      <c r="AH120" s="192">
        <f t="shared" si="34"/>
        <v>0</v>
      </c>
      <c r="AI120" s="192">
        <f t="shared" si="34"/>
        <v>0</v>
      </c>
      <c r="AJ120" s="192">
        <f t="shared" si="34"/>
        <v>31.8</v>
      </c>
      <c r="AK120" s="192">
        <f t="shared" si="34"/>
        <v>0</v>
      </c>
      <c r="AL120" s="192">
        <f t="shared" si="34"/>
        <v>0</v>
      </c>
      <c r="AM120" s="196"/>
      <c r="AN120" s="196"/>
      <c r="AO120" s="196"/>
    </row>
    <row r="121" s="12" customFormat="1" ht="30" customHeight="1" spans="1:41">
      <c r="A121" s="203" t="s">
        <v>52</v>
      </c>
      <c r="B121" s="188" t="s">
        <v>139</v>
      </c>
      <c r="C121" s="188"/>
      <c r="D121" s="188"/>
      <c r="E121" s="185"/>
      <c r="F121" s="185"/>
      <c r="G121" s="185"/>
      <c r="H121" s="185"/>
      <c r="I121" s="191">
        <f t="shared" ref="I121:AL121" si="35">I122</f>
        <v>0</v>
      </c>
      <c r="J121" s="191">
        <f t="shared" si="35"/>
        <v>0</v>
      </c>
      <c r="K121" s="191">
        <f t="shared" si="35"/>
        <v>0</v>
      </c>
      <c r="L121" s="191">
        <f t="shared" si="35"/>
        <v>0</v>
      </c>
      <c r="M121" s="191">
        <f t="shared" si="35"/>
        <v>0</v>
      </c>
      <c r="N121" s="191">
        <f t="shared" si="35"/>
        <v>0</v>
      </c>
      <c r="O121" s="191">
        <f t="shared" si="35"/>
        <v>0</v>
      </c>
      <c r="P121" s="191">
        <f t="shared" si="35"/>
        <v>0</v>
      </c>
      <c r="Q121" s="191">
        <f t="shared" si="35"/>
        <v>0</v>
      </c>
      <c r="R121" s="191">
        <f t="shared" si="35"/>
        <v>0</v>
      </c>
      <c r="S121" s="191">
        <f t="shared" si="35"/>
        <v>0</v>
      </c>
      <c r="T121" s="191">
        <f t="shared" si="35"/>
        <v>0</v>
      </c>
      <c r="U121" s="191">
        <f t="shared" si="35"/>
        <v>0</v>
      </c>
      <c r="V121" s="191">
        <f t="shared" si="35"/>
        <v>0</v>
      </c>
      <c r="W121" s="191">
        <f t="shared" si="35"/>
        <v>0</v>
      </c>
      <c r="X121" s="191">
        <f t="shared" si="35"/>
        <v>0</v>
      </c>
      <c r="Y121" s="191">
        <f t="shared" si="35"/>
        <v>0</v>
      </c>
      <c r="Z121" s="191">
        <f t="shared" si="35"/>
        <v>0</v>
      </c>
      <c r="AA121" s="191">
        <f t="shared" si="35"/>
        <v>0</v>
      </c>
      <c r="AB121" s="191">
        <f t="shared" si="35"/>
        <v>0</v>
      </c>
      <c r="AC121" s="191">
        <f t="shared" si="35"/>
        <v>0</v>
      </c>
      <c r="AD121" s="191">
        <f t="shared" si="35"/>
        <v>0</v>
      </c>
      <c r="AE121" s="191">
        <f t="shared" si="35"/>
        <v>0</v>
      </c>
      <c r="AF121" s="191">
        <f t="shared" si="35"/>
        <v>0</v>
      </c>
      <c r="AG121" s="191">
        <f t="shared" si="35"/>
        <v>0</v>
      </c>
      <c r="AH121" s="191">
        <f t="shared" si="35"/>
        <v>0</v>
      </c>
      <c r="AI121" s="191">
        <f t="shared" si="35"/>
        <v>0</v>
      </c>
      <c r="AJ121" s="191">
        <f t="shared" si="35"/>
        <v>0</v>
      </c>
      <c r="AK121" s="191">
        <f t="shared" si="35"/>
        <v>0</v>
      </c>
      <c r="AL121" s="191">
        <f t="shared" si="35"/>
        <v>0</v>
      </c>
      <c r="AM121" s="196"/>
      <c r="AN121" s="196"/>
      <c r="AO121" s="196"/>
    </row>
    <row r="122" s="12" customFormat="1" ht="30" customHeight="1" spans="1:41">
      <c r="A122" s="183" t="s">
        <v>54</v>
      </c>
      <c r="B122" s="188" t="s">
        <v>140</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203" t="s">
        <v>52</v>
      </c>
      <c r="B123" s="188" t="s">
        <v>141</v>
      </c>
      <c r="C123" s="188"/>
      <c r="D123" s="188"/>
      <c r="E123" s="185"/>
      <c r="F123" s="185"/>
      <c r="G123" s="185"/>
      <c r="H123" s="185"/>
      <c r="I123" s="191">
        <f t="shared" ref="I123:AL123" si="36">I124+I126+I127</f>
        <v>1</v>
      </c>
      <c r="J123" s="191">
        <f t="shared" si="36"/>
        <v>800</v>
      </c>
      <c r="K123" s="191">
        <f t="shared" si="36"/>
        <v>0</v>
      </c>
      <c r="L123" s="191">
        <f t="shared" si="36"/>
        <v>0</v>
      </c>
      <c r="M123" s="191">
        <f t="shared" si="36"/>
        <v>0</v>
      </c>
      <c r="N123" s="191">
        <f t="shared" si="36"/>
        <v>0</v>
      </c>
      <c r="O123" s="191">
        <f t="shared" si="36"/>
        <v>1</v>
      </c>
      <c r="P123" s="191">
        <f t="shared" si="36"/>
        <v>0</v>
      </c>
      <c r="Q123" s="191">
        <f t="shared" si="36"/>
        <v>0</v>
      </c>
      <c r="R123" s="191">
        <f t="shared" si="36"/>
        <v>0</v>
      </c>
      <c r="S123" s="191">
        <f t="shared" si="36"/>
        <v>800</v>
      </c>
      <c r="T123" s="191">
        <f t="shared" si="36"/>
        <v>800</v>
      </c>
      <c r="U123" s="191">
        <f t="shared" si="36"/>
        <v>0</v>
      </c>
      <c r="V123" s="191">
        <f t="shared" si="36"/>
        <v>0</v>
      </c>
      <c r="W123" s="191">
        <f t="shared" si="36"/>
        <v>0</v>
      </c>
      <c r="X123" s="191">
        <f t="shared" si="36"/>
        <v>0</v>
      </c>
      <c r="Y123" s="191">
        <f t="shared" si="36"/>
        <v>0</v>
      </c>
      <c r="Z123" s="191">
        <f t="shared" si="36"/>
        <v>240</v>
      </c>
      <c r="AA123" s="191">
        <f t="shared" si="36"/>
        <v>208.2</v>
      </c>
      <c r="AB123" s="191">
        <f t="shared" si="36"/>
        <v>208.2</v>
      </c>
      <c r="AC123" s="191">
        <f t="shared" si="36"/>
        <v>0</v>
      </c>
      <c r="AD123" s="191">
        <f t="shared" si="36"/>
        <v>0</v>
      </c>
      <c r="AE123" s="191">
        <f t="shared" si="36"/>
        <v>0</v>
      </c>
      <c r="AF123" s="191">
        <f t="shared" si="36"/>
        <v>0</v>
      </c>
      <c r="AG123" s="191">
        <f t="shared" si="36"/>
        <v>0</v>
      </c>
      <c r="AH123" s="191">
        <f t="shared" si="36"/>
        <v>0</v>
      </c>
      <c r="AI123" s="191">
        <f t="shared" si="36"/>
        <v>0</v>
      </c>
      <c r="AJ123" s="191">
        <f t="shared" si="36"/>
        <v>31.8</v>
      </c>
      <c r="AK123" s="191">
        <f t="shared" si="36"/>
        <v>0</v>
      </c>
      <c r="AL123" s="191">
        <f t="shared" si="36"/>
        <v>0</v>
      </c>
      <c r="AM123" s="196"/>
      <c r="AN123" s="196"/>
      <c r="AO123" s="196"/>
    </row>
    <row r="124" s="12" customFormat="1" ht="30" customHeight="1" spans="1:41">
      <c r="A124" s="183" t="s">
        <v>54</v>
      </c>
      <c r="B124" s="188" t="s">
        <v>142</v>
      </c>
      <c r="C124" s="188"/>
      <c r="D124" s="188"/>
      <c r="E124" s="185"/>
      <c r="F124" s="185"/>
      <c r="G124" s="185"/>
      <c r="H124" s="185"/>
      <c r="I124" s="191">
        <f t="shared" ref="I124:AL124" si="37">SUM(I125)</f>
        <v>1</v>
      </c>
      <c r="J124" s="191">
        <f t="shared" si="37"/>
        <v>800</v>
      </c>
      <c r="K124" s="191">
        <f t="shared" si="37"/>
        <v>0</v>
      </c>
      <c r="L124" s="191">
        <f t="shared" si="37"/>
        <v>0</v>
      </c>
      <c r="M124" s="191">
        <f t="shared" si="37"/>
        <v>0</v>
      </c>
      <c r="N124" s="191">
        <f t="shared" si="37"/>
        <v>0</v>
      </c>
      <c r="O124" s="191">
        <f t="shared" si="37"/>
        <v>1</v>
      </c>
      <c r="P124" s="191">
        <f t="shared" si="37"/>
        <v>0</v>
      </c>
      <c r="Q124" s="191">
        <f t="shared" si="37"/>
        <v>0</v>
      </c>
      <c r="R124" s="191">
        <f t="shared" si="37"/>
        <v>0</v>
      </c>
      <c r="S124" s="191">
        <f t="shared" si="37"/>
        <v>800</v>
      </c>
      <c r="T124" s="191">
        <f t="shared" si="37"/>
        <v>800</v>
      </c>
      <c r="U124" s="191">
        <f t="shared" si="37"/>
        <v>0</v>
      </c>
      <c r="V124" s="191">
        <f t="shared" si="37"/>
        <v>0</v>
      </c>
      <c r="W124" s="191">
        <f t="shared" si="37"/>
        <v>0</v>
      </c>
      <c r="X124" s="191">
        <f t="shared" si="37"/>
        <v>0</v>
      </c>
      <c r="Y124" s="191">
        <f t="shared" si="37"/>
        <v>0</v>
      </c>
      <c r="Z124" s="191">
        <f t="shared" si="37"/>
        <v>240</v>
      </c>
      <c r="AA124" s="191">
        <f t="shared" si="37"/>
        <v>208.2</v>
      </c>
      <c r="AB124" s="191">
        <f t="shared" si="37"/>
        <v>208.2</v>
      </c>
      <c r="AC124" s="191">
        <f t="shared" si="37"/>
        <v>0</v>
      </c>
      <c r="AD124" s="191">
        <f t="shared" si="37"/>
        <v>0</v>
      </c>
      <c r="AE124" s="191">
        <f t="shared" si="37"/>
        <v>0</v>
      </c>
      <c r="AF124" s="191">
        <f t="shared" si="37"/>
        <v>0</v>
      </c>
      <c r="AG124" s="191">
        <f t="shared" si="37"/>
        <v>0</v>
      </c>
      <c r="AH124" s="191">
        <f t="shared" si="37"/>
        <v>0</v>
      </c>
      <c r="AI124" s="191">
        <f t="shared" si="37"/>
        <v>0</v>
      </c>
      <c r="AJ124" s="191">
        <f t="shared" si="37"/>
        <v>31.8</v>
      </c>
      <c r="AK124" s="191">
        <f t="shared" si="37"/>
        <v>0</v>
      </c>
      <c r="AL124" s="191">
        <f t="shared" si="37"/>
        <v>0</v>
      </c>
      <c r="AM124" s="196"/>
      <c r="AN124" s="196"/>
      <c r="AO124" s="196"/>
    </row>
    <row r="125" s="7" customFormat="1" ht="198" customHeight="1" spans="1:41">
      <c r="A125" s="22">
        <v>27</v>
      </c>
      <c r="B125" s="22" t="s">
        <v>1174</v>
      </c>
      <c r="C125" s="22">
        <v>2024</v>
      </c>
      <c r="D125" s="33" t="s">
        <v>993</v>
      </c>
      <c r="E125" s="22" t="s">
        <v>178</v>
      </c>
      <c r="F125" s="22" t="s">
        <v>1175</v>
      </c>
      <c r="G125" s="22" t="s">
        <v>995</v>
      </c>
      <c r="H125" s="33" t="s">
        <v>1103</v>
      </c>
      <c r="I125" s="22">
        <v>1</v>
      </c>
      <c r="J125" s="22">
        <v>800</v>
      </c>
      <c r="K125" s="22"/>
      <c r="L125" s="22"/>
      <c r="M125" s="22"/>
      <c r="N125" s="22"/>
      <c r="O125" s="22">
        <v>1</v>
      </c>
      <c r="P125" s="22"/>
      <c r="Q125" s="22"/>
      <c r="R125" s="22"/>
      <c r="S125" s="22">
        <v>800</v>
      </c>
      <c r="T125" s="22">
        <v>800</v>
      </c>
      <c r="U125" s="36" t="s">
        <v>997</v>
      </c>
      <c r="V125" s="22" t="s">
        <v>1176</v>
      </c>
      <c r="W125" s="22" t="s">
        <v>997</v>
      </c>
      <c r="X125" s="22" t="s">
        <v>1176</v>
      </c>
      <c r="Y125" s="22" t="s">
        <v>1177</v>
      </c>
      <c r="Z125" s="22">
        <v>240</v>
      </c>
      <c r="AA125" s="213">
        <v>208.2</v>
      </c>
      <c r="AB125" s="213">
        <v>208.2</v>
      </c>
      <c r="AC125" s="213"/>
      <c r="AD125" s="213"/>
      <c r="AE125" s="213"/>
      <c r="AF125" s="208"/>
      <c r="AG125" s="208"/>
      <c r="AH125" s="208"/>
      <c r="AI125" s="208"/>
      <c r="AJ125" s="208">
        <v>31.8</v>
      </c>
      <c r="AK125" s="22"/>
      <c r="AL125" s="22"/>
      <c r="AM125" s="33" t="s">
        <v>1178</v>
      </c>
      <c r="AN125" s="33" t="s">
        <v>1179</v>
      </c>
      <c r="AO125" s="60" t="s">
        <v>1386</v>
      </c>
    </row>
    <row r="126" s="12" customFormat="1" ht="30" customHeight="1" spans="1:41">
      <c r="A126" s="183" t="s">
        <v>54</v>
      </c>
      <c r="B126" s="188" t="s">
        <v>143</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183" t="s">
        <v>54</v>
      </c>
      <c r="B127" s="188" t="s">
        <v>144</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203" t="s">
        <v>52</v>
      </c>
      <c r="B128" s="188" t="s">
        <v>145</v>
      </c>
      <c r="C128" s="188"/>
      <c r="D128" s="188"/>
      <c r="E128" s="185"/>
      <c r="F128" s="185"/>
      <c r="G128" s="185"/>
      <c r="H128" s="185"/>
      <c r="I128" s="191">
        <f t="shared" ref="I128:AL128" si="38">I129+I130+I131+I132+I133+I134</f>
        <v>0</v>
      </c>
      <c r="J128" s="191">
        <f t="shared" si="38"/>
        <v>0</v>
      </c>
      <c r="K128" s="191">
        <f t="shared" si="38"/>
        <v>0</v>
      </c>
      <c r="L128" s="191">
        <f t="shared" si="38"/>
        <v>0</v>
      </c>
      <c r="M128" s="191">
        <f t="shared" si="38"/>
        <v>0</v>
      </c>
      <c r="N128" s="191">
        <f t="shared" si="38"/>
        <v>0</v>
      </c>
      <c r="O128" s="191">
        <f t="shared" si="38"/>
        <v>0</v>
      </c>
      <c r="P128" s="191">
        <f t="shared" si="38"/>
        <v>0</v>
      </c>
      <c r="Q128" s="191">
        <f t="shared" si="38"/>
        <v>0</v>
      </c>
      <c r="R128" s="191">
        <f t="shared" si="38"/>
        <v>0</v>
      </c>
      <c r="S128" s="191">
        <f t="shared" si="38"/>
        <v>0</v>
      </c>
      <c r="T128" s="191">
        <f t="shared" si="38"/>
        <v>0</v>
      </c>
      <c r="U128" s="191">
        <f t="shared" si="38"/>
        <v>0</v>
      </c>
      <c r="V128" s="191">
        <f t="shared" si="38"/>
        <v>0</v>
      </c>
      <c r="W128" s="191">
        <f t="shared" si="38"/>
        <v>0</v>
      </c>
      <c r="X128" s="191">
        <f t="shared" si="38"/>
        <v>0</v>
      </c>
      <c r="Y128" s="191">
        <f t="shared" si="38"/>
        <v>0</v>
      </c>
      <c r="Z128" s="191">
        <f t="shared" si="38"/>
        <v>0</v>
      </c>
      <c r="AA128" s="191">
        <f t="shared" si="38"/>
        <v>0</v>
      </c>
      <c r="AB128" s="191">
        <f t="shared" si="38"/>
        <v>0</v>
      </c>
      <c r="AC128" s="191">
        <f t="shared" si="38"/>
        <v>0</v>
      </c>
      <c r="AD128" s="191">
        <f t="shared" si="38"/>
        <v>0</v>
      </c>
      <c r="AE128" s="191">
        <f t="shared" si="38"/>
        <v>0</v>
      </c>
      <c r="AF128" s="191">
        <f t="shared" si="38"/>
        <v>0</v>
      </c>
      <c r="AG128" s="191">
        <f t="shared" si="38"/>
        <v>0</v>
      </c>
      <c r="AH128" s="191">
        <f t="shared" si="38"/>
        <v>0</v>
      </c>
      <c r="AI128" s="191">
        <f t="shared" si="38"/>
        <v>0</v>
      </c>
      <c r="AJ128" s="191">
        <f t="shared" si="38"/>
        <v>0</v>
      </c>
      <c r="AK128" s="191">
        <f t="shared" si="38"/>
        <v>0</v>
      </c>
      <c r="AL128" s="191">
        <f t="shared" si="38"/>
        <v>0</v>
      </c>
      <c r="AM128" s="196"/>
      <c r="AN128" s="196"/>
      <c r="AO128" s="196"/>
    </row>
    <row r="129" s="12" customFormat="1" ht="30" customHeight="1" spans="1:41">
      <c r="A129" s="183" t="s">
        <v>54</v>
      </c>
      <c r="B129" s="188" t="s">
        <v>146</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customHeight="1" spans="1:41">
      <c r="A130" s="183" t="s">
        <v>54</v>
      </c>
      <c r="B130" s="188" t="s">
        <v>147</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183" t="s">
        <v>54</v>
      </c>
      <c r="B131" s="188" t="s">
        <v>148</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149</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183" t="s">
        <v>54</v>
      </c>
      <c r="B133" s="188" t="s">
        <v>150</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customHeight="1" spans="1:41">
      <c r="A134" s="183" t="s">
        <v>54</v>
      </c>
      <c r="B134" s="188" t="s">
        <v>151</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203" t="s">
        <v>52</v>
      </c>
      <c r="B135" s="188" t="s">
        <v>152</v>
      </c>
      <c r="C135" s="188"/>
      <c r="D135" s="188"/>
      <c r="E135" s="185"/>
      <c r="F135" s="185"/>
      <c r="G135" s="185"/>
      <c r="H135" s="185"/>
      <c r="I135" s="191">
        <f t="shared" ref="I135:AL135" si="39">I136+I137+I138+I139+I140</f>
        <v>0</v>
      </c>
      <c r="J135" s="191">
        <f t="shared" si="39"/>
        <v>0</v>
      </c>
      <c r="K135" s="191">
        <f t="shared" si="39"/>
        <v>0</v>
      </c>
      <c r="L135" s="191">
        <f t="shared" si="39"/>
        <v>0</v>
      </c>
      <c r="M135" s="191">
        <f t="shared" si="39"/>
        <v>0</v>
      </c>
      <c r="N135" s="191">
        <f t="shared" si="39"/>
        <v>0</v>
      </c>
      <c r="O135" s="191">
        <f t="shared" si="39"/>
        <v>0</v>
      </c>
      <c r="P135" s="191">
        <f t="shared" si="39"/>
        <v>0</v>
      </c>
      <c r="Q135" s="191">
        <f t="shared" si="39"/>
        <v>0</v>
      </c>
      <c r="R135" s="191">
        <f t="shared" si="39"/>
        <v>0</v>
      </c>
      <c r="S135" s="191">
        <f t="shared" si="39"/>
        <v>0</v>
      </c>
      <c r="T135" s="191">
        <f t="shared" si="39"/>
        <v>0</v>
      </c>
      <c r="U135" s="191">
        <f t="shared" si="39"/>
        <v>0</v>
      </c>
      <c r="V135" s="191">
        <f t="shared" si="39"/>
        <v>0</v>
      </c>
      <c r="W135" s="191">
        <f t="shared" si="39"/>
        <v>0</v>
      </c>
      <c r="X135" s="191">
        <f t="shared" si="39"/>
        <v>0</v>
      </c>
      <c r="Y135" s="191">
        <f t="shared" si="39"/>
        <v>0</v>
      </c>
      <c r="Z135" s="191">
        <f t="shared" si="39"/>
        <v>0</v>
      </c>
      <c r="AA135" s="191">
        <f t="shared" si="39"/>
        <v>0</v>
      </c>
      <c r="AB135" s="191">
        <f t="shared" si="39"/>
        <v>0</v>
      </c>
      <c r="AC135" s="191">
        <f t="shared" si="39"/>
        <v>0</v>
      </c>
      <c r="AD135" s="191">
        <f t="shared" si="39"/>
        <v>0</v>
      </c>
      <c r="AE135" s="191">
        <f t="shared" si="39"/>
        <v>0</v>
      </c>
      <c r="AF135" s="191">
        <f t="shared" si="39"/>
        <v>0</v>
      </c>
      <c r="AG135" s="191">
        <f t="shared" si="39"/>
        <v>0</v>
      </c>
      <c r="AH135" s="191">
        <f t="shared" si="39"/>
        <v>0</v>
      </c>
      <c r="AI135" s="191">
        <f t="shared" si="39"/>
        <v>0</v>
      </c>
      <c r="AJ135" s="191">
        <f t="shared" si="39"/>
        <v>0</v>
      </c>
      <c r="AK135" s="191">
        <f t="shared" si="39"/>
        <v>0</v>
      </c>
      <c r="AL135" s="191">
        <f t="shared" si="39"/>
        <v>0</v>
      </c>
      <c r="AM135" s="196"/>
      <c r="AN135" s="196"/>
      <c r="AO135" s="196"/>
    </row>
    <row r="136" s="12" customFormat="1" ht="30" customHeight="1" spans="1:41">
      <c r="A136" s="183" t="s">
        <v>54</v>
      </c>
      <c r="B136" s="188" t="s">
        <v>153</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154</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155</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156</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157</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0" t="s">
        <v>50</v>
      </c>
      <c r="B141" s="188" t="s">
        <v>158</v>
      </c>
      <c r="C141" s="188"/>
      <c r="D141" s="188"/>
      <c r="E141" s="185"/>
      <c r="F141" s="185"/>
      <c r="G141" s="185"/>
      <c r="H141" s="185"/>
      <c r="I141" s="192">
        <f t="shared" ref="I141:AL141" si="40">I142+I145</f>
        <v>0</v>
      </c>
      <c r="J141" s="192">
        <f t="shared" si="40"/>
        <v>0</v>
      </c>
      <c r="K141" s="192">
        <f t="shared" si="40"/>
        <v>0</v>
      </c>
      <c r="L141" s="192">
        <f t="shared" si="40"/>
        <v>0</v>
      </c>
      <c r="M141" s="192">
        <f t="shared" si="40"/>
        <v>0</v>
      </c>
      <c r="N141" s="192">
        <f t="shared" si="40"/>
        <v>0</v>
      </c>
      <c r="O141" s="192">
        <f t="shared" si="40"/>
        <v>0</v>
      </c>
      <c r="P141" s="192">
        <f t="shared" si="40"/>
        <v>0</v>
      </c>
      <c r="Q141" s="192">
        <f t="shared" si="40"/>
        <v>0</v>
      </c>
      <c r="R141" s="192">
        <f t="shared" si="40"/>
        <v>0</v>
      </c>
      <c r="S141" s="192">
        <f t="shared" si="40"/>
        <v>0</v>
      </c>
      <c r="T141" s="192">
        <f t="shared" si="40"/>
        <v>0</v>
      </c>
      <c r="U141" s="192">
        <f t="shared" si="40"/>
        <v>0</v>
      </c>
      <c r="V141" s="192">
        <f t="shared" si="40"/>
        <v>0</v>
      </c>
      <c r="W141" s="192">
        <f t="shared" si="40"/>
        <v>0</v>
      </c>
      <c r="X141" s="192">
        <f t="shared" si="40"/>
        <v>0</v>
      </c>
      <c r="Y141" s="192">
        <f t="shared" si="40"/>
        <v>0</v>
      </c>
      <c r="Z141" s="192">
        <f t="shared" si="40"/>
        <v>0</v>
      </c>
      <c r="AA141" s="192">
        <f t="shared" si="40"/>
        <v>0</v>
      </c>
      <c r="AB141" s="192">
        <f t="shared" si="40"/>
        <v>0</v>
      </c>
      <c r="AC141" s="192">
        <f t="shared" si="40"/>
        <v>0</v>
      </c>
      <c r="AD141" s="192">
        <f t="shared" si="40"/>
        <v>0</v>
      </c>
      <c r="AE141" s="192">
        <f t="shared" si="40"/>
        <v>0</v>
      </c>
      <c r="AF141" s="192">
        <f t="shared" si="40"/>
        <v>0</v>
      </c>
      <c r="AG141" s="192">
        <f t="shared" si="40"/>
        <v>0</v>
      </c>
      <c r="AH141" s="192">
        <f t="shared" si="40"/>
        <v>0</v>
      </c>
      <c r="AI141" s="192">
        <f t="shared" si="40"/>
        <v>0</v>
      </c>
      <c r="AJ141" s="192">
        <f t="shared" si="40"/>
        <v>0</v>
      </c>
      <c r="AK141" s="192">
        <f t="shared" si="40"/>
        <v>0</v>
      </c>
      <c r="AL141" s="192">
        <f t="shared" si="40"/>
        <v>0</v>
      </c>
      <c r="AM141" s="196"/>
      <c r="AN141" s="196"/>
      <c r="AO141" s="196"/>
    </row>
    <row r="142" s="12" customFormat="1" ht="30" customHeight="1" spans="1:41">
      <c r="A142" s="203" t="s">
        <v>52</v>
      </c>
      <c r="B142" s="188" t="s">
        <v>159</v>
      </c>
      <c r="C142" s="188"/>
      <c r="D142" s="188"/>
      <c r="E142" s="185"/>
      <c r="F142" s="185"/>
      <c r="G142" s="185"/>
      <c r="H142" s="185"/>
      <c r="I142" s="191">
        <f t="shared" ref="I142:AL142" si="41">I143+I144</f>
        <v>0</v>
      </c>
      <c r="J142" s="191">
        <f t="shared" si="41"/>
        <v>0</v>
      </c>
      <c r="K142" s="191">
        <f t="shared" si="41"/>
        <v>0</v>
      </c>
      <c r="L142" s="191">
        <f t="shared" si="41"/>
        <v>0</v>
      </c>
      <c r="M142" s="191">
        <f t="shared" si="41"/>
        <v>0</v>
      </c>
      <c r="N142" s="191">
        <f t="shared" si="41"/>
        <v>0</v>
      </c>
      <c r="O142" s="191">
        <f t="shared" si="41"/>
        <v>0</v>
      </c>
      <c r="P142" s="191">
        <f t="shared" si="41"/>
        <v>0</v>
      </c>
      <c r="Q142" s="191">
        <f t="shared" si="41"/>
        <v>0</v>
      </c>
      <c r="R142" s="191">
        <f t="shared" si="41"/>
        <v>0</v>
      </c>
      <c r="S142" s="191">
        <f t="shared" si="41"/>
        <v>0</v>
      </c>
      <c r="T142" s="191">
        <f t="shared" si="41"/>
        <v>0</v>
      </c>
      <c r="U142" s="191">
        <f t="shared" si="41"/>
        <v>0</v>
      </c>
      <c r="V142" s="191">
        <f t="shared" si="41"/>
        <v>0</v>
      </c>
      <c r="W142" s="191">
        <f t="shared" si="41"/>
        <v>0</v>
      </c>
      <c r="X142" s="191">
        <f t="shared" si="41"/>
        <v>0</v>
      </c>
      <c r="Y142" s="191">
        <f t="shared" si="41"/>
        <v>0</v>
      </c>
      <c r="Z142" s="191">
        <f t="shared" si="41"/>
        <v>0</v>
      </c>
      <c r="AA142" s="191">
        <f t="shared" si="41"/>
        <v>0</v>
      </c>
      <c r="AB142" s="191">
        <f t="shared" si="41"/>
        <v>0</v>
      </c>
      <c r="AC142" s="191">
        <f t="shared" si="41"/>
        <v>0</v>
      </c>
      <c r="AD142" s="191">
        <f t="shared" si="41"/>
        <v>0</v>
      </c>
      <c r="AE142" s="191">
        <f t="shared" si="41"/>
        <v>0</v>
      </c>
      <c r="AF142" s="191">
        <f t="shared" si="41"/>
        <v>0</v>
      </c>
      <c r="AG142" s="191">
        <f t="shared" si="41"/>
        <v>0</v>
      </c>
      <c r="AH142" s="191">
        <f t="shared" si="41"/>
        <v>0</v>
      </c>
      <c r="AI142" s="191">
        <f t="shared" si="41"/>
        <v>0</v>
      </c>
      <c r="AJ142" s="191">
        <f t="shared" si="41"/>
        <v>0</v>
      </c>
      <c r="AK142" s="191">
        <f t="shared" si="41"/>
        <v>0</v>
      </c>
      <c r="AL142" s="191">
        <f t="shared" si="41"/>
        <v>0</v>
      </c>
      <c r="AM142" s="196"/>
      <c r="AN142" s="196"/>
      <c r="AO142" s="196"/>
    </row>
    <row r="143" s="12" customFormat="1" ht="30" customHeight="1" spans="1:41">
      <c r="A143" s="183" t="s">
        <v>54</v>
      </c>
      <c r="B143" s="188" t="s">
        <v>160</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161</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203" t="s">
        <v>52</v>
      </c>
      <c r="B145" s="188" t="s">
        <v>162</v>
      </c>
      <c r="C145" s="188"/>
      <c r="D145" s="188"/>
      <c r="E145" s="185"/>
      <c r="F145" s="185"/>
      <c r="G145" s="185"/>
      <c r="H145" s="185"/>
      <c r="I145" s="191">
        <f t="shared" ref="I145:AL145" si="42">I146+I147+I148+I149</f>
        <v>0</v>
      </c>
      <c r="J145" s="191">
        <f t="shared" si="42"/>
        <v>0</v>
      </c>
      <c r="K145" s="191">
        <f t="shared" si="42"/>
        <v>0</v>
      </c>
      <c r="L145" s="191">
        <f t="shared" si="42"/>
        <v>0</v>
      </c>
      <c r="M145" s="191">
        <f t="shared" si="42"/>
        <v>0</v>
      </c>
      <c r="N145" s="191">
        <f t="shared" si="42"/>
        <v>0</v>
      </c>
      <c r="O145" s="191">
        <f t="shared" si="42"/>
        <v>0</v>
      </c>
      <c r="P145" s="191">
        <f t="shared" si="42"/>
        <v>0</v>
      </c>
      <c r="Q145" s="191">
        <f t="shared" si="42"/>
        <v>0</v>
      </c>
      <c r="R145" s="191">
        <f t="shared" si="42"/>
        <v>0</v>
      </c>
      <c r="S145" s="191">
        <f t="shared" si="42"/>
        <v>0</v>
      </c>
      <c r="T145" s="191">
        <f t="shared" si="42"/>
        <v>0</v>
      </c>
      <c r="U145" s="191">
        <f t="shared" si="42"/>
        <v>0</v>
      </c>
      <c r="V145" s="191">
        <f t="shared" si="42"/>
        <v>0</v>
      </c>
      <c r="W145" s="191">
        <f t="shared" si="42"/>
        <v>0</v>
      </c>
      <c r="X145" s="191">
        <f t="shared" si="42"/>
        <v>0</v>
      </c>
      <c r="Y145" s="191">
        <f t="shared" si="42"/>
        <v>0</v>
      </c>
      <c r="Z145" s="191">
        <f t="shared" si="42"/>
        <v>0</v>
      </c>
      <c r="AA145" s="191">
        <f t="shared" si="42"/>
        <v>0</v>
      </c>
      <c r="AB145" s="191">
        <f t="shared" si="42"/>
        <v>0</v>
      </c>
      <c r="AC145" s="191">
        <f t="shared" si="42"/>
        <v>0</v>
      </c>
      <c r="AD145" s="191">
        <f t="shared" si="42"/>
        <v>0</v>
      </c>
      <c r="AE145" s="191">
        <f t="shared" si="42"/>
        <v>0</v>
      </c>
      <c r="AF145" s="191">
        <f t="shared" si="42"/>
        <v>0</v>
      </c>
      <c r="AG145" s="191">
        <f t="shared" si="42"/>
        <v>0</v>
      </c>
      <c r="AH145" s="191">
        <f t="shared" si="42"/>
        <v>0</v>
      </c>
      <c r="AI145" s="191">
        <f t="shared" si="42"/>
        <v>0</v>
      </c>
      <c r="AJ145" s="191">
        <f t="shared" si="42"/>
        <v>0</v>
      </c>
      <c r="AK145" s="191">
        <f t="shared" si="42"/>
        <v>0</v>
      </c>
      <c r="AL145" s="191">
        <f t="shared" si="42"/>
        <v>0</v>
      </c>
      <c r="AM145" s="196"/>
      <c r="AN145" s="196"/>
      <c r="AO145" s="196"/>
    </row>
    <row r="146" s="12" customFormat="1" ht="30" customHeight="1" spans="1:41">
      <c r="A146" s="183" t="s">
        <v>54</v>
      </c>
      <c r="B146" s="188" t="s">
        <v>163</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customHeight="1" spans="1:41">
      <c r="A147" s="183" t="s">
        <v>54</v>
      </c>
      <c r="B147" s="188" t="s">
        <v>164</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customHeight="1" spans="1:41">
      <c r="A148" s="183" t="s">
        <v>54</v>
      </c>
      <c r="B148" s="188" t="s">
        <v>165</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3" t="s">
        <v>54</v>
      </c>
      <c r="B149" s="188" t="s">
        <v>166</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customHeight="1" spans="1:41">
      <c r="A150" s="180" t="s">
        <v>50</v>
      </c>
      <c r="B150" s="188" t="s">
        <v>167</v>
      </c>
      <c r="C150" s="188"/>
      <c r="D150" s="188"/>
      <c r="E150" s="185"/>
      <c r="F150" s="185"/>
      <c r="G150" s="185"/>
      <c r="H150" s="185"/>
      <c r="I150" s="192">
        <f t="shared" ref="I150:AL150" si="43">I151</f>
        <v>0</v>
      </c>
      <c r="J150" s="192">
        <f t="shared" si="43"/>
        <v>0</v>
      </c>
      <c r="K150" s="192">
        <f t="shared" si="43"/>
        <v>0</v>
      </c>
      <c r="L150" s="192">
        <f t="shared" si="43"/>
        <v>0</v>
      </c>
      <c r="M150" s="192">
        <f t="shared" si="43"/>
        <v>0</v>
      </c>
      <c r="N150" s="192">
        <f t="shared" si="43"/>
        <v>0</v>
      </c>
      <c r="O150" s="192">
        <f t="shared" si="43"/>
        <v>0</v>
      </c>
      <c r="P150" s="192">
        <f t="shared" si="43"/>
        <v>0</v>
      </c>
      <c r="Q150" s="192">
        <f t="shared" si="43"/>
        <v>0</v>
      </c>
      <c r="R150" s="192">
        <f t="shared" si="43"/>
        <v>0</v>
      </c>
      <c r="S150" s="192">
        <f t="shared" si="43"/>
        <v>0</v>
      </c>
      <c r="T150" s="192">
        <f t="shared" si="43"/>
        <v>0</v>
      </c>
      <c r="U150" s="192">
        <f t="shared" si="43"/>
        <v>0</v>
      </c>
      <c r="V150" s="192">
        <f t="shared" si="43"/>
        <v>0</v>
      </c>
      <c r="W150" s="192">
        <f t="shared" si="43"/>
        <v>0</v>
      </c>
      <c r="X150" s="192">
        <f t="shared" si="43"/>
        <v>0</v>
      </c>
      <c r="Y150" s="192">
        <f t="shared" si="43"/>
        <v>0</v>
      </c>
      <c r="Z150" s="192">
        <f t="shared" si="43"/>
        <v>0</v>
      </c>
      <c r="AA150" s="192">
        <f t="shared" si="43"/>
        <v>0</v>
      </c>
      <c r="AB150" s="192">
        <f t="shared" si="43"/>
        <v>0</v>
      </c>
      <c r="AC150" s="192">
        <f t="shared" si="43"/>
        <v>0</v>
      </c>
      <c r="AD150" s="192">
        <f t="shared" si="43"/>
        <v>0</v>
      </c>
      <c r="AE150" s="192">
        <f t="shared" si="43"/>
        <v>0</v>
      </c>
      <c r="AF150" s="192">
        <f t="shared" si="43"/>
        <v>0</v>
      </c>
      <c r="AG150" s="192">
        <f t="shared" si="43"/>
        <v>0</v>
      </c>
      <c r="AH150" s="192">
        <f t="shared" si="43"/>
        <v>0</v>
      </c>
      <c r="AI150" s="192">
        <f t="shared" si="43"/>
        <v>0</v>
      </c>
      <c r="AJ150" s="192">
        <f t="shared" si="43"/>
        <v>0</v>
      </c>
      <c r="AK150" s="192">
        <f t="shared" si="43"/>
        <v>0</v>
      </c>
      <c r="AL150" s="192">
        <f t="shared" si="43"/>
        <v>0</v>
      </c>
      <c r="AM150" s="196"/>
      <c r="AN150" s="196"/>
      <c r="AO150" s="196"/>
    </row>
    <row r="151" s="12" customFormat="1" ht="30" customHeight="1" spans="1:41">
      <c r="A151" s="180" t="s">
        <v>52</v>
      </c>
      <c r="B151" s="188" t="s">
        <v>167</v>
      </c>
      <c r="C151" s="188"/>
      <c r="D151" s="188"/>
      <c r="E151" s="185"/>
      <c r="F151" s="185"/>
      <c r="G151" s="185"/>
      <c r="H151" s="185"/>
      <c r="I151" s="191">
        <f t="shared" ref="I151:AL151" si="44">I152</f>
        <v>0</v>
      </c>
      <c r="J151" s="191">
        <f t="shared" si="44"/>
        <v>0</v>
      </c>
      <c r="K151" s="191">
        <f t="shared" si="44"/>
        <v>0</v>
      </c>
      <c r="L151" s="191">
        <f t="shared" si="44"/>
        <v>0</v>
      </c>
      <c r="M151" s="191">
        <f t="shared" si="44"/>
        <v>0</v>
      </c>
      <c r="N151" s="191">
        <f t="shared" si="44"/>
        <v>0</v>
      </c>
      <c r="O151" s="191">
        <f t="shared" si="44"/>
        <v>0</v>
      </c>
      <c r="P151" s="191">
        <f t="shared" si="44"/>
        <v>0</v>
      </c>
      <c r="Q151" s="191">
        <f t="shared" si="44"/>
        <v>0</v>
      </c>
      <c r="R151" s="191">
        <f t="shared" si="44"/>
        <v>0</v>
      </c>
      <c r="S151" s="191">
        <f t="shared" si="44"/>
        <v>0</v>
      </c>
      <c r="T151" s="191">
        <f t="shared" si="44"/>
        <v>0</v>
      </c>
      <c r="U151" s="191">
        <f t="shared" si="44"/>
        <v>0</v>
      </c>
      <c r="V151" s="191">
        <f t="shared" si="44"/>
        <v>0</v>
      </c>
      <c r="W151" s="191">
        <f t="shared" si="44"/>
        <v>0</v>
      </c>
      <c r="X151" s="191">
        <f t="shared" si="44"/>
        <v>0</v>
      </c>
      <c r="Y151" s="191">
        <f t="shared" si="44"/>
        <v>0</v>
      </c>
      <c r="Z151" s="191">
        <f t="shared" si="44"/>
        <v>0</v>
      </c>
      <c r="AA151" s="191">
        <f t="shared" si="44"/>
        <v>0</v>
      </c>
      <c r="AB151" s="191">
        <f t="shared" si="44"/>
        <v>0</v>
      </c>
      <c r="AC151" s="191">
        <f t="shared" si="44"/>
        <v>0</v>
      </c>
      <c r="AD151" s="191">
        <f t="shared" si="44"/>
        <v>0</v>
      </c>
      <c r="AE151" s="191">
        <f t="shared" si="44"/>
        <v>0</v>
      </c>
      <c r="AF151" s="191">
        <f t="shared" si="44"/>
        <v>0</v>
      </c>
      <c r="AG151" s="191">
        <f t="shared" si="44"/>
        <v>0</v>
      </c>
      <c r="AH151" s="191">
        <f t="shared" si="44"/>
        <v>0</v>
      </c>
      <c r="AI151" s="191">
        <f t="shared" si="44"/>
        <v>0</v>
      </c>
      <c r="AJ151" s="191">
        <f t="shared" si="44"/>
        <v>0</v>
      </c>
      <c r="AK151" s="191">
        <f t="shared" si="44"/>
        <v>0</v>
      </c>
      <c r="AL151" s="191">
        <f t="shared" si="44"/>
        <v>0</v>
      </c>
      <c r="AM151" s="196"/>
      <c r="AN151" s="196"/>
      <c r="AO151" s="196"/>
    </row>
    <row r="152" s="12" customFormat="1" ht="30" customHeight="1" spans="1:41">
      <c r="A152" s="180" t="s">
        <v>54</v>
      </c>
      <c r="B152" s="188" t="s">
        <v>167</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customHeight="1" spans="1:41">
      <c r="A153" s="180" t="s">
        <v>50</v>
      </c>
      <c r="B153" s="188" t="s">
        <v>96</v>
      </c>
      <c r="C153" s="188"/>
      <c r="D153" s="188"/>
      <c r="E153" s="185"/>
      <c r="F153" s="185"/>
      <c r="G153" s="185"/>
      <c r="H153" s="185"/>
      <c r="I153" s="192">
        <f t="shared" ref="I153:AL153" si="45">I154</f>
        <v>2</v>
      </c>
      <c r="J153" s="192">
        <f t="shared" si="45"/>
        <v>3816</v>
      </c>
      <c r="K153" s="192">
        <f t="shared" si="45"/>
        <v>0</v>
      </c>
      <c r="L153" s="192">
        <f t="shared" si="45"/>
        <v>0</v>
      </c>
      <c r="M153" s="192">
        <f t="shared" si="45"/>
        <v>0</v>
      </c>
      <c r="N153" s="192">
        <f t="shared" si="45"/>
        <v>0</v>
      </c>
      <c r="O153" s="192">
        <f t="shared" si="45"/>
        <v>0</v>
      </c>
      <c r="P153" s="192">
        <f t="shared" si="45"/>
        <v>0</v>
      </c>
      <c r="Q153" s="192">
        <f t="shared" si="45"/>
        <v>0</v>
      </c>
      <c r="R153" s="192">
        <f t="shared" si="45"/>
        <v>2</v>
      </c>
      <c r="S153" s="192">
        <f t="shared" si="45"/>
        <v>10600</v>
      </c>
      <c r="T153" s="192">
        <f t="shared" si="45"/>
        <v>15068</v>
      </c>
      <c r="U153" s="192">
        <f t="shared" si="45"/>
        <v>0</v>
      </c>
      <c r="V153" s="192">
        <f t="shared" si="45"/>
        <v>0</v>
      </c>
      <c r="W153" s="192">
        <f t="shared" si="45"/>
        <v>0</v>
      </c>
      <c r="X153" s="192">
        <f t="shared" si="45"/>
        <v>0</v>
      </c>
      <c r="Y153" s="192">
        <f t="shared" si="45"/>
        <v>0</v>
      </c>
      <c r="Z153" s="192">
        <f t="shared" si="45"/>
        <v>538</v>
      </c>
      <c r="AA153" s="192">
        <f t="shared" si="45"/>
        <v>538</v>
      </c>
      <c r="AB153" s="192">
        <f t="shared" si="45"/>
        <v>500</v>
      </c>
      <c r="AC153" s="192">
        <f t="shared" si="45"/>
        <v>0</v>
      </c>
      <c r="AD153" s="192">
        <f t="shared" si="45"/>
        <v>38</v>
      </c>
      <c r="AE153" s="192">
        <f t="shared" si="45"/>
        <v>0</v>
      </c>
      <c r="AF153" s="192">
        <f t="shared" si="45"/>
        <v>0</v>
      </c>
      <c r="AG153" s="192">
        <f t="shared" si="45"/>
        <v>0</v>
      </c>
      <c r="AH153" s="192">
        <f t="shared" si="45"/>
        <v>0</v>
      </c>
      <c r="AI153" s="192">
        <f t="shared" si="45"/>
        <v>0</v>
      </c>
      <c r="AJ153" s="192">
        <f t="shared" si="45"/>
        <v>0</v>
      </c>
      <c r="AK153" s="192">
        <f t="shared" si="45"/>
        <v>0</v>
      </c>
      <c r="AL153" s="192">
        <f t="shared" si="45"/>
        <v>0</v>
      </c>
      <c r="AM153" s="196"/>
      <c r="AN153" s="196"/>
      <c r="AO153" s="196"/>
    </row>
    <row r="154" s="12" customFormat="1" ht="30" customHeight="1" spans="1:41">
      <c r="A154" s="180" t="s">
        <v>52</v>
      </c>
      <c r="B154" s="188" t="s">
        <v>96</v>
      </c>
      <c r="C154" s="188"/>
      <c r="D154" s="188"/>
      <c r="E154" s="185"/>
      <c r="F154" s="185"/>
      <c r="G154" s="185"/>
      <c r="H154" s="185"/>
      <c r="I154" s="191">
        <f t="shared" ref="I154:AL154" si="46">I155+I156+I158</f>
        <v>2</v>
      </c>
      <c r="J154" s="191">
        <f t="shared" si="46"/>
        <v>3816</v>
      </c>
      <c r="K154" s="191">
        <f t="shared" si="46"/>
        <v>0</v>
      </c>
      <c r="L154" s="191">
        <f t="shared" si="46"/>
        <v>0</v>
      </c>
      <c r="M154" s="191">
        <f t="shared" si="46"/>
        <v>0</v>
      </c>
      <c r="N154" s="191">
        <f t="shared" si="46"/>
        <v>0</v>
      </c>
      <c r="O154" s="191">
        <f t="shared" si="46"/>
        <v>0</v>
      </c>
      <c r="P154" s="191">
        <f t="shared" si="46"/>
        <v>0</v>
      </c>
      <c r="Q154" s="191">
        <f t="shared" si="46"/>
        <v>0</v>
      </c>
      <c r="R154" s="191">
        <f t="shared" si="46"/>
        <v>2</v>
      </c>
      <c r="S154" s="191">
        <f t="shared" si="46"/>
        <v>10600</v>
      </c>
      <c r="T154" s="191">
        <f t="shared" si="46"/>
        <v>15068</v>
      </c>
      <c r="U154" s="191">
        <f t="shared" si="46"/>
        <v>0</v>
      </c>
      <c r="V154" s="191">
        <f t="shared" si="46"/>
        <v>0</v>
      </c>
      <c r="W154" s="191">
        <f t="shared" si="46"/>
        <v>0</v>
      </c>
      <c r="X154" s="191">
        <f t="shared" si="46"/>
        <v>0</v>
      </c>
      <c r="Y154" s="191">
        <f t="shared" si="46"/>
        <v>0</v>
      </c>
      <c r="Z154" s="191">
        <f t="shared" si="46"/>
        <v>538</v>
      </c>
      <c r="AA154" s="191">
        <f t="shared" si="46"/>
        <v>538</v>
      </c>
      <c r="AB154" s="191">
        <f t="shared" si="46"/>
        <v>500</v>
      </c>
      <c r="AC154" s="191">
        <f t="shared" si="46"/>
        <v>0</v>
      </c>
      <c r="AD154" s="191">
        <f t="shared" si="46"/>
        <v>38</v>
      </c>
      <c r="AE154" s="191">
        <f t="shared" si="46"/>
        <v>0</v>
      </c>
      <c r="AF154" s="191">
        <f t="shared" si="46"/>
        <v>0</v>
      </c>
      <c r="AG154" s="191">
        <f t="shared" si="46"/>
        <v>0</v>
      </c>
      <c r="AH154" s="191">
        <f t="shared" si="46"/>
        <v>0</v>
      </c>
      <c r="AI154" s="191">
        <f t="shared" si="46"/>
        <v>0</v>
      </c>
      <c r="AJ154" s="191">
        <f t="shared" si="46"/>
        <v>0</v>
      </c>
      <c r="AK154" s="191">
        <f t="shared" si="46"/>
        <v>0</v>
      </c>
      <c r="AL154" s="191">
        <f t="shared" si="46"/>
        <v>0</v>
      </c>
      <c r="AM154" s="196"/>
      <c r="AN154" s="196"/>
      <c r="AO154" s="196"/>
    </row>
    <row r="155" s="12" customFormat="1" ht="45" customHeight="1" spans="1:41">
      <c r="A155" s="183" t="s">
        <v>54</v>
      </c>
      <c r="B155" s="188" t="s">
        <v>168</v>
      </c>
      <c r="C155" s="188"/>
      <c r="D155" s="188"/>
      <c r="E155" s="185"/>
      <c r="F155" s="185"/>
      <c r="G155" s="185"/>
      <c r="H155" s="185"/>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6"/>
      <c r="AN155" s="196"/>
      <c r="AO155" s="196"/>
    </row>
    <row r="156" s="12" customFormat="1" ht="30" customHeight="1" spans="1:41">
      <c r="A156" s="183" t="s">
        <v>54</v>
      </c>
      <c r="B156" s="188" t="s">
        <v>169</v>
      </c>
      <c r="C156" s="188"/>
      <c r="D156" s="188"/>
      <c r="E156" s="185"/>
      <c r="F156" s="185"/>
      <c r="G156" s="185"/>
      <c r="H156" s="185"/>
      <c r="I156" s="191">
        <f t="shared" ref="I156:AL156" si="47">SUM(I157)</f>
        <v>1</v>
      </c>
      <c r="J156" s="191">
        <f t="shared" si="47"/>
        <v>3800</v>
      </c>
      <c r="K156" s="191">
        <f t="shared" si="47"/>
        <v>0</v>
      </c>
      <c r="L156" s="191">
        <f t="shared" si="47"/>
        <v>0</v>
      </c>
      <c r="M156" s="191">
        <f t="shared" si="47"/>
        <v>0</v>
      </c>
      <c r="N156" s="191">
        <f t="shared" si="47"/>
        <v>0</v>
      </c>
      <c r="O156" s="191">
        <f t="shared" si="47"/>
        <v>0</v>
      </c>
      <c r="P156" s="191">
        <f t="shared" si="47"/>
        <v>0</v>
      </c>
      <c r="Q156" s="191">
        <f t="shared" si="47"/>
        <v>0</v>
      </c>
      <c r="R156" s="191">
        <f t="shared" si="47"/>
        <v>1</v>
      </c>
      <c r="S156" s="191">
        <f t="shared" si="47"/>
        <v>3800</v>
      </c>
      <c r="T156" s="191">
        <f t="shared" si="47"/>
        <v>0</v>
      </c>
      <c r="U156" s="191">
        <f t="shared" si="47"/>
        <v>0</v>
      </c>
      <c r="V156" s="191">
        <f t="shared" si="47"/>
        <v>0</v>
      </c>
      <c r="W156" s="191">
        <f t="shared" si="47"/>
        <v>0</v>
      </c>
      <c r="X156" s="191">
        <f t="shared" si="47"/>
        <v>0</v>
      </c>
      <c r="Y156" s="191">
        <f t="shared" si="47"/>
        <v>0</v>
      </c>
      <c r="Z156" s="191">
        <f t="shared" si="47"/>
        <v>38</v>
      </c>
      <c r="AA156" s="191">
        <f t="shared" si="47"/>
        <v>38</v>
      </c>
      <c r="AB156" s="191">
        <f t="shared" si="47"/>
        <v>0</v>
      </c>
      <c r="AC156" s="191">
        <f t="shared" si="47"/>
        <v>0</v>
      </c>
      <c r="AD156" s="191">
        <f t="shared" si="47"/>
        <v>38</v>
      </c>
      <c r="AE156" s="191">
        <f t="shared" si="47"/>
        <v>0</v>
      </c>
      <c r="AF156" s="191">
        <f t="shared" si="47"/>
        <v>0</v>
      </c>
      <c r="AG156" s="191">
        <f t="shared" si="47"/>
        <v>0</v>
      </c>
      <c r="AH156" s="191">
        <f t="shared" si="47"/>
        <v>0</v>
      </c>
      <c r="AI156" s="191">
        <f t="shared" si="47"/>
        <v>0</v>
      </c>
      <c r="AJ156" s="191">
        <f t="shared" si="47"/>
        <v>0</v>
      </c>
      <c r="AK156" s="191">
        <f t="shared" si="47"/>
        <v>0</v>
      </c>
      <c r="AL156" s="191">
        <f t="shared" si="47"/>
        <v>0</v>
      </c>
      <c r="AM156" s="196"/>
      <c r="AN156" s="196"/>
      <c r="AO156" s="196"/>
    </row>
    <row r="157" s="7" customFormat="1" ht="178" customHeight="1" spans="1:41">
      <c r="A157" s="22">
        <v>28</v>
      </c>
      <c r="B157" s="22" t="s">
        <v>1183</v>
      </c>
      <c r="C157" s="22">
        <v>2024</v>
      </c>
      <c r="D157" s="33" t="s">
        <v>1004</v>
      </c>
      <c r="E157" s="22" t="s">
        <v>178</v>
      </c>
      <c r="F157" s="22" t="s">
        <v>1184</v>
      </c>
      <c r="G157" s="22" t="s">
        <v>995</v>
      </c>
      <c r="H157" s="33" t="s">
        <v>1006</v>
      </c>
      <c r="I157" s="22">
        <v>1</v>
      </c>
      <c r="J157" s="22">
        <v>3800</v>
      </c>
      <c r="K157" s="22"/>
      <c r="L157" s="22"/>
      <c r="M157" s="22"/>
      <c r="N157" s="22"/>
      <c r="O157" s="22"/>
      <c r="P157" s="22"/>
      <c r="Q157" s="22"/>
      <c r="R157" s="22">
        <v>1</v>
      </c>
      <c r="S157" s="22">
        <v>3800</v>
      </c>
      <c r="T157" s="22"/>
      <c r="U157" s="22" t="s">
        <v>1007</v>
      </c>
      <c r="V157" s="22" t="s">
        <v>1185</v>
      </c>
      <c r="W157" s="22" t="s">
        <v>1007</v>
      </c>
      <c r="X157" s="22" t="s">
        <v>1185</v>
      </c>
      <c r="Y157" s="22" t="s">
        <v>1186</v>
      </c>
      <c r="Z157" s="22">
        <v>38</v>
      </c>
      <c r="AA157" s="22">
        <v>38</v>
      </c>
      <c r="AB157" s="60"/>
      <c r="AC157" s="60"/>
      <c r="AD157" s="60">
        <v>38</v>
      </c>
      <c r="AE157" s="60"/>
      <c r="AF157" s="22"/>
      <c r="AG157" s="22"/>
      <c r="AH157" s="22"/>
      <c r="AI157" s="22"/>
      <c r="AJ157" s="22"/>
      <c r="AK157" s="22"/>
      <c r="AL157" s="22"/>
      <c r="AM157" s="33" t="s">
        <v>1187</v>
      </c>
      <c r="AN157" s="33" t="s">
        <v>1188</v>
      </c>
      <c r="AO157" s="60" t="s">
        <v>1386</v>
      </c>
    </row>
    <row r="158" s="12" customFormat="1" ht="30" customHeight="1" spans="1:40">
      <c r="A158" s="183" t="s">
        <v>54</v>
      </c>
      <c r="B158" s="188" t="s">
        <v>170</v>
      </c>
      <c r="C158" s="188"/>
      <c r="D158" s="188"/>
      <c r="E158" s="185"/>
      <c r="F158" s="185"/>
      <c r="G158" s="185"/>
      <c r="H158" s="185"/>
      <c r="I158" s="191">
        <f t="shared" ref="I158:AL158" si="48">SUM(I159)</f>
        <v>1</v>
      </c>
      <c r="J158" s="191">
        <f t="shared" si="48"/>
        <v>16</v>
      </c>
      <c r="K158" s="191">
        <f t="shared" si="48"/>
        <v>0</v>
      </c>
      <c r="L158" s="191">
        <f t="shared" si="48"/>
        <v>0</v>
      </c>
      <c r="M158" s="191">
        <f t="shared" si="48"/>
        <v>0</v>
      </c>
      <c r="N158" s="191">
        <f t="shared" si="48"/>
        <v>0</v>
      </c>
      <c r="O158" s="191">
        <f t="shared" si="48"/>
        <v>0</v>
      </c>
      <c r="P158" s="191">
        <f t="shared" si="48"/>
        <v>0</v>
      </c>
      <c r="Q158" s="191">
        <f t="shared" si="48"/>
        <v>0</v>
      </c>
      <c r="R158" s="191">
        <f t="shared" si="48"/>
        <v>1</v>
      </c>
      <c r="S158" s="191">
        <f t="shared" si="48"/>
        <v>6800</v>
      </c>
      <c r="T158" s="191">
        <f t="shared" si="48"/>
        <v>15068</v>
      </c>
      <c r="U158" s="191">
        <f t="shared" si="48"/>
        <v>0</v>
      </c>
      <c r="V158" s="191">
        <f t="shared" si="48"/>
        <v>0</v>
      </c>
      <c r="W158" s="191">
        <f t="shared" si="48"/>
        <v>0</v>
      </c>
      <c r="X158" s="191">
        <f t="shared" si="48"/>
        <v>0</v>
      </c>
      <c r="Y158" s="191">
        <f t="shared" si="48"/>
        <v>0</v>
      </c>
      <c r="Z158" s="191">
        <f t="shared" si="48"/>
        <v>500</v>
      </c>
      <c r="AA158" s="191">
        <f t="shared" si="48"/>
        <v>500</v>
      </c>
      <c r="AB158" s="191">
        <f t="shared" si="48"/>
        <v>500</v>
      </c>
      <c r="AC158" s="191">
        <f t="shared" si="48"/>
        <v>0</v>
      </c>
      <c r="AD158" s="191">
        <f t="shared" si="48"/>
        <v>0</v>
      </c>
      <c r="AE158" s="191">
        <f t="shared" si="48"/>
        <v>0</v>
      </c>
      <c r="AF158" s="191">
        <f t="shared" si="48"/>
        <v>0</v>
      </c>
      <c r="AG158" s="191">
        <f t="shared" si="48"/>
        <v>0</v>
      </c>
      <c r="AH158" s="191">
        <f t="shared" si="48"/>
        <v>0</v>
      </c>
      <c r="AI158" s="191">
        <f t="shared" si="48"/>
        <v>0</v>
      </c>
      <c r="AJ158" s="191">
        <f t="shared" si="48"/>
        <v>0</v>
      </c>
      <c r="AK158" s="191">
        <f t="shared" si="48"/>
        <v>0</v>
      </c>
      <c r="AL158" s="191">
        <f t="shared" si="48"/>
        <v>0</v>
      </c>
      <c r="AM158" s="206"/>
      <c r="AN158" s="206"/>
    </row>
    <row r="159" ht="169" customHeight="1" spans="1:41">
      <c r="A159" s="22">
        <v>29</v>
      </c>
      <c r="B159" s="22" t="s">
        <v>1421</v>
      </c>
      <c r="C159" s="22">
        <v>2024</v>
      </c>
      <c r="D159" s="33" t="s">
        <v>1422</v>
      </c>
      <c r="E159" s="22" t="s">
        <v>178</v>
      </c>
      <c r="F159" s="22" t="s">
        <v>984</v>
      </c>
      <c r="G159" s="33" t="s">
        <v>1423</v>
      </c>
      <c r="H159" s="33" t="s">
        <v>1424</v>
      </c>
      <c r="I159" s="22">
        <v>1</v>
      </c>
      <c r="J159" s="22">
        <v>16</v>
      </c>
      <c r="K159" s="66"/>
      <c r="L159" s="66"/>
      <c r="M159" s="66"/>
      <c r="N159" s="66"/>
      <c r="O159" s="66"/>
      <c r="P159" s="66"/>
      <c r="Q159" s="66"/>
      <c r="R159" s="22">
        <v>1</v>
      </c>
      <c r="S159" s="22">
        <v>6800</v>
      </c>
      <c r="T159" s="22">
        <v>15068</v>
      </c>
      <c r="U159" s="33" t="s">
        <v>1425</v>
      </c>
      <c r="V159" s="230"/>
      <c r="W159" s="33" t="s">
        <v>1425</v>
      </c>
      <c r="X159" s="230"/>
      <c r="Y159" s="230"/>
      <c r="Z159" s="22">
        <v>500</v>
      </c>
      <c r="AA159" s="33">
        <v>500</v>
      </c>
      <c r="AB159" s="33">
        <v>500</v>
      </c>
      <c r="AC159" s="66"/>
      <c r="AD159" s="66"/>
      <c r="AE159" s="66"/>
      <c r="AF159" s="66"/>
      <c r="AG159" s="66"/>
      <c r="AH159" s="66"/>
      <c r="AI159" s="66"/>
      <c r="AJ159" s="66"/>
      <c r="AK159" s="66"/>
      <c r="AL159" s="66"/>
      <c r="AM159" s="33" t="s">
        <v>1426</v>
      </c>
      <c r="AN159" s="33" t="s">
        <v>1427</v>
      </c>
      <c r="AO159" s="60" t="s">
        <v>1392</v>
      </c>
    </row>
    <row r="160" spans="1:1">
      <c r="A160" s="9">
        <v>29</v>
      </c>
    </row>
    <row r="161" spans="1:1">
      <c r="A161" s="9">
        <v>30</v>
      </c>
    </row>
  </sheetData>
  <autoFilter xmlns:etc="http://www.wps.cn/officeDocument/2017/etCustomData" ref="A5:XFD161" etc:filterBottomFollowUsedRange="0">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8:D28"/>
    <mergeCell ref="B29:D29"/>
    <mergeCell ref="B30:D30"/>
    <mergeCell ref="B31:D31"/>
    <mergeCell ref="B32:D32"/>
    <mergeCell ref="B33:D33"/>
    <mergeCell ref="B34:D34"/>
    <mergeCell ref="B38:D38"/>
    <mergeCell ref="B39:D39"/>
    <mergeCell ref="B40:D40"/>
    <mergeCell ref="B41:D41"/>
    <mergeCell ref="B42:D42"/>
    <mergeCell ref="B43:D43"/>
    <mergeCell ref="B44:D44"/>
    <mergeCell ref="B45:D45"/>
    <mergeCell ref="B50:D50"/>
    <mergeCell ref="B51:D51"/>
    <mergeCell ref="B52:D52"/>
    <mergeCell ref="B53:D53"/>
    <mergeCell ref="B54:D54"/>
    <mergeCell ref="B55:D55"/>
    <mergeCell ref="B56:D56"/>
    <mergeCell ref="B57:D57"/>
    <mergeCell ref="B59:D59"/>
    <mergeCell ref="B60:D60"/>
    <mergeCell ref="B61:D61"/>
    <mergeCell ref="B62:D62"/>
    <mergeCell ref="B63:D63"/>
    <mergeCell ref="B66:D66"/>
    <mergeCell ref="B67:D67"/>
    <mergeCell ref="B68:D68"/>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9:D89"/>
    <mergeCell ref="B94:D94"/>
    <mergeCell ref="B95:D95"/>
    <mergeCell ref="B96:D96"/>
    <mergeCell ref="B97:D97"/>
    <mergeCell ref="B98:D98"/>
    <mergeCell ref="B99:D99"/>
    <mergeCell ref="B100:D100"/>
    <mergeCell ref="B101:D101"/>
    <mergeCell ref="B105:D105"/>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8:D158"/>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58">
    <cfRule type="duplicateValues" dxfId="1" priority="1"/>
  </conditionalFormatting>
  <conditionalFormatting sqref="D125">
    <cfRule type="expression" dxfId="0" priority="2">
      <formula>AND(COUNTIF(#REF!,D125)+COUNTIF(#REF!,D125)+COUNTIF(#REF!,D125)+COUNTIF(#REF!,D125)+COUNTIF(#REF!,D125)+COUNTIF(#REF!,D125)+COUNTIF(#REF!,D125)+COUNTIF(#REF!,D125)+COUNTIF(#REF!,D125)+COUNTIF(#REF!,D125)+COUNTIF(#REF!,D125)+COUNTIF(#REF!,D125)&gt;1,NOT(ISBLANK(D125)))</formula>
    </cfRule>
  </conditionalFormatting>
  <pageMargins left="0.751388888888889" right="0.751388888888889" top="1" bottom="0.236111111111111" header="0.5" footer="0.118055555555556"/>
  <pageSetup paperSize="8" scale="21" fitToHeight="0" orientation="landscape" horizontalDpi="600"/>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61"/>
  <sheetViews>
    <sheetView view="pageBreakPreview" zoomScale="32" zoomScaleNormal="47" workbookViewId="0">
      <pane xSplit="8" ySplit="11" topLeftCell="I27" activePane="bottomRight" state="frozen"/>
      <selection/>
      <selection pane="topRight"/>
      <selection pane="bottomLeft"/>
      <selection pane="bottomRight" activeCell="Z65" sqref="Z65:AF65"/>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26.037037037037" style="9" customWidth="1"/>
    <col min="27" max="27" width="22" style="9" customWidth="1"/>
    <col min="28" max="28" width="22.5925925925926" style="9" customWidth="1"/>
    <col min="29" max="29" width="11.6296296296296" style="9" customWidth="1"/>
    <col min="30" max="30" width="14.6574074074074" style="9" customWidth="1"/>
    <col min="31" max="35" width="15.1296296296296" style="9" customWidth="1"/>
    <col min="36" max="36" width="20.4907407407407" style="9" customWidth="1"/>
    <col min="37" max="37" width="15.1296296296296" style="9" customWidth="1"/>
    <col min="38" max="38" width="12.1296296296296" style="9" customWidth="1"/>
    <col min="39" max="39" width="39.9351851851852" style="12" customWidth="1"/>
    <col min="40" max="41" width="36.6296296296296" style="12" customWidth="1"/>
    <col min="42" max="16366" width="8.88888888888889" style="12"/>
    <col min="16367"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I7+I66+I83+I115+I120+I141+I150+I153</f>
        <v>29</v>
      </c>
      <c r="J6" s="83">
        <f t="shared" si="0"/>
        <v>18369.8444</v>
      </c>
      <c r="K6" s="83">
        <f t="shared" si="0"/>
        <v>12</v>
      </c>
      <c r="L6" s="83">
        <f t="shared" si="0"/>
        <v>1</v>
      </c>
      <c r="M6" s="83">
        <f t="shared" si="0"/>
        <v>13</v>
      </c>
      <c r="N6" s="83">
        <f t="shared" si="0"/>
        <v>0</v>
      </c>
      <c r="O6" s="83">
        <f t="shared" si="0"/>
        <v>1</v>
      </c>
      <c r="P6" s="83">
        <f t="shared" si="0"/>
        <v>0</v>
      </c>
      <c r="Q6" s="83">
        <f t="shared" si="0"/>
        <v>0</v>
      </c>
      <c r="R6" s="83">
        <f t="shared" si="0"/>
        <v>2</v>
      </c>
      <c r="S6" s="83">
        <f t="shared" si="0"/>
        <v>28661</v>
      </c>
      <c r="T6" s="83">
        <f t="shared" si="0"/>
        <v>76011</v>
      </c>
      <c r="U6" s="83">
        <f t="shared" si="0"/>
        <v>0</v>
      </c>
      <c r="V6" s="83">
        <f t="shared" si="0"/>
        <v>0</v>
      </c>
      <c r="W6" s="83">
        <f t="shared" si="0"/>
        <v>0</v>
      </c>
      <c r="X6" s="83">
        <f t="shared" si="0"/>
        <v>0</v>
      </c>
      <c r="Y6" s="83">
        <f t="shared" si="0"/>
        <v>0</v>
      </c>
      <c r="Z6" s="83">
        <f t="shared" si="0"/>
        <v>23689.64</v>
      </c>
      <c r="AA6" s="83">
        <f t="shared" si="0"/>
        <v>15567</v>
      </c>
      <c r="AB6" s="83">
        <f t="shared" si="0"/>
        <v>13370</v>
      </c>
      <c r="AC6" s="83">
        <f t="shared" si="0"/>
        <v>1142</v>
      </c>
      <c r="AD6" s="83">
        <f t="shared" si="0"/>
        <v>1055</v>
      </c>
      <c r="AE6" s="83">
        <f t="shared" si="0"/>
        <v>0</v>
      </c>
      <c r="AF6" s="83">
        <f t="shared" si="0"/>
        <v>2772</v>
      </c>
      <c r="AG6" s="83">
        <f t="shared" si="0"/>
        <v>0</v>
      </c>
      <c r="AH6" s="83">
        <f t="shared" si="0"/>
        <v>2000</v>
      </c>
      <c r="AI6" s="83">
        <f t="shared" si="0"/>
        <v>501</v>
      </c>
      <c r="AJ6" s="83">
        <f t="shared" si="0"/>
        <v>2849.64</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I8+I32+I40+I51+I56</f>
        <v>16</v>
      </c>
      <c r="J7" s="189">
        <f t="shared" si="1"/>
        <v>13477.89</v>
      </c>
      <c r="K7" s="189">
        <f t="shared" si="1"/>
        <v>11</v>
      </c>
      <c r="L7" s="189">
        <f t="shared" si="1"/>
        <v>0</v>
      </c>
      <c r="M7" s="189">
        <f t="shared" si="1"/>
        <v>5</v>
      </c>
      <c r="N7" s="189">
        <f t="shared" si="1"/>
        <v>0</v>
      </c>
      <c r="O7" s="189">
        <f t="shared" si="1"/>
        <v>0</v>
      </c>
      <c r="P7" s="189">
        <f t="shared" si="1"/>
        <v>0</v>
      </c>
      <c r="Q7" s="189">
        <f t="shared" si="1"/>
        <v>0</v>
      </c>
      <c r="R7" s="189">
        <f t="shared" si="1"/>
        <v>0</v>
      </c>
      <c r="S7" s="189">
        <f t="shared" si="1"/>
        <v>10313</v>
      </c>
      <c r="T7" s="189">
        <f t="shared" si="1"/>
        <v>34740</v>
      </c>
      <c r="U7" s="189">
        <f t="shared" si="1"/>
        <v>0</v>
      </c>
      <c r="V7" s="189">
        <f t="shared" si="1"/>
        <v>0</v>
      </c>
      <c r="W7" s="189">
        <f t="shared" si="1"/>
        <v>0</v>
      </c>
      <c r="X7" s="189">
        <f t="shared" si="1"/>
        <v>0</v>
      </c>
      <c r="Y7" s="189">
        <f t="shared" si="1"/>
        <v>0</v>
      </c>
      <c r="Z7" s="189">
        <f t="shared" si="1"/>
        <v>11881.64</v>
      </c>
      <c r="AA7" s="189">
        <f t="shared" si="1"/>
        <v>8143.89</v>
      </c>
      <c r="AB7" s="189">
        <f t="shared" si="1"/>
        <v>5984.89</v>
      </c>
      <c r="AC7" s="189">
        <f t="shared" si="1"/>
        <v>1142</v>
      </c>
      <c r="AD7" s="189">
        <f t="shared" si="1"/>
        <v>1017</v>
      </c>
      <c r="AE7" s="189">
        <f t="shared" si="1"/>
        <v>0</v>
      </c>
      <c r="AF7" s="189">
        <f t="shared" si="1"/>
        <v>1998</v>
      </c>
      <c r="AG7" s="189">
        <f t="shared" si="1"/>
        <v>0</v>
      </c>
      <c r="AH7" s="189">
        <f t="shared" si="1"/>
        <v>0</v>
      </c>
      <c r="AI7" s="189">
        <f t="shared" si="1"/>
        <v>0</v>
      </c>
      <c r="AJ7" s="189">
        <f t="shared" si="1"/>
        <v>1739.75</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I9+I15+I20+I29+I30+I31+I21</f>
        <v>6</v>
      </c>
      <c r="J8" s="190">
        <f t="shared" si="2"/>
        <v>11561.19</v>
      </c>
      <c r="K8" s="190">
        <f t="shared" si="2"/>
        <v>5</v>
      </c>
      <c r="L8" s="190">
        <f t="shared" si="2"/>
        <v>0</v>
      </c>
      <c r="M8" s="190">
        <f t="shared" si="2"/>
        <v>1</v>
      </c>
      <c r="N8" s="190">
        <f t="shared" si="2"/>
        <v>0</v>
      </c>
      <c r="O8" s="190">
        <f t="shared" si="2"/>
        <v>0</v>
      </c>
      <c r="P8" s="190">
        <f t="shared" si="2"/>
        <v>0</v>
      </c>
      <c r="Q8" s="190">
        <f t="shared" si="2"/>
        <v>0</v>
      </c>
      <c r="R8" s="190">
        <f t="shared" si="2"/>
        <v>0</v>
      </c>
      <c r="S8" s="190">
        <f t="shared" si="2"/>
        <v>4258</v>
      </c>
      <c r="T8" s="190">
        <f t="shared" si="2"/>
        <v>14706</v>
      </c>
      <c r="U8" s="190">
        <f t="shared" si="2"/>
        <v>0</v>
      </c>
      <c r="V8" s="190">
        <f t="shared" si="2"/>
        <v>0</v>
      </c>
      <c r="W8" s="190">
        <f t="shared" si="2"/>
        <v>0</v>
      </c>
      <c r="X8" s="190">
        <f t="shared" si="2"/>
        <v>0</v>
      </c>
      <c r="Y8" s="190">
        <f t="shared" si="2"/>
        <v>0</v>
      </c>
      <c r="Z8" s="190">
        <f t="shared" si="2"/>
        <v>4393.64</v>
      </c>
      <c r="AA8" s="190">
        <f t="shared" si="2"/>
        <v>4393.64</v>
      </c>
      <c r="AB8" s="190">
        <f t="shared" si="2"/>
        <v>2729.64</v>
      </c>
      <c r="AC8" s="190">
        <f t="shared" si="2"/>
        <v>800</v>
      </c>
      <c r="AD8" s="190">
        <f t="shared" si="2"/>
        <v>864</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18" t="s">
        <v>1441</v>
      </c>
      <c r="C13" s="219">
        <v>2024</v>
      </c>
      <c r="D13" s="220" t="s">
        <v>1442</v>
      </c>
      <c r="E13" s="219" t="s">
        <v>178</v>
      </c>
      <c r="F13" s="218" t="s">
        <v>1443</v>
      </c>
      <c r="G13" s="219" t="s">
        <v>1444</v>
      </c>
      <c r="H13" s="218" t="s">
        <v>1445</v>
      </c>
      <c r="I13" s="39">
        <v>1</v>
      </c>
      <c r="J13" s="39">
        <v>300</v>
      </c>
      <c r="K13" s="39">
        <v>1</v>
      </c>
      <c r="L13" s="39"/>
      <c r="M13" s="39"/>
      <c r="N13" s="39"/>
      <c r="O13" s="39"/>
      <c r="P13" s="39"/>
      <c r="Q13" s="39"/>
      <c r="R13" s="39"/>
      <c r="S13" s="39">
        <v>132</v>
      </c>
      <c r="T13" s="39">
        <v>456</v>
      </c>
      <c r="U13" s="208" t="s">
        <v>1019</v>
      </c>
      <c r="V13" s="22" t="s">
        <v>880</v>
      </c>
      <c r="W13" s="208" t="s">
        <v>183</v>
      </c>
      <c r="X13" s="22" t="s">
        <v>811</v>
      </c>
      <c r="Y13" s="39" t="s">
        <v>1440</v>
      </c>
      <c r="Z13" s="224">
        <v>91.64</v>
      </c>
      <c r="AA13" s="224">
        <v>91.64</v>
      </c>
      <c r="AB13" s="75">
        <v>91.64</v>
      </c>
      <c r="AC13" s="75"/>
      <c r="AD13" s="75"/>
      <c r="AE13" s="75"/>
      <c r="AF13" s="75"/>
      <c r="AG13" s="75"/>
      <c r="AH13" s="75"/>
      <c r="AI13" s="75"/>
      <c r="AJ13" s="75"/>
      <c r="AK13" s="75"/>
      <c r="AL13" s="75"/>
      <c r="AM13" s="218" t="s">
        <v>1446</v>
      </c>
      <c r="AN13" s="218" t="s">
        <v>1447</v>
      </c>
      <c r="AO13" s="60" t="s">
        <v>1386</v>
      </c>
    </row>
    <row r="14" s="12" customFormat="1" ht="222" customHeight="1" spans="1:41">
      <c r="A14" s="75">
        <v>3</v>
      </c>
      <c r="B14" s="218" t="s">
        <v>1448</v>
      </c>
      <c r="C14" s="219">
        <v>2024</v>
      </c>
      <c r="D14" s="220" t="s">
        <v>1449</v>
      </c>
      <c r="E14" s="219" t="s">
        <v>178</v>
      </c>
      <c r="F14" s="218" t="s">
        <v>1443</v>
      </c>
      <c r="G14" s="219" t="s">
        <v>1450</v>
      </c>
      <c r="H14" s="218" t="s">
        <v>1451</v>
      </c>
      <c r="I14" s="39">
        <v>1</v>
      </c>
      <c r="J14" s="39">
        <v>1390</v>
      </c>
      <c r="K14" s="39">
        <v>1</v>
      </c>
      <c r="L14" s="39"/>
      <c r="M14" s="39"/>
      <c r="N14" s="39"/>
      <c r="O14" s="39"/>
      <c r="P14" s="39"/>
      <c r="Q14" s="39"/>
      <c r="R14" s="39"/>
      <c r="S14" s="39">
        <v>162</v>
      </c>
      <c r="T14" s="39">
        <v>494</v>
      </c>
      <c r="U14" s="208" t="s">
        <v>1019</v>
      </c>
      <c r="V14" s="22" t="s">
        <v>880</v>
      </c>
      <c r="W14" s="208" t="s">
        <v>183</v>
      </c>
      <c r="X14" s="22" t="s">
        <v>811</v>
      </c>
      <c r="Y14" s="39" t="s">
        <v>1440</v>
      </c>
      <c r="Z14" s="224">
        <v>80</v>
      </c>
      <c r="AA14" s="224">
        <v>80</v>
      </c>
      <c r="AB14" s="75">
        <v>80</v>
      </c>
      <c r="AC14" s="75"/>
      <c r="AD14" s="75"/>
      <c r="AE14" s="75"/>
      <c r="AF14" s="75"/>
      <c r="AG14" s="75"/>
      <c r="AH14" s="75"/>
      <c r="AI14" s="75"/>
      <c r="AJ14" s="75"/>
      <c r="AK14" s="75"/>
      <c r="AL14" s="75"/>
      <c r="AM14" s="218" t="s">
        <v>1452</v>
      </c>
      <c r="AN14" s="21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I22+I23+I24+I28</f>
        <v>3</v>
      </c>
      <c r="J21" s="191">
        <f t="shared" si="6"/>
        <v>7883.6</v>
      </c>
      <c r="K21" s="191">
        <f t="shared" si="6"/>
        <v>2</v>
      </c>
      <c r="L21" s="191">
        <f t="shared" si="6"/>
        <v>0</v>
      </c>
      <c r="M21" s="191">
        <f t="shared" si="6"/>
        <v>1</v>
      </c>
      <c r="N21" s="191">
        <f t="shared" si="6"/>
        <v>0</v>
      </c>
      <c r="O21" s="191">
        <f t="shared" si="6"/>
        <v>0</v>
      </c>
      <c r="P21" s="191">
        <f t="shared" si="6"/>
        <v>0</v>
      </c>
      <c r="Q21" s="191">
        <f t="shared" si="6"/>
        <v>0</v>
      </c>
      <c r="R21" s="191">
        <f t="shared" si="6"/>
        <v>0</v>
      </c>
      <c r="S21" s="191">
        <f t="shared" si="6"/>
        <v>3908</v>
      </c>
      <c r="T21" s="191">
        <f t="shared" si="6"/>
        <v>13573</v>
      </c>
      <c r="U21" s="191">
        <f t="shared" si="6"/>
        <v>0</v>
      </c>
      <c r="V21" s="191">
        <f t="shared" si="6"/>
        <v>0</v>
      </c>
      <c r="W21" s="191">
        <f t="shared" si="6"/>
        <v>0</v>
      </c>
      <c r="X21" s="191">
        <f t="shared" si="6"/>
        <v>0</v>
      </c>
      <c r="Y21" s="191">
        <f t="shared" si="6"/>
        <v>0</v>
      </c>
      <c r="Z21" s="191">
        <f t="shared" si="6"/>
        <v>3486</v>
      </c>
      <c r="AA21" s="191">
        <f t="shared" si="6"/>
        <v>3486</v>
      </c>
      <c r="AB21" s="191">
        <f t="shared" si="6"/>
        <v>1822</v>
      </c>
      <c r="AC21" s="191">
        <f t="shared" si="6"/>
        <v>800</v>
      </c>
      <c r="AD21" s="191">
        <f t="shared" si="6"/>
        <v>864</v>
      </c>
      <c r="AE21" s="191">
        <f t="shared" si="6"/>
        <v>0</v>
      </c>
      <c r="AF21" s="191">
        <f t="shared" si="6"/>
        <v>0</v>
      </c>
      <c r="AG21" s="191">
        <f t="shared" si="6"/>
        <v>0</v>
      </c>
      <c r="AH21" s="191">
        <f t="shared" si="6"/>
        <v>0</v>
      </c>
      <c r="AI21" s="191">
        <f t="shared" si="6"/>
        <v>0</v>
      </c>
      <c r="AJ21" s="191">
        <f t="shared" si="6"/>
        <v>0</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SUM(I25:I27)</f>
        <v>3</v>
      </c>
      <c r="J24" s="191">
        <f t="shared" si="7"/>
        <v>7883.6</v>
      </c>
      <c r="K24" s="191">
        <f t="shared" si="7"/>
        <v>2</v>
      </c>
      <c r="L24" s="191">
        <f t="shared" si="7"/>
        <v>0</v>
      </c>
      <c r="M24" s="191">
        <f t="shared" si="7"/>
        <v>1</v>
      </c>
      <c r="N24" s="191">
        <f t="shared" si="7"/>
        <v>0</v>
      </c>
      <c r="O24" s="191">
        <f t="shared" si="7"/>
        <v>0</v>
      </c>
      <c r="P24" s="191">
        <f t="shared" si="7"/>
        <v>0</v>
      </c>
      <c r="Q24" s="191">
        <f t="shared" si="7"/>
        <v>0</v>
      </c>
      <c r="R24" s="191">
        <f t="shared" si="7"/>
        <v>0</v>
      </c>
      <c r="S24" s="191">
        <f t="shared" si="7"/>
        <v>3908</v>
      </c>
      <c r="T24" s="191">
        <f t="shared" si="7"/>
        <v>13573</v>
      </c>
      <c r="U24" s="191">
        <f t="shared" si="7"/>
        <v>0</v>
      </c>
      <c r="V24" s="191">
        <f t="shared" si="7"/>
        <v>0</v>
      </c>
      <c r="W24" s="191">
        <f t="shared" si="7"/>
        <v>0</v>
      </c>
      <c r="X24" s="191">
        <f t="shared" si="7"/>
        <v>0</v>
      </c>
      <c r="Y24" s="191">
        <f t="shared" si="7"/>
        <v>0</v>
      </c>
      <c r="Z24" s="191">
        <f t="shared" si="7"/>
        <v>3486</v>
      </c>
      <c r="AA24" s="191">
        <f t="shared" si="7"/>
        <v>3486</v>
      </c>
      <c r="AB24" s="191">
        <f t="shared" si="7"/>
        <v>1822</v>
      </c>
      <c r="AC24" s="191">
        <f t="shared" si="7"/>
        <v>800</v>
      </c>
      <c r="AD24" s="191">
        <f t="shared" si="7"/>
        <v>864</v>
      </c>
      <c r="AE24" s="191">
        <f t="shared" si="7"/>
        <v>0</v>
      </c>
      <c r="AF24" s="191">
        <f t="shared" si="7"/>
        <v>0</v>
      </c>
      <c r="AG24" s="191">
        <f t="shared" si="7"/>
        <v>0</v>
      </c>
      <c r="AH24" s="191">
        <f t="shared" si="7"/>
        <v>0</v>
      </c>
      <c r="AI24" s="191">
        <f t="shared" si="7"/>
        <v>0</v>
      </c>
      <c r="AJ24" s="191">
        <f t="shared" si="7"/>
        <v>0</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4">
        <v>2000</v>
      </c>
      <c r="AA25" s="22">
        <v>2000</v>
      </c>
      <c r="AB25" s="213">
        <v>736</v>
      </c>
      <c r="AC25" s="213">
        <v>400</v>
      </c>
      <c r="AD25" s="213">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1144</v>
      </c>
      <c r="W26" s="24" t="s">
        <v>183</v>
      </c>
      <c r="X26" s="22" t="s">
        <v>1144</v>
      </c>
      <c r="Y26" s="22" t="s">
        <v>1440</v>
      </c>
      <c r="Z26" s="59">
        <v>1370</v>
      </c>
      <c r="AA26" s="22">
        <v>1370</v>
      </c>
      <c r="AB26" s="213">
        <v>970</v>
      </c>
      <c r="AC26" s="213">
        <v>400</v>
      </c>
      <c r="AD26" s="60"/>
      <c r="AE26" s="60"/>
      <c r="AF26" s="22"/>
      <c r="AG26" s="22"/>
      <c r="AH26" s="22"/>
      <c r="AI26" s="22"/>
      <c r="AJ26" s="22"/>
      <c r="AK26" s="22"/>
      <c r="AL26" s="22"/>
      <c r="AM26" s="33" t="s">
        <v>1145</v>
      </c>
      <c r="AN26" s="33" t="s">
        <v>1146</v>
      </c>
      <c r="AO26" s="60" t="s">
        <v>1386</v>
      </c>
    </row>
    <row r="27" s="8" customFormat="1" ht="221" customHeight="1" spans="1:41">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1144</v>
      </c>
      <c r="W27" s="22" t="s">
        <v>183</v>
      </c>
      <c r="X27" s="22" t="s">
        <v>811</v>
      </c>
      <c r="Y27" s="22" t="s">
        <v>1440</v>
      </c>
      <c r="Z27" s="22">
        <v>116</v>
      </c>
      <c r="AA27" s="22">
        <v>116</v>
      </c>
      <c r="AB27" s="22">
        <v>116</v>
      </c>
      <c r="AC27" s="22"/>
      <c r="AD27" s="22"/>
      <c r="AE27" s="22"/>
      <c r="AF27" s="22"/>
      <c r="AG27" s="22"/>
      <c r="AH27" s="22"/>
      <c r="AI27" s="22"/>
      <c r="AJ27" s="22"/>
      <c r="AK27" s="22"/>
      <c r="AL27" s="22"/>
      <c r="AM27" s="33" t="s">
        <v>1217</v>
      </c>
      <c r="AN27" s="33" t="s">
        <v>1218</v>
      </c>
      <c r="AO27" s="60" t="s">
        <v>1392</v>
      </c>
    </row>
    <row r="28" s="12" customFormat="1" ht="51" customHeight="1" spans="1:41">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71</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51" customHeight="1" spans="1:41">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30" customHeight="1" spans="1:41">
      <c r="A32" s="183" t="s">
        <v>52</v>
      </c>
      <c r="B32" s="188" t="s">
        <v>73</v>
      </c>
      <c r="C32" s="188"/>
      <c r="D32" s="188"/>
      <c r="E32" s="185"/>
      <c r="F32" s="185"/>
      <c r="G32" s="185"/>
      <c r="H32" s="185"/>
      <c r="I32" s="191">
        <f t="shared" ref="I32:AL32" si="8">I33+I34+I38+I39</f>
        <v>3</v>
      </c>
      <c r="J32" s="191">
        <f t="shared" si="8"/>
        <v>601</v>
      </c>
      <c r="K32" s="191">
        <f t="shared" si="8"/>
        <v>3</v>
      </c>
      <c r="L32" s="191">
        <f t="shared" si="8"/>
        <v>0</v>
      </c>
      <c r="M32" s="191">
        <f t="shared" si="8"/>
        <v>0</v>
      </c>
      <c r="N32" s="191">
        <f t="shared" si="8"/>
        <v>0</v>
      </c>
      <c r="O32" s="191">
        <f t="shared" si="8"/>
        <v>0</v>
      </c>
      <c r="P32" s="191">
        <f t="shared" si="8"/>
        <v>0</v>
      </c>
      <c r="Q32" s="191">
        <f t="shared" si="8"/>
        <v>0</v>
      </c>
      <c r="R32" s="191">
        <f t="shared" si="8"/>
        <v>0</v>
      </c>
      <c r="S32" s="191">
        <f t="shared" si="8"/>
        <v>1135</v>
      </c>
      <c r="T32" s="191">
        <f t="shared" si="8"/>
        <v>4234</v>
      </c>
      <c r="U32" s="191">
        <f t="shared" si="8"/>
        <v>0</v>
      </c>
      <c r="V32" s="191">
        <f t="shared" si="8"/>
        <v>0</v>
      </c>
      <c r="W32" s="191">
        <f t="shared" si="8"/>
        <v>0</v>
      </c>
      <c r="X32" s="191">
        <f t="shared" si="8"/>
        <v>0</v>
      </c>
      <c r="Y32" s="191">
        <f t="shared" si="8"/>
        <v>0</v>
      </c>
      <c r="Z32" s="191">
        <f t="shared" si="8"/>
        <v>340</v>
      </c>
      <c r="AA32" s="191">
        <f t="shared" si="8"/>
        <v>340</v>
      </c>
      <c r="AB32" s="191">
        <f t="shared" si="8"/>
        <v>340</v>
      </c>
      <c r="AC32" s="191">
        <f t="shared" si="8"/>
        <v>0</v>
      </c>
      <c r="AD32" s="191">
        <f t="shared" si="8"/>
        <v>0</v>
      </c>
      <c r="AE32" s="191">
        <f t="shared" si="8"/>
        <v>0</v>
      </c>
      <c r="AF32" s="191">
        <f t="shared" si="8"/>
        <v>0</v>
      </c>
      <c r="AG32" s="191">
        <f t="shared" si="8"/>
        <v>0</v>
      </c>
      <c r="AH32" s="191">
        <f t="shared" si="8"/>
        <v>0</v>
      </c>
      <c r="AI32" s="191">
        <f t="shared" si="8"/>
        <v>0</v>
      </c>
      <c r="AJ32" s="191">
        <f t="shared" si="8"/>
        <v>0</v>
      </c>
      <c r="AK32" s="191">
        <f t="shared" si="8"/>
        <v>0</v>
      </c>
      <c r="AL32" s="191">
        <f t="shared" si="8"/>
        <v>0</v>
      </c>
      <c r="AM32" s="196"/>
      <c r="AN32" s="196"/>
      <c r="AO32" s="196"/>
    </row>
    <row r="33" s="12" customFormat="1" ht="47" customHeight="1" spans="1:41">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c r="AO33" s="196"/>
    </row>
    <row r="34" s="12" customFormat="1" ht="30" customHeight="1" spans="1:41">
      <c r="A34" s="183" t="s">
        <v>54</v>
      </c>
      <c r="B34" s="188" t="s">
        <v>75</v>
      </c>
      <c r="C34" s="188"/>
      <c r="D34" s="188"/>
      <c r="E34" s="185"/>
      <c r="F34" s="185"/>
      <c r="G34" s="185"/>
      <c r="H34" s="185"/>
      <c r="I34" s="191">
        <f t="shared" ref="I34:AL34" si="9">SUM(I35:I37)</f>
        <v>3</v>
      </c>
      <c r="J34" s="191">
        <f t="shared" si="9"/>
        <v>601</v>
      </c>
      <c r="K34" s="191">
        <f t="shared" si="9"/>
        <v>3</v>
      </c>
      <c r="L34" s="191">
        <f t="shared" si="9"/>
        <v>0</v>
      </c>
      <c r="M34" s="191">
        <f t="shared" si="9"/>
        <v>0</v>
      </c>
      <c r="N34" s="191">
        <f t="shared" si="9"/>
        <v>0</v>
      </c>
      <c r="O34" s="191">
        <f t="shared" si="9"/>
        <v>0</v>
      </c>
      <c r="P34" s="191">
        <f t="shared" si="9"/>
        <v>0</v>
      </c>
      <c r="Q34" s="191">
        <f t="shared" si="9"/>
        <v>0</v>
      </c>
      <c r="R34" s="191">
        <f t="shared" si="9"/>
        <v>0</v>
      </c>
      <c r="S34" s="191">
        <f t="shared" si="9"/>
        <v>1135</v>
      </c>
      <c r="T34" s="191">
        <f t="shared" si="9"/>
        <v>4234</v>
      </c>
      <c r="U34" s="191">
        <f t="shared" si="9"/>
        <v>0</v>
      </c>
      <c r="V34" s="191">
        <f t="shared" si="9"/>
        <v>0</v>
      </c>
      <c r="W34" s="191">
        <f t="shared" si="9"/>
        <v>0</v>
      </c>
      <c r="X34" s="191">
        <f t="shared" si="9"/>
        <v>0</v>
      </c>
      <c r="Y34" s="191">
        <f t="shared" si="9"/>
        <v>0</v>
      </c>
      <c r="Z34" s="191">
        <f t="shared" si="9"/>
        <v>340</v>
      </c>
      <c r="AA34" s="191">
        <f t="shared" si="9"/>
        <v>340</v>
      </c>
      <c r="AB34" s="191">
        <f t="shared" si="9"/>
        <v>340</v>
      </c>
      <c r="AC34" s="191">
        <f t="shared" si="9"/>
        <v>0</v>
      </c>
      <c r="AD34" s="191">
        <f t="shared" si="9"/>
        <v>0</v>
      </c>
      <c r="AE34" s="191">
        <f t="shared" si="9"/>
        <v>0</v>
      </c>
      <c r="AF34" s="191">
        <f t="shared" si="9"/>
        <v>0</v>
      </c>
      <c r="AG34" s="191">
        <f t="shared" si="9"/>
        <v>0</v>
      </c>
      <c r="AH34" s="191">
        <f t="shared" si="9"/>
        <v>0</v>
      </c>
      <c r="AI34" s="191">
        <f t="shared" si="9"/>
        <v>0</v>
      </c>
      <c r="AJ34" s="191">
        <f t="shared" si="9"/>
        <v>0</v>
      </c>
      <c r="AK34" s="191">
        <f t="shared" si="9"/>
        <v>0</v>
      </c>
      <c r="AL34" s="191">
        <f t="shared" si="9"/>
        <v>0</v>
      </c>
      <c r="AM34" s="191"/>
      <c r="AN34" s="196"/>
      <c r="AO34" s="196"/>
    </row>
    <row r="35" s="7" customFormat="1" ht="219" customHeight="1" spans="1:41">
      <c r="A35" s="208">
        <v>7</v>
      </c>
      <c r="B35" s="208" t="s">
        <v>1454</v>
      </c>
      <c r="C35" s="208">
        <v>2024</v>
      </c>
      <c r="D35" s="208" t="s">
        <v>1455</v>
      </c>
      <c r="E35" s="208" t="s">
        <v>178</v>
      </c>
      <c r="F35" s="208" t="s">
        <v>984</v>
      </c>
      <c r="G35" s="208" t="s">
        <v>1304</v>
      </c>
      <c r="H35" s="42" t="s">
        <v>1456</v>
      </c>
      <c r="I35" s="85">
        <v>1</v>
      </c>
      <c r="J35" s="22">
        <v>300</v>
      </c>
      <c r="K35" s="22">
        <v>1</v>
      </c>
      <c r="L35" s="22"/>
      <c r="M35" s="22"/>
      <c r="N35" s="22"/>
      <c r="O35" s="22"/>
      <c r="P35" s="22"/>
      <c r="Q35" s="22"/>
      <c r="R35" s="22"/>
      <c r="S35" s="212">
        <v>472</v>
      </c>
      <c r="T35" s="212">
        <v>1694</v>
      </c>
      <c r="U35" s="208" t="s">
        <v>192</v>
      </c>
      <c r="V35" s="91" t="s">
        <v>810</v>
      </c>
      <c r="W35" s="208" t="s">
        <v>183</v>
      </c>
      <c r="X35" s="85" t="s">
        <v>811</v>
      </c>
      <c r="Y35" s="22" t="s">
        <v>1440</v>
      </c>
      <c r="Z35" s="225">
        <v>65</v>
      </c>
      <c r="AA35" s="224">
        <v>65</v>
      </c>
      <c r="AB35" s="208">
        <v>65</v>
      </c>
      <c r="AC35" s="208"/>
      <c r="AD35" s="208"/>
      <c r="AE35" s="208"/>
      <c r="AF35" s="208"/>
      <c r="AG35" s="208"/>
      <c r="AH35" s="208"/>
      <c r="AI35" s="208"/>
      <c r="AJ35" s="208"/>
      <c r="AK35" s="208"/>
      <c r="AL35" s="208"/>
      <c r="AM35" s="217" t="s">
        <v>1457</v>
      </c>
      <c r="AN35" s="217" t="s">
        <v>1458</v>
      </c>
      <c r="AO35" s="223" t="s">
        <v>1386</v>
      </c>
    </row>
    <row r="36" s="7" customFormat="1" ht="219" customHeight="1" spans="1:41">
      <c r="A36" s="208">
        <v>8</v>
      </c>
      <c r="B36" s="208" t="s">
        <v>1459</v>
      </c>
      <c r="C36" s="208">
        <v>2024</v>
      </c>
      <c r="D36" s="208" t="s">
        <v>1460</v>
      </c>
      <c r="E36" s="208" t="s">
        <v>178</v>
      </c>
      <c r="F36" s="208" t="s">
        <v>984</v>
      </c>
      <c r="G36" s="208" t="s">
        <v>198</v>
      </c>
      <c r="H36" s="42" t="s">
        <v>1461</v>
      </c>
      <c r="I36" s="85">
        <v>1</v>
      </c>
      <c r="J36" s="22">
        <v>300</v>
      </c>
      <c r="K36" s="22">
        <v>1</v>
      </c>
      <c r="L36" s="22"/>
      <c r="M36" s="22"/>
      <c r="N36" s="22"/>
      <c r="O36" s="22"/>
      <c r="P36" s="22"/>
      <c r="Q36" s="22"/>
      <c r="R36" s="22"/>
      <c r="S36" s="212">
        <v>327</v>
      </c>
      <c r="T36" s="212">
        <v>1289</v>
      </c>
      <c r="U36" s="208" t="s">
        <v>192</v>
      </c>
      <c r="V36" s="91" t="s">
        <v>810</v>
      </c>
      <c r="W36" s="208" t="s">
        <v>183</v>
      </c>
      <c r="X36" s="85" t="s">
        <v>811</v>
      </c>
      <c r="Y36" s="22" t="s">
        <v>1440</v>
      </c>
      <c r="Z36" s="225">
        <v>75</v>
      </c>
      <c r="AA36" s="224">
        <v>75</v>
      </c>
      <c r="AB36" s="208">
        <v>75</v>
      </c>
      <c r="AC36" s="208"/>
      <c r="AD36" s="208"/>
      <c r="AE36" s="208"/>
      <c r="AF36" s="208"/>
      <c r="AG36" s="208"/>
      <c r="AH36" s="208"/>
      <c r="AI36" s="208"/>
      <c r="AJ36" s="208"/>
      <c r="AK36" s="208"/>
      <c r="AL36" s="208"/>
      <c r="AM36" s="217" t="s">
        <v>1457</v>
      </c>
      <c r="AN36" s="217" t="s">
        <v>1462</v>
      </c>
      <c r="AO36" s="223" t="s">
        <v>1386</v>
      </c>
    </row>
    <row r="37" s="7" customFormat="1" ht="382" customHeight="1" spans="1:41">
      <c r="A37" s="208">
        <v>9</v>
      </c>
      <c r="B37" s="208" t="s">
        <v>1463</v>
      </c>
      <c r="C37" s="208">
        <v>2024</v>
      </c>
      <c r="D37" s="209" t="s">
        <v>1464</v>
      </c>
      <c r="E37" s="41" t="s">
        <v>178</v>
      </c>
      <c r="F37" s="209" t="s">
        <v>402</v>
      </c>
      <c r="G37" s="41" t="s">
        <v>198</v>
      </c>
      <c r="H37" s="210" t="s">
        <v>1465</v>
      </c>
      <c r="I37" s="22">
        <v>1</v>
      </c>
      <c r="J37" s="22">
        <v>1</v>
      </c>
      <c r="K37" s="22">
        <v>1</v>
      </c>
      <c r="L37" s="22"/>
      <c r="M37" s="22"/>
      <c r="N37" s="22"/>
      <c r="O37" s="22"/>
      <c r="P37" s="22"/>
      <c r="Q37" s="22"/>
      <c r="R37" s="22"/>
      <c r="S37" s="211">
        <v>336</v>
      </c>
      <c r="T37" s="211">
        <v>1251</v>
      </c>
      <c r="U37" s="41" t="s">
        <v>192</v>
      </c>
      <c r="V37" s="22" t="s">
        <v>810</v>
      </c>
      <c r="W37" s="41" t="s">
        <v>183</v>
      </c>
      <c r="X37" s="22" t="s">
        <v>811</v>
      </c>
      <c r="Y37" s="22" t="s">
        <v>1440</v>
      </c>
      <c r="Z37" s="226">
        <v>200</v>
      </c>
      <c r="AA37" s="224">
        <v>200</v>
      </c>
      <c r="AB37" s="213">
        <v>200</v>
      </c>
      <c r="AC37" s="213"/>
      <c r="AD37" s="213"/>
      <c r="AE37" s="213"/>
      <c r="AF37" s="208"/>
      <c r="AG37" s="208"/>
      <c r="AH37" s="208"/>
      <c r="AI37" s="208"/>
      <c r="AJ37" s="208"/>
      <c r="AK37" s="208"/>
      <c r="AL37" s="208"/>
      <c r="AM37" s="42" t="s">
        <v>1466</v>
      </c>
      <c r="AN37" s="42" t="s">
        <v>1467</v>
      </c>
      <c r="AO37" s="213" t="s">
        <v>1386</v>
      </c>
    </row>
    <row r="38" s="12" customFormat="1" ht="30" customHeight="1" spans="1:41">
      <c r="A38" s="183" t="s">
        <v>54</v>
      </c>
      <c r="B38" s="188" t="s">
        <v>76</v>
      </c>
      <c r="C38" s="188"/>
      <c r="D38" s="188"/>
      <c r="E38" s="185"/>
      <c r="F38" s="185"/>
      <c r="G38" s="185"/>
      <c r="H38" s="185"/>
      <c r="I38" s="191">
        <v>0</v>
      </c>
      <c r="J38" s="191">
        <v>0</v>
      </c>
      <c r="K38" s="191">
        <v>0</v>
      </c>
      <c r="L38" s="191">
        <v>0</v>
      </c>
      <c r="M38" s="191">
        <v>0</v>
      </c>
      <c r="N38" s="191">
        <v>0</v>
      </c>
      <c r="O38" s="191">
        <v>0</v>
      </c>
      <c r="P38" s="191">
        <v>0</v>
      </c>
      <c r="Q38" s="191">
        <v>0</v>
      </c>
      <c r="R38" s="191">
        <v>0</v>
      </c>
      <c r="S38" s="191">
        <v>0</v>
      </c>
      <c r="T38" s="191">
        <v>0</v>
      </c>
      <c r="U38" s="191">
        <v>0</v>
      </c>
      <c r="V38" s="191">
        <v>0</v>
      </c>
      <c r="W38" s="191">
        <v>0</v>
      </c>
      <c r="X38" s="191">
        <v>0</v>
      </c>
      <c r="Y38" s="191">
        <v>0</v>
      </c>
      <c r="Z38" s="191">
        <v>0</v>
      </c>
      <c r="AA38" s="191">
        <v>0</v>
      </c>
      <c r="AB38" s="191">
        <v>0</v>
      </c>
      <c r="AC38" s="191">
        <v>0</v>
      </c>
      <c r="AD38" s="191">
        <v>0</v>
      </c>
      <c r="AE38" s="191">
        <v>0</v>
      </c>
      <c r="AF38" s="191">
        <v>0</v>
      </c>
      <c r="AG38" s="191">
        <v>0</v>
      </c>
      <c r="AH38" s="191">
        <v>0</v>
      </c>
      <c r="AI38" s="191">
        <v>0</v>
      </c>
      <c r="AJ38" s="191">
        <v>0</v>
      </c>
      <c r="AK38" s="191">
        <v>0</v>
      </c>
      <c r="AL38" s="191">
        <v>0</v>
      </c>
      <c r="AM38" s="196"/>
      <c r="AN38" s="196"/>
      <c r="AO38" s="196"/>
    </row>
    <row r="39" s="12" customFormat="1" ht="30" customHeight="1" spans="1:41">
      <c r="A39" s="183" t="s">
        <v>54</v>
      </c>
      <c r="B39" s="188" t="s">
        <v>77</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customHeight="1" spans="1:41">
      <c r="A40" s="183" t="s">
        <v>52</v>
      </c>
      <c r="B40" s="188" t="s">
        <v>78</v>
      </c>
      <c r="C40" s="188"/>
      <c r="D40" s="188"/>
      <c r="E40" s="185"/>
      <c r="F40" s="185"/>
      <c r="G40" s="185"/>
      <c r="H40" s="185"/>
      <c r="I40" s="191">
        <f t="shared" ref="I40:AL40" si="10">I41+I50</f>
        <v>4</v>
      </c>
      <c r="J40" s="191">
        <f t="shared" si="10"/>
        <v>115.7</v>
      </c>
      <c r="K40" s="191">
        <f t="shared" si="10"/>
        <v>0</v>
      </c>
      <c r="L40" s="191">
        <f t="shared" si="10"/>
        <v>0</v>
      </c>
      <c r="M40" s="191">
        <f t="shared" si="10"/>
        <v>4</v>
      </c>
      <c r="N40" s="191">
        <f t="shared" si="10"/>
        <v>0</v>
      </c>
      <c r="O40" s="191">
        <f t="shared" si="10"/>
        <v>0</v>
      </c>
      <c r="P40" s="191">
        <f t="shared" si="10"/>
        <v>0</v>
      </c>
      <c r="Q40" s="191">
        <f t="shared" si="10"/>
        <v>0</v>
      </c>
      <c r="R40" s="191">
        <f t="shared" si="10"/>
        <v>0</v>
      </c>
      <c r="S40" s="191">
        <f t="shared" si="10"/>
        <v>3557</v>
      </c>
      <c r="T40" s="191">
        <f t="shared" si="10"/>
        <v>14114</v>
      </c>
      <c r="U40" s="191">
        <f t="shared" si="10"/>
        <v>0</v>
      </c>
      <c r="V40" s="191">
        <f t="shared" si="10"/>
        <v>0</v>
      </c>
      <c r="W40" s="191">
        <f t="shared" si="10"/>
        <v>0</v>
      </c>
      <c r="X40" s="191">
        <f t="shared" si="10"/>
        <v>0</v>
      </c>
      <c r="Y40" s="191">
        <f t="shared" si="10"/>
        <v>0</v>
      </c>
      <c r="Z40" s="191">
        <f t="shared" si="10"/>
        <v>4800</v>
      </c>
      <c r="AA40" s="191">
        <f t="shared" si="10"/>
        <v>2160.25</v>
      </c>
      <c r="AB40" s="191">
        <f t="shared" si="10"/>
        <v>1818.25</v>
      </c>
      <c r="AC40" s="191">
        <f t="shared" si="10"/>
        <v>342</v>
      </c>
      <c r="AD40" s="191">
        <f t="shared" si="10"/>
        <v>0</v>
      </c>
      <c r="AE40" s="191">
        <f t="shared" si="10"/>
        <v>0</v>
      </c>
      <c r="AF40" s="191">
        <f t="shared" si="10"/>
        <v>900</v>
      </c>
      <c r="AG40" s="191">
        <f t="shared" si="10"/>
        <v>0</v>
      </c>
      <c r="AH40" s="191">
        <f t="shared" si="10"/>
        <v>0</v>
      </c>
      <c r="AI40" s="191">
        <f t="shared" si="10"/>
        <v>0</v>
      </c>
      <c r="AJ40" s="191">
        <f t="shared" si="10"/>
        <v>1739.75</v>
      </c>
      <c r="AK40" s="191">
        <f t="shared" si="10"/>
        <v>0</v>
      </c>
      <c r="AL40" s="191">
        <f t="shared" si="10"/>
        <v>0</v>
      </c>
      <c r="AM40" s="196"/>
      <c r="AN40" s="196"/>
      <c r="AO40" s="196"/>
    </row>
    <row r="41" s="12" customFormat="1" ht="30" customHeight="1" spans="1:41">
      <c r="A41" s="183" t="s">
        <v>54</v>
      </c>
      <c r="B41" s="188" t="s">
        <v>79</v>
      </c>
      <c r="C41" s="188"/>
      <c r="D41" s="188"/>
      <c r="E41" s="185"/>
      <c r="F41" s="185"/>
      <c r="G41" s="185"/>
      <c r="H41" s="185"/>
      <c r="I41" s="191">
        <f t="shared" ref="I41:AL41" si="11">I42+I43+I44+I45</f>
        <v>4</v>
      </c>
      <c r="J41" s="191">
        <f t="shared" si="11"/>
        <v>115.7</v>
      </c>
      <c r="K41" s="191">
        <f t="shared" si="11"/>
        <v>0</v>
      </c>
      <c r="L41" s="191">
        <f t="shared" si="11"/>
        <v>0</v>
      </c>
      <c r="M41" s="191">
        <f t="shared" si="11"/>
        <v>4</v>
      </c>
      <c r="N41" s="191">
        <f t="shared" si="11"/>
        <v>0</v>
      </c>
      <c r="O41" s="191">
        <f t="shared" si="11"/>
        <v>0</v>
      </c>
      <c r="P41" s="191">
        <f t="shared" si="11"/>
        <v>0</v>
      </c>
      <c r="Q41" s="191">
        <f t="shared" si="11"/>
        <v>0</v>
      </c>
      <c r="R41" s="191">
        <f t="shared" si="11"/>
        <v>0</v>
      </c>
      <c r="S41" s="191">
        <f t="shared" si="11"/>
        <v>3557</v>
      </c>
      <c r="T41" s="191">
        <f t="shared" si="11"/>
        <v>14114</v>
      </c>
      <c r="U41" s="191">
        <f t="shared" si="11"/>
        <v>0</v>
      </c>
      <c r="V41" s="191">
        <f t="shared" si="11"/>
        <v>0</v>
      </c>
      <c r="W41" s="191">
        <f t="shared" si="11"/>
        <v>0</v>
      </c>
      <c r="X41" s="191">
        <f t="shared" si="11"/>
        <v>0</v>
      </c>
      <c r="Y41" s="191">
        <f t="shared" si="11"/>
        <v>0</v>
      </c>
      <c r="Z41" s="191">
        <f t="shared" si="11"/>
        <v>4800</v>
      </c>
      <c r="AA41" s="191">
        <f t="shared" si="11"/>
        <v>2160.25</v>
      </c>
      <c r="AB41" s="191">
        <f t="shared" si="11"/>
        <v>1818.25</v>
      </c>
      <c r="AC41" s="191">
        <f t="shared" si="11"/>
        <v>342</v>
      </c>
      <c r="AD41" s="191">
        <f t="shared" si="11"/>
        <v>0</v>
      </c>
      <c r="AE41" s="191">
        <f t="shared" si="11"/>
        <v>0</v>
      </c>
      <c r="AF41" s="191">
        <f t="shared" si="11"/>
        <v>900</v>
      </c>
      <c r="AG41" s="191">
        <f t="shared" si="11"/>
        <v>0</v>
      </c>
      <c r="AH41" s="191">
        <f t="shared" si="11"/>
        <v>0</v>
      </c>
      <c r="AI41" s="191">
        <f t="shared" si="11"/>
        <v>0</v>
      </c>
      <c r="AJ41" s="191">
        <f t="shared" si="11"/>
        <v>1739.75</v>
      </c>
      <c r="AK41" s="191">
        <f t="shared" si="11"/>
        <v>0</v>
      </c>
      <c r="AL41" s="191">
        <f t="shared" si="11"/>
        <v>0</v>
      </c>
      <c r="AM41" s="196"/>
      <c r="AN41" s="196"/>
      <c r="AO41" s="196"/>
    </row>
    <row r="42" s="12" customFormat="1" ht="30" customHeight="1" spans="1:41">
      <c r="A42" s="184" t="s">
        <v>56</v>
      </c>
      <c r="B42" s="188" t="s">
        <v>80</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c r="AO42" s="196"/>
    </row>
    <row r="43" s="12" customFormat="1" ht="30" customHeight="1" spans="1:41">
      <c r="A43" s="184" t="s">
        <v>56</v>
      </c>
      <c r="B43" s="188" t="s">
        <v>81</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30" customHeight="1" spans="1:41">
      <c r="A44" s="184" t="s">
        <v>56</v>
      </c>
      <c r="B44" s="188" t="s">
        <v>82</v>
      </c>
      <c r="C44" s="188"/>
      <c r="D44" s="188"/>
      <c r="E44" s="185"/>
      <c r="F44" s="185"/>
      <c r="G44" s="185"/>
      <c r="H44" s="185"/>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6"/>
      <c r="AN44" s="196"/>
      <c r="AO44" s="196"/>
    </row>
    <row r="45" s="12" customFormat="1" ht="50" customHeight="1" spans="1:41">
      <c r="A45" s="184" t="s">
        <v>56</v>
      </c>
      <c r="B45" s="188" t="s">
        <v>83</v>
      </c>
      <c r="C45" s="188"/>
      <c r="D45" s="188"/>
      <c r="E45" s="185"/>
      <c r="F45" s="185"/>
      <c r="G45" s="185"/>
      <c r="H45" s="185"/>
      <c r="I45" s="191">
        <f t="shared" ref="I45:AL45" si="12">SUM(I46:I49)</f>
        <v>4</v>
      </c>
      <c r="J45" s="191">
        <f t="shared" si="12"/>
        <v>115.7</v>
      </c>
      <c r="K45" s="191">
        <f t="shared" si="12"/>
        <v>0</v>
      </c>
      <c r="L45" s="191">
        <f t="shared" si="12"/>
        <v>0</v>
      </c>
      <c r="M45" s="191">
        <f t="shared" si="12"/>
        <v>4</v>
      </c>
      <c r="N45" s="191">
        <f t="shared" si="12"/>
        <v>0</v>
      </c>
      <c r="O45" s="191">
        <f t="shared" si="12"/>
        <v>0</v>
      </c>
      <c r="P45" s="191">
        <f t="shared" si="12"/>
        <v>0</v>
      </c>
      <c r="Q45" s="191">
        <f t="shared" si="12"/>
        <v>0</v>
      </c>
      <c r="R45" s="191">
        <f t="shared" si="12"/>
        <v>0</v>
      </c>
      <c r="S45" s="191">
        <f t="shared" si="12"/>
        <v>3557</v>
      </c>
      <c r="T45" s="191">
        <f t="shared" si="12"/>
        <v>14114</v>
      </c>
      <c r="U45" s="191">
        <f t="shared" si="12"/>
        <v>0</v>
      </c>
      <c r="V45" s="191">
        <f t="shared" si="12"/>
        <v>0</v>
      </c>
      <c r="W45" s="191">
        <f t="shared" si="12"/>
        <v>0</v>
      </c>
      <c r="X45" s="191">
        <f t="shared" si="12"/>
        <v>0</v>
      </c>
      <c r="Y45" s="191">
        <f t="shared" si="12"/>
        <v>0</v>
      </c>
      <c r="Z45" s="191">
        <f t="shared" si="12"/>
        <v>4800</v>
      </c>
      <c r="AA45" s="191">
        <f t="shared" si="12"/>
        <v>2160.25</v>
      </c>
      <c r="AB45" s="191">
        <f t="shared" si="12"/>
        <v>1818.25</v>
      </c>
      <c r="AC45" s="191">
        <f t="shared" si="12"/>
        <v>342</v>
      </c>
      <c r="AD45" s="191">
        <f t="shared" si="12"/>
        <v>0</v>
      </c>
      <c r="AE45" s="191">
        <f t="shared" si="12"/>
        <v>0</v>
      </c>
      <c r="AF45" s="191">
        <f t="shared" si="12"/>
        <v>900</v>
      </c>
      <c r="AG45" s="191">
        <f t="shared" si="12"/>
        <v>0</v>
      </c>
      <c r="AH45" s="191">
        <f t="shared" si="12"/>
        <v>0</v>
      </c>
      <c r="AI45" s="191">
        <f t="shared" si="12"/>
        <v>0</v>
      </c>
      <c r="AJ45" s="191">
        <f t="shared" si="12"/>
        <v>1739.75</v>
      </c>
      <c r="AK45" s="191">
        <f t="shared" si="12"/>
        <v>0</v>
      </c>
      <c r="AL45" s="191">
        <f t="shared" si="12"/>
        <v>0</v>
      </c>
      <c r="AM45" s="196"/>
      <c r="AN45" s="196"/>
      <c r="AO45" s="196"/>
    </row>
    <row r="46" s="7" customFormat="1" ht="309" customHeight="1" spans="1:41">
      <c r="A46" s="22">
        <v>10</v>
      </c>
      <c r="B46" s="22" t="s">
        <v>1155</v>
      </c>
      <c r="C46" s="22">
        <v>2024</v>
      </c>
      <c r="D46" s="34" t="s">
        <v>203</v>
      </c>
      <c r="E46" s="24" t="s">
        <v>178</v>
      </c>
      <c r="F46" s="24" t="s">
        <v>990</v>
      </c>
      <c r="G46" s="24" t="s">
        <v>204</v>
      </c>
      <c r="H46" s="35" t="s">
        <v>1409</v>
      </c>
      <c r="I46" s="22">
        <v>1</v>
      </c>
      <c r="J46" s="22">
        <v>2</v>
      </c>
      <c r="K46" s="22"/>
      <c r="L46" s="22"/>
      <c r="M46" s="22">
        <v>1</v>
      </c>
      <c r="N46" s="22"/>
      <c r="O46" s="22"/>
      <c r="P46" s="22"/>
      <c r="Q46" s="22"/>
      <c r="R46" s="22"/>
      <c r="S46" s="95">
        <v>788</v>
      </c>
      <c r="T46" s="95">
        <v>2878</v>
      </c>
      <c r="U46" s="49" t="s">
        <v>206</v>
      </c>
      <c r="V46" s="22" t="s">
        <v>902</v>
      </c>
      <c r="W46" s="49" t="s">
        <v>207</v>
      </c>
      <c r="X46" s="22" t="s">
        <v>715</v>
      </c>
      <c r="Y46" s="22" t="s">
        <v>1468</v>
      </c>
      <c r="Z46" s="39">
        <v>2100</v>
      </c>
      <c r="AA46" s="22">
        <v>385.25</v>
      </c>
      <c r="AB46" s="213">
        <v>43.25</v>
      </c>
      <c r="AC46" s="213">
        <v>342</v>
      </c>
      <c r="AD46" s="213"/>
      <c r="AE46" s="213"/>
      <c r="AF46" s="208">
        <v>500</v>
      </c>
      <c r="AG46" s="208"/>
      <c r="AH46" s="208"/>
      <c r="AI46" s="208"/>
      <c r="AJ46" s="208">
        <v>1214.75</v>
      </c>
      <c r="AK46" s="22"/>
      <c r="AL46" s="22"/>
      <c r="AM46" s="33" t="s">
        <v>1410</v>
      </c>
      <c r="AN46" s="33" t="s">
        <v>1157</v>
      </c>
      <c r="AO46" s="60" t="s">
        <v>1386</v>
      </c>
    </row>
    <row r="47" s="9" customFormat="1" ht="320" customHeight="1" spans="1:41">
      <c r="A47" s="22">
        <v>11</v>
      </c>
      <c r="B47" s="22" t="s">
        <v>1189</v>
      </c>
      <c r="C47" s="22">
        <v>2024</v>
      </c>
      <c r="D47" s="22" t="s">
        <v>1190</v>
      </c>
      <c r="E47" s="22" t="s">
        <v>178</v>
      </c>
      <c r="F47" s="22" t="s">
        <v>990</v>
      </c>
      <c r="G47" s="22" t="s">
        <v>357</v>
      </c>
      <c r="H47" s="22" t="s">
        <v>1411</v>
      </c>
      <c r="I47" s="86">
        <v>1</v>
      </c>
      <c r="J47" s="36">
        <v>16</v>
      </c>
      <c r="K47" s="36"/>
      <c r="L47" s="36"/>
      <c r="M47" s="36">
        <v>1</v>
      </c>
      <c r="N47" s="36"/>
      <c r="O47" s="36"/>
      <c r="P47" s="36"/>
      <c r="Q47" s="36"/>
      <c r="R47" s="36"/>
      <c r="S47" s="36">
        <v>114</v>
      </c>
      <c r="T47" s="36">
        <v>456</v>
      </c>
      <c r="U47" s="36" t="s">
        <v>1016</v>
      </c>
      <c r="V47" s="22" t="s">
        <v>749</v>
      </c>
      <c r="W47" s="49" t="s">
        <v>207</v>
      </c>
      <c r="X47" s="22" t="s">
        <v>715</v>
      </c>
      <c r="Y47" s="22" t="s">
        <v>1468</v>
      </c>
      <c r="Z47" s="22">
        <v>1400</v>
      </c>
      <c r="AA47" s="36">
        <v>625</v>
      </c>
      <c r="AB47" s="209">
        <v>625</v>
      </c>
      <c r="AC47" s="209"/>
      <c r="AD47" s="209"/>
      <c r="AE47" s="209"/>
      <c r="AF47" s="209">
        <v>400</v>
      </c>
      <c r="AG47" s="209"/>
      <c r="AH47" s="209"/>
      <c r="AI47" s="209"/>
      <c r="AJ47" s="209">
        <v>375</v>
      </c>
      <c r="AK47" s="36"/>
      <c r="AL47" s="36"/>
      <c r="AM47" s="37" t="s">
        <v>1192</v>
      </c>
      <c r="AN47" s="37" t="s">
        <v>1193</v>
      </c>
      <c r="AO47" s="77" t="s">
        <v>1386</v>
      </c>
    </row>
    <row r="48" s="7" customFormat="1" ht="189" customHeight="1" spans="1:41">
      <c r="A48" s="22">
        <v>12</v>
      </c>
      <c r="B48" s="25" t="s">
        <v>1194</v>
      </c>
      <c r="C48" s="25">
        <v>2024</v>
      </c>
      <c r="D48" s="38" t="s">
        <v>208</v>
      </c>
      <c r="E48" s="27" t="s">
        <v>178</v>
      </c>
      <c r="F48" s="27" t="s">
        <v>990</v>
      </c>
      <c r="G48" s="27" t="s">
        <v>209</v>
      </c>
      <c r="H48" s="38" t="s">
        <v>1412</v>
      </c>
      <c r="I48" s="25">
        <v>1</v>
      </c>
      <c r="J48" s="25">
        <v>90</v>
      </c>
      <c r="K48" s="25"/>
      <c r="L48" s="25"/>
      <c r="M48" s="25">
        <v>1</v>
      </c>
      <c r="N48" s="25"/>
      <c r="O48" s="25"/>
      <c r="P48" s="25"/>
      <c r="Q48" s="25"/>
      <c r="R48" s="25"/>
      <c r="S48" s="25">
        <v>1867</v>
      </c>
      <c r="T48" s="25">
        <v>7902</v>
      </c>
      <c r="U48" s="51" t="s">
        <v>211</v>
      </c>
      <c r="V48" s="25" t="s">
        <v>715</v>
      </c>
      <c r="W48" s="96" t="s">
        <v>207</v>
      </c>
      <c r="X48" s="25" t="s">
        <v>715</v>
      </c>
      <c r="Y48" s="22" t="s">
        <v>1468</v>
      </c>
      <c r="Z48" s="25">
        <v>350</v>
      </c>
      <c r="AA48" s="25">
        <v>200</v>
      </c>
      <c r="AB48" s="215">
        <v>200</v>
      </c>
      <c r="AC48" s="215"/>
      <c r="AD48" s="215"/>
      <c r="AE48" s="215"/>
      <c r="AF48" s="216"/>
      <c r="AG48" s="216"/>
      <c r="AH48" s="216"/>
      <c r="AI48" s="216"/>
      <c r="AJ48" s="216">
        <v>150</v>
      </c>
      <c r="AK48" s="25"/>
      <c r="AL48" s="25"/>
      <c r="AM48" s="68" t="s">
        <v>1436</v>
      </c>
      <c r="AN48" s="68" t="s">
        <v>1437</v>
      </c>
      <c r="AO48" s="57" t="s">
        <v>1386</v>
      </c>
    </row>
    <row r="49" s="13" customFormat="1" ht="145" customHeight="1" spans="1:41">
      <c r="A49" s="22">
        <v>13</v>
      </c>
      <c r="B49" s="22" t="s">
        <v>1322</v>
      </c>
      <c r="C49" s="33">
        <v>2024</v>
      </c>
      <c r="D49" s="33" t="s">
        <v>1323</v>
      </c>
      <c r="E49" s="33" t="s">
        <v>178</v>
      </c>
      <c r="F49" s="22" t="s">
        <v>1009</v>
      </c>
      <c r="G49" s="33" t="s">
        <v>1324</v>
      </c>
      <c r="H49" s="33" t="s">
        <v>1325</v>
      </c>
      <c r="I49" s="33">
        <v>1</v>
      </c>
      <c r="J49" s="33">
        <v>7.7</v>
      </c>
      <c r="K49" s="33"/>
      <c r="L49" s="33"/>
      <c r="M49" s="33">
        <v>1</v>
      </c>
      <c r="N49" s="33"/>
      <c r="O49" s="33"/>
      <c r="P49" s="33"/>
      <c r="Q49" s="33"/>
      <c r="R49" s="33"/>
      <c r="S49" s="39">
        <v>788</v>
      </c>
      <c r="T49" s="39">
        <v>2878</v>
      </c>
      <c r="U49" s="22" t="s">
        <v>206</v>
      </c>
      <c r="V49" s="33" t="s">
        <v>902</v>
      </c>
      <c r="W49" s="33" t="s">
        <v>207</v>
      </c>
      <c r="X49" s="22" t="s">
        <v>715</v>
      </c>
      <c r="Y49" s="33" t="s">
        <v>1468</v>
      </c>
      <c r="Z49" s="22">
        <v>950</v>
      </c>
      <c r="AA49" s="33">
        <v>950</v>
      </c>
      <c r="AB49" s="33">
        <v>950</v>
      </c>
      <c r="AC49" s="33"/>
      <c r="AD49" s="33"/>
      <c r="AE49" s="33"/>
      <c r="AF49" s="33"/>
      <c r="AG49" s="33"/>
      <c r="AH49" s="33"/>
      <c r="AI49" s="33"/>
      <c r="AJ49" s="33"/>
      <c r="AK49" s="33"/>
      <c r="AL49" s="33"/>
      <c r="AM49" s="33" t="s">
        <v>1326</v>
      </c>
      <c r="AN49" s="33" t="s">
        <v>913</v>
      </c>
      <c r="AO49" s="60" t="s">
        <v>1392</v>
      </c>
    </row>
    <row r="50" s="12" customFormat="1" ht="30" customHeight="1" spans="1:41">
      <c r="A50" s="183" t="s">
        <v>54</v>
      </c>
      <c r="B50" s="188" t="s">
        <v>84</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30" customHeight="1" spans="1:41">
      <c r="A51" s="183" t="s">
        <v>52</v>
      </c>
      <c r="B51" s="188" t="s">
        <v>85</v>
      </c>
      <c r="C51" s="188"/>
      <c r="D51" s="188"/>
      <c r="E51" s="185"/>
      <c r="F51" s="185"/>
      <c r="G51" s="185"/>
      <c r="H51" s="185"/>
      <c r="I51" s="191">
        <f t="shared" ref="I51:AL51" si="13">I52+I53+I54+I55</f>
        <v>0</v>
      </c>
      <c r="J51" s="191">
        <f t="shared" si="13"/>
        <v>0</v>
      </c>
      <c r="K51" s="191">
        <f t="shared" si="13"/>
        <v>0</v>
      </c>
      <c r="L51" s="191">
        <f t="shared" si="13"/>
        <v>0</v>
      </c>
      <c r="M51" s="191">
        <f t="shared" si="13"/>
        <v>0</v>
      </c>
      <c r="N51" s="191">
        <f t="shared" si="13"/>
        <v>0</v>
      </c>
      <c r="O51" s="191">
        <f t="shared" si="13"/>
        <v>0</v>
      </c>
      <c r="P51" s="191">
        <f t="shared" si="13"/>
        <v>0</v>
      </c>
      <c r="Q51" s="191">
        <f t="shared" si="13"/>
        <v>0</v>
      </c>
      <c r="R51" s="191">
        <f t="shared" si="13"/>
        <v>0</v>
      </c>
      <c r="S51" s="191">
        <f t="shared" si="13"/>
        <v>0</v>
      </c>
      <c r="T51" s="191">
        <f t="shared" si="13"/>
        <v>0</v>
      </c>
      <c r="U51" s="191">
        <f t="shared" si="13"/>
        <v>0</v>
      </c>
      <c r="V51" s="191">
        <f t="shared" si="13"/>
        <v>0</v>
      </c>
      <c r="W51" s="191">
        <f t="shared" si="13"/>
        <v>0</v>
      </c>
      <c r="X51" s="191">
        <f t="shared" si="13"/>
        <v>0</v>
      </c>
      <c r="Y51" s="191">
        <f t="shared" si="13"/>
        <v>0</v>
      </c>
      <c r="Z51" s="191">
        <f t="shared" si="13"/>
        <v>0</v>
      </c>
      <c r="AA51" s="191">
        <f t="shared" si="13"/>
        <v>0</v>
      </c>
      <c r="AB51" s="191">
        <f t="shared" si="13"/>
        <v>0</v>
      </c>
      <c r="AC51" s="191">
        <f t="shared" si="13"/>
        <v>0</v>
      </c>
      <c r="AD51" s="191">
        <f t="shared" si="13"/>
        <v>0</v>
      </c>
      <c r="AE51" s="191">
        <f t="shared" si="13"/>
        <v>0</v>
      </c>
      <c r="AF51" s="191">
        <f t="shared" si="13"/>
        <v>0</v>
      </c>
      <c r="AG51" s="191">
        <f t="shared" si="13"/>
        <v>0</v>
      </c>
      <c r="AH51" s="191">
        <f t="shared" si="13"/>
        <v>0</v>
      </c>
      <c r="AI51" s="191">
        <f t="shared" si="13"/>
        <v>0</v>
      </c>
      <c r="AJ51" s="191">
        <f t="shared" si="13"/>
        <v>0</v>
      </c>
      <c r="AK51" s="191">
        <f t="shared" si="13"/>
        <v>0</v>
      </c>
      <c r="AL51" s="191">
        <f t="shared" si="13"/>
        <v>0</v>
      </c>
      <c r="AM51" s="196"/>
      <c r="AN51" s="196"/>
      <c r="AO51" s="196"/>
    </row>
    <row r="52" s="12" customFormat="1" ht="30" customHeight="1" spans="1:41">
      <c r="A52" s="183" t="s">
        <v>54</v>
      </c>
      <c r="B52" s="188" t="s">
        <v>86</v>
      </c>
      <c r="C52" s="188"/>
      <c r="D52" s="188"/>
      <c r="E52" s="185"/>
      <c r="F52" s="185"/>
      <c r="G52" s="185"/>
      <c r="H52" s="185"/>
      <c r="I52" s="191">
        <v>0</v>
      </c>
      <c r="J52" s="191">
        <v>0</v>
      </c>
      <c r="K52" s="191">
        <v>0</v>
      </c>
      <c r="L52" s="191">
        <v>0</v>
      </c>
      <c r="M52" s="191">
        <v>0</v>
      </c>
      <c r="N52" s="191">
        <v>0</v>
      </c>
      <c r="O52" s="191">
        <v>0</v>
      </c>
      <c r="P52" s="191">
        <v>0</v>
      </c>
      <c r="Q52" s="191">
        <v>0</v>
      </c>
      <c r="R52" s="191">
        <v>0</v>
      </c>
      <c r="S52" s="191">
        <v>0</v>
      </c>
      <c r="T52" s="191">
        <v>0</v>
      </c>
      <c r="U52" s="191">
        <v>0</v>
      </c>
      <c r="V52" s="191">
        <v>0</v>
      </c>
      <c r="W52" s="191">
        <v>0</v>
      </c>
      <c r="X52" s="191">
        <v>0</v>
      </c>
      <c r="Y52" s="191">
        <v>0</v>
      </c>
      <c r="Z52" s="191">
        <v>0</v>
      </c>
      <c r="AA52" s="191">
        <v>0</v>
      </c>
      <c r="AB52" s="191">
        <v>0</v>
      </c>
      <c r="AC52" s="191">
        <v>0</v>
      </c>
      <c r="AD52" s="191">
        <v>0</v>
      </c>
      <c r="AE52" s="191">
        <v>0</v>
      </c>
      <c r="AF52" s="191">
        <v>0</v>
      </c>
      <c r="AG52" s="191">
        <v>0</v>
      </c>
      <c r="AH52" s="191">
        <v>0</v>
      </c>
      <c r="AI52" s="191">
        <v>0</v>
      </c>
      <c r="AJ52" s="191">
        <v>0</v>
      </c>
      <c r="AK52" s="191">
        <v>0</v>
      </c>
      <c r="AL52" s="191">
        <v>0</v>
      </c>
      <c r="AM52" s="191"/>
      <c r="AN52" s="196"/>
      <c r="AO52" s="196"/>
    </row>
    <row r="53" s="12" customFormat="1" ht="30" customHeight="1" spans="1:41">
      <c r="A53" s="183" t="s">
        <v>54</v>
      </c>
      <c r="B53" s="188" t="s">
        <v>87</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54</v>
      </c>
      <c r="B54" s="188" t="s">
        <v>88</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c r="AO54" s="196"/>
    </row>
    <row r="55" s="12" customFormat="1" ht="30" customHeight="1" spans="1:41">
      <c r="A55" s="183" t="s">
        <v>54</v>
      </c>
      <c r="B55" s="188" t="s">
        <v>89</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customHeight="1" spans="1:41">
      <c r="A56" s="183" t="s">
        <v>52</v>
      </c>
      <c r="B56" s="188" t="s">
        <v>90</v>
      </c>
      <c r="C56" s="188"/>
      <c r="D56" s="188"/>
      <c r="E56" s="185"/>
      <c r="F56" s="185"/>
      <c r="G56" s="185"/>
      <c r="H56" s="185"/>
      <c r="I56" s="191">
        <f t="shared" ref="I56:AL56" si="14">I57+I59+I62+I60+I61+I63</f>
        <v>3</v>
      </c>
      <c r="J56" s="191">
        <f t="shared" si="14"/>
        <v>1200</v>
      </c>
      <c r="K56" s="191">
        <f t="shared" si="14"/>
        <v>3</v>
      </c>
      <c r="L56" s="191">
        <f t="shared" si="14"/>
        <v>0</v>
      </c>
      <c r="M56" s="191">
        <f t="shared" si="14"/>
        <v>0</v>
      </c>
      <c r="N56" s="191">
        <f t="shared" si="14"/>
        <v>0</v>
      </c>
      <c r="O56" s="191">
        <f t="shared" si="14"/>
        <v>0</v>
      </c>
      <c r="P56" s="191">
        <f t="shared" si="14"/>
        <v>0</v>
      </c>
      <c r="Q56" s="191">
        <f t="shared" si="14"/>
        <v>0</v>
      </c>
      <c r="R56" s="191">
        <f t="shared" si="14"/>
        <v>0</v>
      </c>
      <c r="S56" s="191">
        <f t="shared" si="14"/>
        <v>1363</v>
      </c>
      <c r="T56" s="191">
        <f t="shared" si="14"/>
        <v>1686</v>
      </c>
      <c r="U56" s="191">
        <f t="shared" si="14"/>
        <v>0</v>
      </c>
      <c r="V56" s="191">
        <f t="shared" si="14"/>
        <v>0</v>
      </c>
      <c r="W56" s="191">
        <f t="shared" si="14"/>
        <v>0</v>
      </c>
      <c r="X56" s="191">
        <f t="shared" si="14"/>
        <v>0</v>
      </c>
      <c r="Y56" s="191">
        <f t="shared" si="14"/>
        <v>0</v>
      </c>
      <c r="Z56" s="191">
        <f t="shared" si="14"/>
        <v>2348</v>
      </c>
      <c r="AA56" s="191">
        <f t="shared" si="14"/>
        <v>1250</v>
      </c>
      <c r="AB56" s="191">
        <f t="shared" si="14"/>
        <v>1097</v>
      </c>
      <c r="AC56" s="191">
        <f t="shared" si="14"/>
        <v>0</v>
      </c>
      <c r="AD56" s="191">
        <f t="shared" si="14"/>
        <v>153</v>
      </c>
      <c r="AE56" s="191">
        <f t="shared" si="14"/>
        <v>0</v>
      </c>
      <c r="AF56" s="191">
        <f t="shared" si="14"/>
        <v>1098</v>
      </c>
      <c r="AG56" s="191">
        <f t="shared" si="14"/>
        <v>0</v>
      </c>
      <c r="AH56" s="191">
        <f t="shared" si="14"/>
        <v>0</v>
      </c>
      <c r="AI56" s="191">
        <f t="shared" si="14"/>
        <v>0</v>
      </c>
      <c r="AJ56" s="191">
        <f t="shared" si="14"/>
        <v>0</v>
      </c>
      <c r="AK56" s="191">
        <f t="shared" si="14"/>
        <v>0</v>
      </c>
      <c r="AL56" s="191">
        <f t="shared" si="14"/>
        <v>0</v>
      </c>
      <c r="AM56" s="196"/>
      <c r="AN56" s="196"/>
      <c r="AO56" s="196"/>
    </row>
    <row r="57" s="12" customFormat="1" ht="30" customHeight="1" spans="1:41">
      <c r="A57" s="183" t="s">
        <v>54</v>
      </c>
      <c r="B57" s="188" t="s">
        <v>91</v>
      </c>
      <c r="C57" s="188"/>
      <c r="D57" s="188"/>
      <c r="E57" s="185"/>
      <c r="F57" s="185"/>
      <c r="G57" s="185"/>
      <c r="H57" s="185"/>
      <c r="I57" s="191">
        <f t="shared" ref="I57:AL57" si="15">SUM(I58)</f>
        <v>1</v>
      </c>
      <c r="J57" s="191">
        <f t="shared" si="15"/>
        <v>1200</v>
      </c>
      <c r="K57" s="191">
        <f t="shared" si="15"/>
        <v>1</v>
      </c>
      <c r="L57" s="191">
        <f t="shared" si="15"/>
        <v>0</v>
      </c>
      <c r="M57" s="191">
        <f t="shared" si="15"/>
        <v>0</v>
      </c>
      <c r="N57" s="191">
        <f t="shared" si="15"/>
        <v>0</v>
      </c>
      <c r="O57" s="191">
        <f t="shared" si="15"/>
        <v>0</v>
      </c>
      <c r="P57" s="191">
        <f t="shared" si="15"/>
        <v>0</v>
      </c>
      <c r="Q57" s="191">
        <f t="shared" si="15"/>
        <v>0</v>
      </c>
      <c r="R57" s="191">
        <f t="shared" si="15"/>
        <v>0</v>
      </c>
      <c r="S57" s="191">
        <f t="shared" si="15"/>
        <v>1200</v>
      </c>
      <c r="T57" s="191">
        <f t="shared" si="15"/>
        <v>1200</v>
      </c>
      <c r="U57" s="191">
        <f t="shared" si="15"/>
        <v>0</v>
      </c>
      <c r="V57" s="191">
        <f t="shared" si="15"/>
        <v>0</v>
      </c>
      <c r="W57" s="191">
        <f t="shared" si="15"/>
        <v>0</v>
      </c>
      <c r="X57" s="191">
        <f t="shared" si="15"/>
        <v>0</v>
      </c>
      <c r="Y57" s="191">
        <f t="shared" si="15"/>
        <v>0</v>
      </c>
      <c r="Z57" s="191">
        <f t="shared" si="15"/>
        <v>200</v>
      </c>
      <c r="AA57" s="191">
        <f t="shared" si="15"/>
        <v>0</v>
      </c>
      <c r="AB57" s="191">
        <f t="shared" si="15"/>
        <v>0</v>
      </c>
      <c r="AC57" s="191">
        <f t="shared" si="15"/>
        <v>0</v>
      </c>
      <c r="AD57" s="191">
        <f t="shared" si="15"/>
        <v>0</v>
      </c>
      <c r="AE57" s="191">
        <f t="shared" si="15"/>
        <v>0</v>
      </c>
      <c r="AF57" s="191">
        <f t="shared" si="15"/>
        <v>200</v>
      </c>
      <c r="AG57" s="191">
        <f t="shared" si="15"/>
        <v>0</v>
      </c>
      <c r="AH57" s="191">
        <f t="shared" si="15"/>
        <v>0</v>
      </c>
      <c r="AI57" s="191">
        <f t="shared" si="15"/>
        <v>0</v>
      </c>
      <c r="AJ57" s="191">
        <f t="shared" si="15"/>
        <v>0</v>
      </c>
      <c r="AK57" s="191">
        <f t="shared" si="15"/>
        <v>0</v>
      </c>
      <c r="AL57" s="191">
        <f t="shared" si="15"/>
        <v>0</v>
      </c>
      <c r="AM57" s="196"/>
      <c r="AN57" s="196"/>
      <c r="AO57" s="196"/>
    </row>
    <row r="58" s="7" customFormat="1" ht="178" customHeight="1" spans="1:41">
      <c r="A58" s="22">
        <v>14</v>
      </c>
      <c r="B58" s="22" t="s">
        <v>1180</v>
      </c>
      <c r="C58" s="22">
        <v>2024</v>
      </c>
      <c r="D58" s="33" t="s">
        <v>998</v>
      </c>
      <c r="E58" s="22" t="s">
        <v>178</v>
      </c>
      <c r="F58" s="22" t="s">
        <v>1175</v>
      </c>
      <c r="G58" s="22" t="s">
        <v>995</v>
      </c>
      <c r="H58" s="33" t="s">
        <v>999</v>
      </c>
      <c r="I58" s="22">
        <v>1</v>
      </c>
      <c r="J58" s="22">
        <v>1200</v>
      </c>
      <c r="K58" s="22">
        <v>1</v>
      </c>
      <c r="L58" s="22"/>
      <c r="M58" s="22"/>
      <c r="N58" s="22"/>
      <c r="O58" s="22"/>
      <c r="P58" s="22"/>
      <c r="Q58" s="22"/>
      <c r="R58" s="22"/>
      <c r="S58" s="22">
        <v>1200</v>
      </c>
      <c r="T58" s="22">
        <v>1200</v>
      </c>
      <c r="U58" s="36" t="s">
        <v>183</v>
      </c>
      <c r="V58" s="22" t="s">
        <v>1144</v>
      </c>
      <c r="W58" s="36" t="s">
        <v>183</v>
      </c>
      <c r="X58" s="22" t="s">
        <v>1144</v>
      </c>
      <c r="Y58" s="22" t="s">
        <v>1440</v>
      </c>
      <c r="Z58" s="22">
        <v>200</v>
      </c>
      <c r="AA58" s="22"/>
      <c r="AB58" s="60"/>
      <c r="AC58" s="60"/>
      <c r="AD58" s="60"/>
      <c r="AE58" s="60"/>
      <c r="AF58" s="22">
        <v>200</v>
      </c>
      <c r="AG58" s="22"/>
      <c r="AH58" s="22"/>
      <c r="AI58" s="22"/>
      <c r="AJ58" s="22"/>
      <c r="AK58" s="22"/>
      <c r="AL58" s="22"/>
      <c r="AM58" s="33" t="s">
        <v>1181</v>
      </c>
      <c r="AN58" s="33" t="s">
        <v>1182</v>
      </c>
      <c r="AO58" s="60" t="s">
        <v>1386</v>
      </c>
    </row>
    <row r="59" s="12" customFormat="1" ht="30" customHeight="1" spans="1:41">
      <c r="A59" s="183" t="s">
        <v>54</v>
      </c>
      <c r="B59" s="188" t="s">
        <v>92</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3" t="s">
        <v>54</v>
      </c>
      <c r="B60" s="188" t="s">
        <v>93</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94</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customHeight="1" spans="1:41">
      <c r="A62" s="183" t="s">
        <v>54</v>
      </c>
      <c r="B62" s="188" t="s">
        <v>95</v>
      </c>
      <c r="C62" s="188"/>
      <c r="D62" s="188"/>
      <c r="E62" s="185"/>
      <c r="F62" s="185"/>
      <c r="G62" s="185"/>
      <c r="H62" s="185"/>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6"/>
      <c r="AN62" s="196"/>
      <c r="AO62" s="196"/>
    </row>
    <row r="63" s="12" customFormat="1" ht="30" customHeight="1" spans="1:41">
      <c r="A63" s="183" t="s">
        <v>54</v>
      </c>
      <c r="B63" s="188" t="s">
        <v>96</v>
      </c>
      <c r="C63" s="188"/>
      <c r="D63" s="188"/>
      <c r="E63" s="185"/>
      <c r="F63" s="185"/>
      <c r="G63" s="185"/>
      <c r="H63" s="185"/>
      <c r="I63" s="191">
        <f t="shared" ref="I63:AL63" si="16">SUM(I64:I65)</f>
        <v>2</v>
      </c>
      <c r="J63" s="191">
        <f t="shared" si="16"/>
        <v>0</v>
      </c>
      <c r="K63" s="191">
        <f t="shared" si="16"/>
        <v>2</v>
      </c>
      <c r="L63" s="191">
        <f t="shared" si="16"/>
        <v>0</v>
      </c>
      <c r="M63" s="191">
        <f t="shared" si="16"/>
        <v>0</v>
      </c>
      <c r="N63" s="191">
        <f t="shared" si="16"/>
        <v>0</v>
      </c>
      <c r="O63" s="191">
        <f t="shared" si="16"/>
        <v>0</v>
      </c>
      <c r="P63" s="191">
        <f t="shared" si="16"/>
        <v>0</v>
      </c>
      <c r="Q63" s="191">
        <f t="shared" si="16"/>
        <v>0</v>
      </c>
      <c r="R63" s="191">
        <f t="shared" si="16"/>
        <v>0</v>
      </c>
      <c r="S63" s="191">
        <f t="shared" si="16"/>
        <v>163</v>
      </c>
      <c r="T63" s="191">
        <f t="shared" si="16"/>
        <v>486</v>
      </c>
      <c r="U63" s="191">
        <f t="shared" si="16"/>
        <v>0</v>
      </c>
      <c r="V63" s="191">
        <f t="shared" si="16"/>
        <v>0</v>
      </c>
      <c r="W63" s="191">
        <f t="shared" si="16"/>
        <v>0</v>
      </c>
      <c r="X63" s="191">
        <f t="shared" si="16"/>
        <v>0</v>
      </c>
      <c r="Y63" s="191">
        <f t="shared" si="16"/>
        <v>0</v>
      </c>
      <c r="Z63" s="191">
        <f t="shared" si="16"/>
        <v>2148</v>
      </c>
      <c r="AA63" s="191">
        <f t="shared" si="16"/>
        <v>1250</v>
      </c>
      <c r="AB63" s="191">
        <f t="shared" si="16"/>
        <v>1097</v>
      </c>
      <c r="AC63" s="191">
        <f t="shared" si="16"/>
        <v>0</v>
      </c>
      <c r="AD63" s="191">
        <f t="shared" si="16"/>
        <v>153</v>
      </c>
      <c r="AE63" s="191">
        <f t="shared" si="16"/>
        <v>0</v>
      </c>
      <c r="AF63" s="191">
        <f t="shared" si="16"/>
        <v>898</v>
      </c>
      <c r="AG63" s="191">
        <f t="shared" si="16"/>
        <v>0</v>
      </c>
      <c r="AH63" s="191">
        <f t="shared" si="16"/>
        <v>0</v>
      </c>
      <c r="AI63" s="191">
        <f t="shared" si="16"/>
        <v>0</v>
      </c>
      <c r="AJ63" s="191">
        <f t="shared" si="16"/>
        <v>0</v>
      </c>
      <c r="AK63" s="191">
        <f t="shared" si="16"/>
        <v>0</v>
      </c>
      <c r="AL63" s="191">
        <f t="shared" si="16"/>
        <v>0</v>
      </c>
      <c r="AM63" s="196"/>
      <c r="AN63" s="196"/>
      <c r="AO63" s="196"/>
    </row>
    <row r="64" s="12" customFormat="1" ht="216" customHeight="1" spans="1:41">
      <c r="A64" s="221">
        <v>15</v>
      </c>
      <c r="B64" s="208" t="s">
        <v>1469</v>
      </c>
      <c r="C64" s="208">
        <v>2024</v>
      </c>
      <c r="D64" s="208" t="s">
        <v>1470</v>
      </c>
      <c r="E64" s="208" t="s">
        <v>178</v>
      </c>
      <c r="F64" s="208" t="s">
        <v>1020</v>
      </c>
      <c r="G64" s="222" t="s">
        <v>204</v>
      </c>
      <c r="H64" s="42" t="s">
        <v>1471</v>
      </c>
      <c r="I64" s="33">
        <v>1</v>
      </c>
      <c r="J64" s="33"/>
      <c r="K64" s="33">
        <v>1</v>
      </c>
      <c r="L64" s="33"/>
      <c r="M64" s="33"/>
      <c r="N64" s="33"/>
      <c r="O64" s="33"/>
      <c r="P64" s="33"/>
      <c r="Q64" s="33"/>
      <c r="R64" s="33"/>
      <c r="S64" s="33">
        <v>163</v>
      </c>
      <c r="T64" s="33">
        <v>486</v>
      </c>
      <c r="U64" s="42" t="s">
        <v>206</v>
      </c>
      <c r="V64" s="33" t="s">
        <v>902</v>
      </c>
      <c r="W64" s="41" t="s">
        <v>183</v>
      </c>
      <c r="X64" s="22" t="s">
        <v>811</v>
      </c>
      <c r="Y64" s="22" t="s">
        <v>1440</v>
      </c>
      <c r="Z64" s="227">
        <v>80</v>
      </c>
      <c r="AA64" s="225">
        <v>80</v>
      </c>
      <c r="AB64" s="208">
        <v>80</v>
      </c>
      <c r="AC64" s="75"/>
      <c r="AD64" s="75"/>
      <c r="AE64" s="75"/>
      <c r="AF64" s="75"/>
      <c r="AG64" s="75"/>
      <c r="AH64" s="75"/>
      <c r="AI64" s="75"/>
      <c r="AJ64" s="75"/>
      <c r="AK64" s="75"/>
      <c r="AL64" s="75"/>
      <c r="AM64" s="42" t="s">
        <v>1472</v>
      </c>
      <c r="AN64" s="42" t="s">
        <v>1473</v>
      </c>
      <c r="AO64" s="60" t="s">
        <v>1386</v>
      </c>
    </row>
    <row r="65" s="12" customFormat="1" ht="243" customHeight="1" spans="1:41">
      <c r="A65" s="208">
        <v>16</v>
      </c>
      <c r="B65" s="208" t="s">
        <v>1474</v>
      </c>
      <c r="C65" s="208">
        <v>2024</v>
      </c>
      <c r="D65" s="208" t="s">
        <v>1475</v>
      </c>
      <c r="E65" s="208" t="s">
        <v>178</v>
      </c>
      <c r="F65" s="208" t="s">
        <v>1175</v>
      </c>
      <c r="G65" s="208" t="s">
        <v>995</v>
      </c>
      <c r="H65" s="42" t="s">
        <v>1476</v>
      </c>
      <c r="I65" s="22">
        <v>1</v>
      </c>
      <c r="J65" s="22"/>
      <c r="K65" s="22">
        <v>1</v>
      </c>
      <c r="L65" s="191"/>
      <c r="M65" s="191"/>
      <c r="N65" s="191"/>
      <c r="O65" s="191"/>
      <c r="P65" s="191"/>
      <c r="Q65" s="191"/>
      <c r="R65" s="191"/>
      <c r="S65" s="191"/>
      <c r="T65" s="191"/>
      <c r="U65" s="42" t="s">
        <v>995</v>
      </c>
      <c r="V65" s="22" t="s">
        <v>811</v>
      </c>
      <c r="W65" s="209" t="s">
        <v>183</v>
      </c>
      <c r="X65" s="22" t="s">
        <v>811</v>
      </c>
      <c r="Y65" s="22" t="s">
        <v>1440</v>
      </c>
      <c r="Z65" s="225">
        <v>2068</v>
      </c>
      <c r="AA65" s="225">
        <v>1170</v>
      </c>
      <c r="AB65" s="208">
        <v>1017</v>
      </c>
      <c r="AC65" s="208"/>
      <c r="AD65" s="208">
        <v>153</v>
      </c>
      <c r="AE65" s="208"/>
      <c r="AF65" s="208">
        <v>898</v>
      </c>
      <c r="AG65" s="208"/>
      <c r="AH65" s="208"/>
      <c r="AI65" s="208"/>
      <c r="AJ65" s="208"/>
      <c r="AK65" s="208"/>
      <c r="AL65" s="191"/>
      <c r="AM65" s="42" t="s">
        <v>1477</v>
      </c>
      <c r="AN65" s="42" t="s">
        <v>1478</v>
      </c>
      <c r="AO65" s="60" t="s">
        <v>1386</v>
      </c>
    </row>
    <row r="66" s="12" customFormat="1" ht="30" customHeight="1" spans="1:41">
      <c r="A66" s="180" t="s">
        <v>50</v>
      </c>
      <c r="B66" s="188" t="s">
        <v>97</v>
      </c>
      <c r="C66" s="188"/>
      <c r="D66" s="188"/>
      <c r="E66" s="185"/>
      <c r="F66" s="185"/>
      <c r="G66" s="185"/>
      <c r="H66" s="185"/>
      <c r="I66" s="192">
        <f t="shared" ref="I66:AL66" si="17">I67+I71+I74+I77+I81</f>
        <v>1</v>
      </c>
      <c r="J66" s="192">
        <f t="shared" si="17"/>
        <v>0</v>
      </c>
      <c r="K66" s="192">
        <f t="shared" si="17"/>
        <v>0</v>
      </c>
      <c r="L66" s="192">
        <f t="shared" si="17"/>
        <v>1</v>
      </c>
      <c r="M66" s="192">
        <f t="shared" si="17"/>
        <v>0</v>
      </c>
      <c r="N66" s="192">
        <f t="shared" si="17"/>
        <v>0</v>
      </c>
      <c r="O66" s="192">
        <f t="shared" si="17"/>
        <v>0</v>
      </c>
      <c r="P66" s="192">
        <f t="shared" si="17"/>
        <v>0</v>
      </c>
      <c r="Q66" s="192">
        <f t="shared" si="17"/>
        <v>0</v>
      </c>
      <c r="R66" s="192">
        <f t="shared" si="17"/>
        <v>0</v>
      </c>
      <c r="S66" s="192">
        <f t="shared" si="17"/>
        <v>0</v>
      </c>
      <c r="T66" s="192">
        <f t="shared" si="17"/>
        <v>0</v>
      </c>
      <c r="U66" s="192">
        <f t="shared" si="17"/>
        <v>0</v>
      </c>
      <c r="V66" s="192">
        <f t="shared" si="17"/>
        <v>0</v>
      </c>
      <c r="W66" s="192">
        <f t="shared" si="17"/>
        <v>0</v>
      </c>
      <c r="X66" s="192">
        <f t="shared" si="17"/>
        <v>0</v>
      </c>
      <c r="Y66" s="192">
        <f t="shared" si="17"/>
        <v>0</v>
      </c>
      <c r="Z66" s="192">
        <f t="shared" si="17"/>
        <v>30</v>
      </c>
      <c r="AA66" s="192">
        <f t="shared" si="17"/>
        <v>15</v>
      </c>
      <c r="AB66" s="192">
        <f t="shared" si="17"/>
        <v>15</v>
      </c>
      <c r="AC66" s="192">
        <f t="shared" si="17"/>
        <v>0</v>
      </c>
      <c r="AD66" s="192">
        <f t="shared" si="17"/>
        <v>0</v>
      </c>
      <c r="AE66" s="192">
        <f t="shared" si="17"/>
        <v>0</v>
      </c>
      <c r="AF66" s="192">
        <f t="shared" si="17"/>
        <v>15</v>
      </c>
      <c r="AG66" s="192">
        <f t="shared" si="17"/>
        <v>0</v>
      </c>
      <c r="AH66" s="192">
        <f t="shared" si="17"/>
        <v>0</v>
      </c>
      <c r="AI66" s="192">
        <f t="shared" si="17"/>
        <v>0</v>
      </c>
      <c r="AJ66" s="192">
        <f t="shared" si="17"/>
        <v>0</v>
      </c>
      <c r="AK66" s="192">
        <f t="shared" si="17"/>
        <v>0</v>
      </c>
      <c r="AL66" s="192">
        <f t="shared" si="17"/>
        <v>0</v>
      </c>
      <c r="AM66" s="196"/>
      <c r="AN66" s="196"/>
      <c r="AO66" s="196"/>
    </row>
    <row r="67" s="12" customFormat="1" ht="30" customHeight="1" spans="1:41">
      <c r="A67" s="180" t="s">
        <v>52</v>
      </c>
      <c r="B67" s="188" t="s">
        <v>98</v>
      </c>
      <c r="C67" s="188"/>
      <c r="D67" s="188"/>
      <c r="E67" s="185"/>
      <c r="F67" s="185"/>
      <c r="G67" s="185"/>
      <c r="H67" s="185"/>
      <c r="I67" s="191">
        <f t="shared" ref="I67:AL67" si="18">I68+I70</f>
        <v>1</v>
      </c>
      <c r="J67" s="191">
        <f t="shared" si="18"/>
        <v>0</v>
      </c>
      <c r="K67" s="191">
        <f t="shared" si="18"/>
        <v>0</v>
      </c>
      <c r="L67" s="191">
        <f t="shared" si="18"/>
        <v>1</v>
      </c>
      <c r="M67" s="191">
        <f t="shared" si="18"/>
        <v>0</v>
      </c>
      <c r="N67" s="191">
        <f t="shared" si="18"/>
        <v>0</v>
      </c>
      <c r="O67" s="191">
        <f t="shared" si="18"/>
        <v>0</v>
      </c>
      <c r="P67" s="191">
        <f t="shared" si="18"/>
        <v>0</v>
      </c>
      <c r="Q67" s="191">
        <f t="shared" si="18"/>
        <v>0</v>
      </c>
      <c r="R67" s="191">
        <f t="shared" si="18"/>
        <v>0</v>
      </c>
      <c r="S67" s="191">
        <f t="shared" si="18"/>
        <v>0</v>
      </c>
      <c r="T67" s="191">
        <f t="shared" si="18"/>
        <v>0</v>
      </c>
      <c r="U67" s="191">
        <f t="shared" si="18"/>
        <v>0</v>
      </c>
      <c r="V67" s="191">
        <f t="shared" si="18"/>
        <v>0</v>
      </c>
      <c r="W67" s="191">
        <f t="shared" si="18"/>
        <v>0</v>
      </c>
      <c r="X67" s="191">
        <f t="shared" si="18"/>
        <v>0</v>
      </c>
      <c r="Y67" s="191">
        <f t="shared" si="18"/>
        <v>0</v>
      </c>
      <c r="Z67" s="191">
        <f t="shared" si="18"/>
        <v>30</v>
      </c>
      <c r="AA67" s="191">
        <f t="shared" si="18"/>
        <v>15</v>
      </c>
      <c r="AB67" s="191">
        <f t="shared" si="18"/>
        <v>15</v>
      </c>
      <c r="AC67" s="191">
        <f t="shared" si="18"/>
        <v>0</v>
      </c>
      <c r="AD67" s="191">
        <f t="shared" si="18"/>
        <v>0</v>
      </c>
      <c r="AE67" s="191">
        <f t="shared" si="18"/>
        <v>0</v>
      </c>
      <c r="AF67" s="191">
        <f t="shared" si="18"/>
        <v>15</v>
      </c>
      <c r="AG67" s="191">
        <f t="shared" si="18"/>
        <v>0</v>
      </c>
      <c r="AH67" s="191">
        <f t="shared" si="18"/>
        <v>0</v>
      </c>
      <c r="AI67" s="191">
        <f t="shared" si="18"/>
        <v>0</v>
      </c>
      <c r="AJ67" s="191">
        <f t="shared" si="18"/>
        <v>0</v>
      </c>
      <c r="AK67" s="191">
        <f t="shared" si="18"/>
        <v>0</v>
      </c>
      <c r="AL67" s="191">
        <f t="shared" si="18"/>
        <v>0</v>
      </c>
      <c r="AM67" s="196"/>
      <c r="AN67" s="196"/>
      <c r="AO67" s="196"/>
    </row>
    <row r="68" s="12" customFormat="1" ht="30" customHeight="1" spans="1:41">
      <c r="A68" s="183" t="s">
        <v>54</v>
      </c>
      <c r="B68" s="188" t="s">
        <v>99</v>
      </c>
      <c r="C68" s="188"/>
      <c r="D68" s="188"/>
      <c r="E68" s="185"/>
      <c r="F68" s="185"/>
      <c r="G68" s="185"/>
      <c r="H68" s="185"/>
      <c r="I68" s="191">
        <f t="shared" ref="I68:AL68" si="19">SUM(I69)</f>
        <v>1</v>
      </c>
      <c r="J68" s="191">
        <f t="shared" si="19"/>
        <v>0</v>
      </c>
      <c r="K68" s="191">
        <f t="shared" si="19"/>
        <v>0</v>
      </c>
      <c r="L68" s="191">
        <f t="shared" si="19"/>
        <v>1</v>
      </c>
      <c r="M68" s="191">
        <f t="shared" si="19"/>
        <v>0</v>
      </c>
      <c r="N68" s="191">
        <f t="shared" si="19"/>
        <v>0</v>
      </c>
      <c r="O68" s="191">
        <f t="shared" si="19"/>
        <v>0</v>
      </c>
      <c r="P68" s="191">
        <f t="shared" si="19"/>
        <v>0</v>
      </c>
      <c r="Q68" s="191">
        <f t="shared" si="19"/>
        <v>0</v>
      </c>
      <c r="R68" s="191">
        <f t="shared" si="19"/>
        <v>0</v>
      </c>
      <c r="S68" s="191">
        <f t="shared" si="19"/>
        <v>0</v>
      </c>
      <c r="T68" s="191">
        <f t="shared" si="19"/>
        <v>0</v>
      </c>
      <c r="U68" s="191">
        <f t="shared" si="19"/>
        <v>0</v>
      </c>
      <c r="V68" s="191">
        <f t="shared" si="19"/>
        <v>0</v>
      </c>
      <c r="W68" s="191">
        <f t="shared" si="19"/>
        <v>0</v>
      </c>
      <c r="X68" s="191">
        <f t="shared" si="19"/>
        <v>0</v>
      </c>
      <c r="Y68" s="191">
        <f t="shared" si="19"/>
        <v>0</v>
      </c>
      <c r="Z68" s="191">
        <f t="shared" si="19"/>
        <v>30</v>
      </c>
      <c r="AA68" s="191">
        <f t="shared" si="19"/>
        <v>15</v>
      </c>
      <c r="AB68" s="191">
        <f t="shared" si="19"/>
        <v>15</v>
      </c>
      <c r="AC68" s="191">
        <f t="shared" si="19"/>
        <v>0</v>
      </c>
      <c r="AD68" s="191">
        <f t="shared" si="19"/>
        <v>0</v>
      </c>
      <c r="AE68" s="191">
        <f t="shared" si="19"/>
        <v>0</v>
      </c>
      <c r="AF68" s="191">
        <f t="shared" si="19"/>
        <v>15</v>
      </c>
      <c r="AG68" s="191">
        <f t="shared" si="19"/>
        <v>0</v>
      </c>
      <c r="AH68" s="191">
        <f t="shared" si="19"/>
        <v>0</v>
      </c>
      <c r="AI68" s="191">
        <f t="shared" si="19"/>
        <v>0</v>
      </c>
      <c r="AJ68" s="191">
        <f t="shared" si="19"/>
        <v>0</v>
      </c>
      <c r="AK68" s="191">
        <f t="shared" si="19"/>
        <v>0</v>
      </c>
      <c r="AL68" s="191">
        <f t="shared" si="19"/>
        <v>0</v>
      </c>
      <c r="AM68" s="196"/>
      <c r="AN68" s="196"/>
      <c r="AO68" s="196"/>
    </row>
    <row r="69" s="7" customFormat="1" ht="189" customHeight="1" spans="1:41">
      <c r="A69" s="22">
        <v>17</v>
      </c>
      <c r="B69" s="25" t="s">
        <v>1219</v>
      </c>
      <c r="C69" s="25">
        <v>2024</v>
      </c>
      <c r="D69" s="68" t="s">
        <v>1333</v>
      </c>
      <c r="E69" s="25" t="s">
        <v>178</v>
      </c>
      <c r="F69" s="25" t="s">
        <v>1175</v>
      </c>
      <c r="G69" s="25" t="s">
        <v>995</v>
      </c>
      <c r="H69" s="68" t="s">
        <v>1114</v>
      </c>
      <c r="I69" s="22">
        <v>1</v>
      </c>
      <c r="J69" s="22"/>
      <c r="K69" s="22"/>
      <c r="L69" s="22">
        <v>1</v>
      </c>
      <c r="M69" s="22"/>
      <c r="N69" s="22"/>
      <c r="O69" s="22"/>
      <c r="P69" s="22"/>
      <c r="Q69" s="22"/>
      <c r="R69" s="22"/>
      <c r="S69" s="22"/>
      <c r="T69" s="22"/>
      <c r="U69" s="51" t="s">
        <v>1003</v>
      </c>
      <c r="V69" s="22" t="s">
        <v>1438</v>
      </c>
      <c r="W69" s="51" t="s">
        <v>1003</v>
      </c>
      <c r="X69" s="22" t="s">
        <v>1438</v>
      </c>
      <c r="Y69" s="22" t="s">
        <v>1220</v>
      </c>
      <c r="Z69" s="25">
        <v>30</v>
      </c>
      <c r="AA69" s="22">
        <v>15</v>
      </c>
      <c r="AB69" s="208">
        <v>15</v>
      </c>
      <c r="AC69" s="191"/>
      <c r="AD69" s="191"/>
      <c r="AE69" s="191"/>
      <c r="AF69" s="208">
        <v>15</v>
      </c>
      <c r="AG69" s="22"/>
      <c r="AH69" s="22"/>
      <c r="AI69" s="22"/>
      <c r="AJ69" s="22"/>
      <c r="AK69" s="22"/>
      <c r="AL69" s="22"/>
      <c r="AM69" s="33" t="s">
        <v>1221</v>
      </c>
      <c r="AN69" s="33" t="s">
        <v>1334</v>
      </c>
      <c r="AO69" s="60" t="s">
        <v>1386</v>
      </c>
    </row>
    <row r="70" s="12" customFormat="1" ht="30" customHeight="1" spans="1:41">
      <c r="A70" s="183" t="s">
        <v>54</v>
      </c>
      <c r="B70" s="188" t="s">
        <v>100</v>
      </c>
      <c r="C70" s="188"/>
      <c r="D70" s="188"/>
      <c r="E70" s="185"/>
      <c r="F70" s="185"/>
      <c r="G70" s="185"/>
      <c r="H70" s="185"/>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6"/>
      <c r="AN70" s="196"/>
      <c r="AO70" s="196"/>
    </row>
    <row r="71" s="12" customFormat="1" ht="30" customHeight="1" spans="1:41">
      <c r="A71" s="183" t="s">
        <v>52</v>
      </c>
      <c r="B71" s="188" t="s">
        <v>101</v>
      </c>
      <c r="C71" s="188"/>
      <c r="D71" s="188"/>
      <c r="E71" s="185"/>
      <c r="F71" s="185"/>
      <c r="G71" s="185"/>
      <c r="H71" s="185"/>
      <c r="I71" s="191">
        <f t="shared" ref="I71:AL71" si="20">I72+I73</f>
        <v>0</v>
      </c>
      <c r="J71" s="191">
        <f t="shared" si="20"/>
        <v>0</v>
      </c>
      <c r="K71" s="191">
        <f t="shared" si="20"/>
        <v>0</v>
      </c>
      <c r="L71" s="191">
        <f t="shared" si="20"/>
        <v>0</v>
      </c>
      <c r="M71" s="191">
        <f t="shared" si="20"/>
        <v>0</v>
      </c>
      <c r="N71" s="191">
        <f t="shared" si="20"/>
        <v>0</v>
      </c>
      <c r="O71" s="191">
        <f t="shared" si="20"/>
        <v>0</v>
      </c>
      <c r="P71" s="191">
        <f t="shared" si="20"/>
        <v>0</v>
      </c>
      <c r="Q71" s="191">
        <f t="shared" si="20"/>
        <v>0</v>
      </c>
      <c r="R71" s="191">
        <f t="shared" si="20"/>
        <v>0</v>
      </c>
      <c r="S71" s="191">
        <f t="shared" si="20"/>
        <v>0</v>
      </c>
      <c r="T71" s="191">
        <f t="shared" si="20"/>
        <v>0</v>
      </c>
      <c r="U71" s="191">
        <f t="shared" si="20"/>
        <v>0</v>
      </c>
      <c r="V71" s="191">
        <f t="shared" si="20"/>
        <v>0</v>
      </c>
      <c r="W71" s="191">
        <f t="shared" si="20"/>
        <v>0</v>
      </c>
      <c r="X71" s="191">
        <f t="shared" si="20"/>
        <v>0</v>
      </c>
      <c r="Y71" s="191">
        <f t="shared" si="20"/>
        <v>0</v>
      </c>
      <c r="Z71" s="191">
        <f t="shared" si="20"/>
        <v>0</v>
      </c>
      <c r="AA71" s="191">
        <f t="shared" si="20"/>
        <v>0</v>
      </c>
      <c r="AB71" s="191">
        <f t="shared" si="20"/>
        <v>0</v>
      </c>
      <c r="AC71" s="191">
        <f t="shared" si="20"/>
        <v>0</v>
      </c>
      <c r="AD71" s="191">
        <f t="shared" si="20"/>
        <v>0</v>
      </c>
      <c r="AE71" s="191">
        <f t="shared" si="20"/>
        <v>0</v>
      </c>
      <c r="AF71" s="191">
        <f t="shared" si="20"/>
        <v>0</v>
      </c>
      <c r="AG71" s="191">
        <f t="shared" si="20"/>
        <v>0</v>
      </c>
      <c r="AH71" s="191">
        <f t="shared" si="20"/>
        <v>0</v>
      </c>
      <c r="AI71" s="191">
        <f t="shared" si="20"/>
        <v>0</v>
      </c>
      <c r="AJ71" s="191">
        <f t="shared" si="20"/>
        <v>0</v>
      </c>
      <c r="AK71" s="191">
        <f t="shared" si="20"/>
        <v>0</v>
      </c>
      <c r="AL71" s="191">
        <f t="shared" si="20"/>
        <v>0</v>
      </c>
      <c r="AM71" s="196"/>
      <c r="AN71" s="196"/>
      <c r="AO71" s="196"/>
    </row>
    <row r="72" s="12" customFormat="1" ht="30" customHeight="1" spans="1:41">
      <c r="A72" s="183" t="s">
        <v>54</v>
      </c>
      <c r="B72" s="188" t="s">
        <v>102</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54</v>
      </c>
      <c r="B73" s="188" t="s">
        <v>103</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52</v>
      </c>
      <c r="B74" s="188" t="s">
        <v>104</v>
      </c>
      <c r="C74" s="188"/>
      <c r="D74" s="188"/>
      <c r="E74" s="185"/>
      <c r="F74" s="185"/>
      <c r="G74" s="185"/>
      <c r="H74" s="185"/>
      <c r="I74" s="191">
        <f t="shared" ref="I74:AL74" si="21">I75+I76</f>
        <v>0</v>
      </c>
      <c r="J74" s="191">
        <f t="shared" si="21"/>
        <v>0</v>
      </c>
      <c r="K74" s="191">
        <f t="shared" si="21"/>
        <v>0</v>
      </c>
      <c r="L74" s="191">
        <f t="shared" si="21"/>
        <v>0</v>
      </c>
      <c r="M74" s="191">
        <f t="shared" si="21"/>
        <v>0</v>
      </c>
      <c r="N74" s="191">
        <f t="shared" si="21"/>
        <v>0</v>
      </c>
      <c r="O74" s="191">
        <f t="shared" si="21"/>
        <v>0</v>
      </c>
      <c r="P74" s="191">
        <f t="shared" si="21"/>
        <v>0</v>
      </c>
      <c r="Q74" s="191">
        <f t="shared" si="21"/>
        <v>0</v>
      </c>
      <c r="R74" s="191">
        <f t="shared" si="21"/>
        <v>0</v>
      </c>
      <c r="S74" s="191">
        <f t="shared" si="21"/>
        <v>0</v>
      </c>
      <c r="T74" s="191">
        <f t="shared" si="21"/>
        <v>0</v>
      </c>
      <c r="U74" s="191">
        <f t="shared" si="21"/>
        <v>0</v>
      </c>
      <c r="V74" s="191">
        <f t="shared" si="21"/>
        <v>0</v>
      </c>
      <c r="W74" s="191">
        <f t="shared" si="21"/>
        <v>0</v>
      </c>
      <c r="X74" s="191">
        <f t="shared" si="21"/>
        <v>0</v>
      </c>
      <c r="Y74" s="191">
        <f t="shared" si="21"/>
        <v>0</v>
      </c>
      <c r="Z74" s="191">
        <f t="shared" si="21"/>
        <v>0</v>
      </c>
      <c r="AA74" s="191">
        <f t="shared" si="21"/>
        <v>0</v>
      </c>
      <c r="AB74" s="191">
        <f t="shared" si="21"/>
        <v>0</v>
      </c>
      <c r="AC74" s="191">
        <f t="shared" si="21"/>
        <v>0</v>
      </c>
      <c r="AD74" s="191">
        <f t="shared" si="21"/>
        <v>0</v>
      </c>
      <c r="AE74" s="191">
        <f t="shared" si="21"/>
        <v>0</v>
      </c>
      <c r="AF74" s="191">
        <f t="shared" si="21"/>
        <v>0</v>
      </c>
      <c r="AG74" s="191">
        <f t="shared" si="21"/>
        <v>0</v>
      </c>
      <c r="AH74" s="191">
        <f t="shared" si="21"/>
        <v>0</v>
      </c>
      <c r="AI74" s="191">
        <f t="shared" si="21"/>
        <v>0</v>
      </c>
      <c r="AJ74" s="191">
        <f t="shared" si="21"/>
        <v>0</v>
      </c>
      <c r="AK74" s="191">
        <f t="shared" si="21"/>
        <v>0</v>
      </c>
      <c r="AL74" s="191">
        <f t="shared" si="21"/>
        <v>0</v>
      </c>
      <c r="AM74" s="196"/>
      <c r="AN74" s="196"/>
      <c r="AO74" s="196"/>
    </row>
    <row r="75" s="12" customFormat="1" ht="30" customHeight="1" spans="1:41">
      <c r="A75" s="183" t="s">
        <v>54</v>
      </c>
      <c r="B75" s="188" t="s">
        <v>105</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54</v>
      </c>
      <c r="B76" s="188" t="s">
        <v>106</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52</v>
      </c>
      <c r="B77" s="188" t="s">
        <v>107</v>
      </c>
      <c r="C77" s="188"/>
      <c r="D77" s="188"/>
      <c r="E77" s="185"/>
      <c r="F77" s="185"/>
      <c r="G77" s="185"/>
      <c r="H77" s="185"/>
      <c r="I77" s="191">
        <f t="shared" ref="I77:AL77" si="22">I78+I80+I79</f>
        <v>0</v>
      </c>
      <c r="J77" s="191">
        <f t="shared" si="22"/>
        <v>0</v>
      </c>
      <c r="K77" s="191">
        <f t="shared" si="22"/>
        <v>0</v>
      </c>
      <c r="L77" s="191">
        <f t="shared" si="22"/>
        <v>0</v>
      </c>
      <c r="M77" s="191">
        <f t="shared" si="22"/>
        <v>0</v>
      </c>
      <c r="N77" s="191">
        <f t="shared" si="22"/>
        <v>0</v>
      </c>
      <c r="O77" s="191">
        <f t="shared" si="22"/>
        <v>0</v>
      </c>
      <c r="P77" s="191">
        <f t="shared" si="22"/>
        <v>0</v>
      </c>
      <c r="Q77" s="191">
        <f t="shared" si="22"/>
        <v>0</v>
      </c>
      <c r="R77" s="191">
        <f t="shared" si="22"/>
        <v>0</v>
      </c>
      <c r="S77" s="191">
        <f t="shared" si="22"/>
        <v>0</v>
      </c>
      <c r="T77" s="191">
        <f t="shared" si="22"/>
        <v>0</v>
      </c>
      <c r="U77" s="191">
        <f t="shared" si="22"/>
        <v>0</v>
      </c>
      <c r="V77" s="191">
        <f t="shared" si="22"/>
        <v>0</v>
      </c>
      <c r="W77" s="191">
        <f t="shared" si="22"/>
        <v>0</v>
      </c>
      <c r="X77" s="191">
        <f t="shared" si="22"/>
        <v>0</v>
      </c>
      <c r="Y77" s="191">
        <f t="shared" si="22"/>
        <v>0</v>
      </c>
      <c r="Z77" s="191">
        <f t="shared" si="22"/>
        <v>0</v>
      </c>
      <c r="AA77" s="191">
        <f t="shared" si="22"/>
        <v>0</v>
      </c>
      <c r="AB77" s="191">
        <f t="shared" si="22"/>
        <v>0</v>
      </c>
      <c r="AC77" s="191">
        <f t="shared" si="22"/>
        <v>0</v>
      </c>
      <c r="AD77" s="191">
        <f t="shared" si="22"/>
        <v>0</v>
      </c>
      <c r="AE77" s="191">
        <f t="shared" si="22"/>
        <v>0</v>
      </c>
      <c r="AF77" s="191">
        <f t="shared" si="22"/>
        <v>0</v>
      </c>
      <c r="AG77" s="191">
        <f t="shared" si="22"/>
        <v>0</v>
      </c>
      <c r="AH77" s="191">
        <f t="shared" si="22"/>
        <v>0</v>
      </c>
      <c r="AI77" s="191">
        <f t="shared" si="22"/>
        <v>0</v>
      </c>
      <c r="AJ77" s="191">
        <f t="shared" si="22"/>
        <v>0</v>
      </c>
      <c r="AK77" s="191">
        <f t="shared" si="22"/>
        <v>0</v>
      </c>
      <c r="AL77" s="191">
        <f t="shared" si="22"/>
        <v>0</v>
      </c>
      <c r="AM77" s="196"/>
      <c r="AN77" s="196"/>
      <c r="AO77" s="196"/>
    </row>
    <row r="78" s="12" customFormat="1" ht="30" customHeight="1" spans="1:41">
      <c r="A78" s="183" t="s">
        <v>54</v>
      </c>
      <c r="B78" s="188" t="s">
        <v>108</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54</v>
      </c>
      <c r="B79" s="188" t="s">
        <v>109</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54</v>
      </c>
      <c r="B80" s="188" t="s">
        <v>110</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customHeight="1" spans="1:41">
      <c r="A81" s="183" t="s">
        <v>52</v>
      </c>
      <c r="B81" s="188" t="s">
        <v>111</v>
      </c>
      <c r="C81" s="188"/>
      <c r="D81" s="188"/>
      <c r="E81" s="185"/>
      <c r="F81" s="185"/>
      <c r="G81" s="185"/>
      <c r="H81" s="185"/>
      <c r="I81" s="191">
        <f t="shared" ref="I81:AL81" si="23">I82</f>
        <v>0</v>
      </c>
      <c r="J81" s="191">
        <f t="shared" si="23"/>
        <v>0</v>
      </c>
      <c r="K81" s="191">
        <f t="shared" si="23"/>
        <v>0</v>
      </c>
      <c r="L81" s="191">
        <f t="shared" si="23"/>
        <v>0</v>
      </c>
      <c r="M81" s="191">
        <f t="shared" si="23"/>
        <v>0</v>
      </c>
      <c r="N81" s="191">
        <f t="shared" si="23"/>
        <v>0</v>
      </c>
      <c r="O81" s="191">
        <f t="shared" si="23"/>
        <v>0</v>
      </c>
      <c r="P81" s="191">
        <f t="shared" si="23"/>
        <v>0</v>
      </c>
      <c r="Q81" s="191">
        <f t="shared" si="23"/>
        <v>0</v>
      </c>
      <c r="R81" s="191">
        <f t="shared" si="23"/>
        <v>0</v>
      </c>
      <c r="S81" s="191">
        <f t="shared" si="23"/>
        <v>0</v>
      </c>
      <c r="T81" s="191">
        <f t="shared" si="23"/>
        <v>0</v>
      </c>
      <c r="U81" s="191">
        <f t="shared" si="23"/>
        <v>0</v>
      </c>
      <c r="V81" s="191">
        <f t="shared" si="23"/>
        <v>0</v>
      </c>
      <c r="W81" s="191">
        <f t="shared" si="23"/>
        <v>0</v>
      </c>
      <c r="X81" s="191">
        <f t="shared" si="23"/>
        <v>0</v>
      </c>
      <c r="Y81" s="191">
        <f t="shared" si="23"/>
        <v>0</v>
      </c>
      <c r="Z81" s="191">
        <f t="shared" si="23"/>
        <v>0</v>
      </c>
      <c r="AA81" s="191">
        <f t="shared" si="23"/>
        <v>0</v>
      </c>
      <c r="AB81" s="191">
        <f t="shared" si="23"/>
        <v>0</v>
      </c>
      <c r="AC81" s="191">
        <f t="shared" si="23"/>
        <v>0</v>
      </c>
      <c r="AD81" s="191">
        <f t="shared" si="23"/>
        <v>0</v>
      </c>
      <c r="AE81" s="191">
        <f t="shared" si="23"/>
        <v>0</v>
      </c>
      <c r="AF81" s="191">
        <f t="shared" si="23"/>
        <v>0</v>
      </c>
      <c r="AG81" s="191">
        <f t="shared" si="23"/>
        <v>0</v>
      </c>
      <c r="AH81" s="191">
        <f t="shared" si="23"/>
        <v>0</v>
      </c>
      <c r="AI81" s="191">
        <f t="shared" si="23"/>
        <v>0</v>
      </c>
      <c r="AJ81" s="191">
        <f t="shared" si="23"/>
        <v>0</v>
      </c>
      <c r="AK81" s="191">
        <f t="shared" si="23"/>
        <v>0</v>
      </c>
      <c r="AL81" s="191">
        <f t="shared" si="23"/>
        <v>0</v>
      </c>
      <c r="AM81" s="196"/>
      <c r="AN81" s="196"/>
      <c r="AO81" s="196"/>
    </row>
    <row r="82" s="12" customFormat="1" ht="30" customHeight="1" spans="1:41">
      <c r="A82" s="183" t="s">
        <v>54</v>
      </c>
      <c r="B82" s="188" t="s">
        <v>111</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customHeight="1" spans="1:41">
      <c r="A83" s="180" t="s">
        <v>50</v>
      </c>
      <c r="B83" s="188" t="s">
        <v>112</v>
      </c>
      <c r="C83" s="188"/>
      <c r="D83" s="188"/>
      <c r="E83" s="185"/>
      <c r="F83" s="185"/>
      <c r="G83" s="185"/>
      <c r="H83" s="185"/>
      <c r="I83" s="192">
        <f t="shared" ref="I83:AL83" si="24">I84+I99+I108</f>
        <v>9</v>
      </c>
      <c r="J83" s="192">
        <f t="shared" si="24"/>
        <v>275.9544</v>
      </c>
      <c r="K83" s="192">
        <f t="shared" si="24"/>
        <v>1</v>
      </c>
      <c r="L83" s="192">
        <f t="shared" si="24"/>
        <v>0</v>
      </c>
      <c r="M83" s="192">
        <f t="shared" si="24"/>
        <v>8</v>
      </c>
      <c r="N83" s="192">
        <f t="shared" si="24"/>
        <v>0</v>
      </c>
      <c r="O83" s="192">
        <f t="shared" si="24"/>
        <v>0</v>
      </c>
      <c r="P83" s="192">
        <f t="shared" si="24"/>
        <v>0</v>
      </c>
      <c r="Q83" s="192">
        <f t="shared" si="24"/>
        <v>0</v>
      </c>
      <c r="R83" s="192">
        <f t="shared" si="24"/>
        <v>0</v>
      </c>
      <c r="S83" s="192">
        <f t="shared" si="24"/>
        <v>6948</v>
      </c>
      <c r="T83" s="192">
        <f t="shared" si="24"/>
        <v>25403</v>
      </c>
      <c r="U83" s="192">
        <f t="shared" si="24"/>
        <v>0</v>
      </c>
      <c r="V83" s="192">
        <f t="shared" si="24"/>
        <v>0</v>
      </c>
      <c r="W83" s="192">
        <f t="shared" si="24"/>
        <v>0</v>
      </c>
      <c r="X83" s="192">
        <f t="shared" si="24"/>
        <v>0</v>
      </c>
      <c r="Y83" s="192">
        <f t="shared" si="24"/>
        <v>0</v>
      </c>
      <c r="Z83" s="192">
        <f t="shared" si="24"/>
        <v>11000</v>
      </c>
      <c r="AA83" s="192">
        <f t="shared" si="24"/>
        <v>6661.91</v>
      </c>
      <c r="AB83" s="192">
        <f t="shared" si="24"/>
        <v>6661.91</v>
      </c>
      <c r="AC83" s="192">
        <f t="shared" si="24"/>
        <v>0</v>
      </c>
      <c r="AD83" s="192">
        <f t="shared" si="24"/>
        <v>0</v>
      </c>
      <c r="AE83" s="192">
        <f t="shared" si="24"/>
        <v>0</v>
      </c>
      <c r="AF83" s="192">
        <f t="shared" si="24"/>
        <v>759</v>
      </c>
      <c r="AG83" s="192">
        <f t="shared" si="24"/>
        <v>0</v>
      </c>
      <c r="AH83" s="192">
        <f t="shared" si="24"/>
        <v>2000</v>
      </c>
      <c r="AI83" s="192">
        <f t="shared" si="24"/>
        <v>501</v>
      </c>
      <c r="AJ83" s="192">
        <f t="shared" si="24"/>
        <v>1078.09</v>
      </c>
      <c r="AK83" s="192">
        <f t="shared" si="24"/>
        <v>0</v>
      </c>
      <c r="AL83" s="192">
        <f t="shared" si="24"/>
        <v>0</v>
      </c>
      <c r="AM83" s="196"/>
      <c r="AN83" s="196"/>
      <c r="AO83" s="196"/>
    </row>
    <row r="84" s="12" customFormat="1" ht="30" customHeight="1" spans="1:41">
      <c r="A84" s="180" t="s">
        <v>52</v>
      </c>
      <c r="B84" s="188" t="s">
        <v>113</v>
      </c>
      <c r="C84" s="188"/>
      <c r="D84" s="188"/>
      <c r="E84" s="185"/>
      <c r="F84" s="185"/>
      <c r="G84" s="185"/>
      <c r="H84" s="185"/>
      <c r="I84" s="191">
        <f t="shared" ref="I84:AL84" si="25">I85+I86+I87+I89+I94+I95+I96+I97+I98</f>
        <v>5</v>
      </c>
      <c r="J84" s="191">
        <f t="shared" si="25"/>
        <v>269</v>
      </c>
      <c r="K84" s="191">
        <f t="shared" si="25"/>
        <v>1</v>
      </c>
      <c r="L84" s="191">
        <f t="shared" si="25"/>
        <v>0</v>
      </c>
      <c r="M84" s="191">
        <f t="shared" si="25"/>
        <v>4</v>
      </c>
      <c r="N84" s="191">
        <f t="shared" si="25"/>
        <v>0</v>
      </c>
      <c r="O84" s="191">
        <f t="shared" si="25"/>
        <v>0</v>
      </c>
      <c r="P84" s="191">
        <f t="shared" si="25"/>
        <v>0</v>
      </c>
      <c r="Q84" s="191">
        <f t="shared" si="25"/>
        <v>0</v>
      </c>
      <c r="R84" s="191">
        <f t="shared" si="25"/>
        <v>0</v>
      </c>
      <c r="S84" s="191">
        <f t="shared" si="25"/>
        <v>4080</v>
      </c>
      <c r="T84" s="191">
        <f t="shared" si="25"/>
        <v>16624</v>
      </c>
      <c r="U84" s="191">
        <f t="shared" si="25"/>
        <v>0</v>
      </c>
      <c r="V84" s="191">
        <f t="shared" si="25"/>
        <v>0</v>
      </c>
      <c r="W84" s="191">
        <f t="shared" si="25"/>
        <v>0</v>
      </c>
      <c r="X84" s="191">
        <f t="shared" si="25"/>
        <v>0</v>
      </c>
      <c r="Y84" s="191">
        <f t="shared" si="25"/>
        <v>0</v>
      </c>
      <c r="Z84" s="191">
        <f t="shared" si="25"/>
        <v>7220</v>
      </c>
      <c r="AA84" s="191">
        <f t="shared" si="25"/>
        <v>2881.91</v>
      </c>
      <c r="AB84" s="191">
        <f t="shared" si="25"/>
        <v>2881.91</v>
      </c>
      <c r="AC84" s="191">
        <f t="shared" si="25"/>
        <v>0</v>
      </c>
      <c r="AD84" s="191">
        <f t="shared" si="25"/>
        <v>0</v>
      </c>
      <c r="AE84" s="191">
        <f t="shared" si="25"/>
        <v>0</v>
      </c>
      <c r="AF84" s="191">
        <f t="shared" si="25"/>
        <v>759</v>
      </c>
      <c r="AG84" s="191">
        <f t="shared" si="25"/>
        <v>0</v>
      </c>
      <c r="AH84" s="191">
        <f t="shared" si="25"/>
        <v>2000</v>
      </c>
      <c r="AI84" s="191">
        <f t="shared" si="25"/>
        <v>501</v>
      </c>
      <c r="AJ84" s="191">
        <f t="shared" si="25"/>
        <v>1078.09</v>
      </c>
      <c r="AK84" s="191">
        <f t="shared" si="25"/>
        <v>0</v>
      </c>
      <c r="AL84" s="191">
        <f t="shared" si="25"/>
        <v>0</v>
      </c>
      <c r="AM84" s="196"/>
      <c r="AN84" s="196"/>
      <c r="AO84" s="196"/>
    </row>
    <row r="85" s="12" customFormat="1" ht="43" customHeight="1" spans="1:41">
      <c r="A85" s="183" t="s">
        <v>54</v>
      </c>
      <c r="B85" s="188" t="s">
        <v>114</v>
      </c>
      <c r="C85" s="188"/>
      <c r="D85" s="188"/>
      <c r="E85" s="185"/>
      <c r="F85" s="185"/>
      <c r="G85" s="185"/>
      <c r="H85" s="185"/>
      <c r="I85" s="191"/>
      <c r="J85" s="191"/>
      <c r="K85" s="191"/>
      <c r="L85" s="191"/>
      <c r="M85" s="191"/>
      <c r="N85" s="191"/>
      <c r="O85" s="191"/>
      <c r="P85" s="191"/>
      <c r="Q85" s="191"/>
      <c r="R85" s="191"/>
      <c r="S85" s="191"/>
      <c r="T85" s="191"/>
      <c r="U85" s="191"/>
      <c r="V85" s="191"/>
      <c r="W85" s="191"/>
      <c r="X85" s="191"/>
      <c r="Y85" s="191"/>
      <c r="Z85" s="191"/>
      <c r="AA85" s="191"/>
      <c r="AB85" s="191"/>
      <c r="AC85" s="191"/>
      <c r="AD85" s="191"/>
      <c r="AE85" s="191"/>
      <c r="AF85" s="191"/>
      <c r="AG85" s="191"/>
      <c r="AH85" s="191"/>
      <c r="AI85" s="191"/>
      <c r="AJ85" s="191"/>
      <c r="AK85" s="191"/>
      <c r="AL85" s="191"/>
      <c r="AM85" s="196"/>
      <c r="AN85" s="196"/>
      <c r="AO85" s="196"/>
    </row>
    <row r="86" s="12" customFormat="1" ht="43" customHeight="1" spans="1:41">
      <c r="A86" s="183" t="s">
        <v>54</v>
      </c>
      <c r="B86" s="188" t="s">
        <v>115</v>
      </c>
      <c r="C86" s="188"/>
      <c r="D86" s="188"/>
      <c r="E86" s="185"/>
      <c r="F86" s="185"/>
      <c r="G86" s="185"/>
      <c r="H86" s="185"/>
      <c r="I86" s="191">
        <v>0</v>
      </c>
      <c r="J86" s="191">
        <v>0</v>
      </c>
      <c r="K86" s="191">
        <v>0</v>
      </c>
      <c r="L86" s="191">
        <v>0</v>
      </c>
      <c r="M86" s="191">
        <v>0</v>
      </c>
      <c r="N86" s="191">
        <v>0</v>
      </c>
      <c r="O86" s="191">
        <v>0</v>
      </c>
      <c r="P86" s="191">
        <v>0</v>
      </c>
      <c r="Q86" s="191">
        <v>0</v>
      </c>
      <c r="R86" s="191">
        <v>0</v>
      </c>
      <c r="S86" s="191">
        <v>0</v>
      </c>
      <c r="T86" s="191">
        <v>0</v>
      </c>
      <c r="U86" s="191">
        <v>0</v>
      </c>
      <c r="V86" s="191">
        <v>0</v>
      </c>
      <c r="W86" s="191">
        <v>0</v>
      </c>
      <c r="X86" s="191">
        <v>0</v>
      </c>
      <c r="Y86" s="191">
        <v>0</v>
      </c>
      <c r="Z86" s="191">
        <v>0</v>
      </c>
      <c r="AA86" s="191">
        <v>0</v>
      </c>
      <c r="AB86" s="191">
        <v>0</v>
      </c>
      <c r="AC86" s="191">
        <v>0</v>
      </c>
      <c r="AD86" s="191">
        <v>0</v>
      </c>
      <c r="AE86" s="191">
        <v>0</v>
      </c>
      <c r="AF86" s="191">
        <v>0</v>
      </c>
      <c r="AG86" s="191">
        <v>0</v>
      </c>
      <c r="AH86" s="191">
        <v>0</v>
      </c>
      <c r="AI86" s="191">
        <v>0</v>
      </c>
      <c r="AJ86" s="191">
        <v>0</v>
      </c>
      <c r="AK86" s="191">
        <v>0</v>
      </c>
      <c r="AL86" s="191">
        <v>0</v>
      </c>
      <c r="AM86" s="196"/>
      <c r="AN86" s="196"/>
      <c r="AO86" s="196"/>
    </row>
    <row r="87" s="12" customFormat="1" ht="43" customHeight="1" spans="1:41">
      <c r="A87" s="197" t="s">
        <v>54</v>
      </c>
      <c r="B87" s="198" t="s">
        <v>116</v>
      </c>
      <c r="C87" s="198"/>
      <c r="D87" s="198"/>
      <c r="E87" s="199"/>
      <c r="F87" s="199"/>
      <c r="G87" s="199"/>
      <c r="H87" s="199"/>
      <c r="I87" s="204">
        <f t="shared" ref="I87:AL87" si="26">SUM(I88)</f>
        <v>1</v>
      </c>
      <c r="J87" s="204">
        <f t="shared" si="26"/>
        <v>30</v>
      </c>
      <c r="K87" s="204">
        <f t="shared" si="26"/>
        <v>1</v>
      </c>
      <c r="L87" s="204">
        <f t="shared" si="26"/>
        <v>0</v>
      </c>
      <c r="M87" s="204">
        <f t="shared" si="26"/>
        <v>0</v>
      </c>
      <c r="N87" s="204">
        <f t="shared" si="26"/>
        <v>0</v>
      </c>
      <c r="O87" s="204">
        <f t="shared" si="26"/>
        <v>0</v>
      </c>
      <c r="P87" s="204">
        <f t="shared" si="26"/>
        <v>0</v>
      </c>
      <c r="Q87" s="204">
        <f t="shared" si="26"/>
        <v>0</v>
      </c>
      <c r="R87" s="204">
        <f t="shared" si="26"/>
        <v>0</v>
      </c>
      <c r="S87" s="204">
        <f t="shared" si="26"/>
        <v>431</v>
      </c>
      <c r="T87" s="204">
        <f t="shared" si="26"/>
        <v>1548</v>
      </c>
      <c r="U87" s="204">
        <f t="shared" si="26"/>
        <v>0</v>
      </c>
      <c r="V87" s="204">
        <f t="shared" si="26"/>
        <v>0</v>
      </c>
      <c r="W87" s="204">
        <f t="shared" si="26"/>
        <v>0</v>
      </c>
      <c r="X87" s="204">
        <f t="shared" si="26"/>
        <v>0</v>
      </c>
      <c r="Y87" s="204">
        <f t="shared" si="26"/>
        <v>0</v>
      </c>
      <c r="Z87" s="204">
        <f t="shared" si="26"/>
        <v>1800</v>
      </c>
      <c r="AA87" s="204">
        <f t="shared" si="26"/>
        <v>411.91</v>
      </c>
      <c r="AB87" s="204">
        <f t="shared" si="26"/>
        <v>411.91</v>
      </c>
      <c r="AC87" s="204">
        <f t="shared" si="26"/>
        <v>0</v>
      </c>
      <c r="AD87" s="204">
        <f t="shared" si="26"/>
        <v>0</v>
      </c>
      <c r="AE87" s="204">
        <f t="shared" si="26"/>
        <v>0</v>
      </c>
      <c r="AF87" s="204">
        <f t="shared" si="26"/>
        <v>300</v>
      </c>
      <c r="AG87" s="204">
        <f t="shared" si="26"/>
        <v>0</v>
      </c>
      <c r="AH87" s="204">
        <f t="shared" si="26"/>
        <v>0</v>
      </c>
      <c r="AI87" s="204">
        <f t="shared" si="26"/>
        <v>501</v>
      </c>
      <c r="AJ87" s="204">
        <f t="shared" si="26"/>
        <v>587.09</v>
      </c>
      <c r="AK87" s="204">
        <f t="shared" si="26"/>
        <v>0</v>
      </c>
      <c r="AL87" s="204">
        <f t="shared" si="26"/>
        <v>0</v>
      </c>
      <c r="AM87" s="206"/>
      <c r="AN87" s="206"/>
      <c r="AO87" s="206"/>
    </row>
    <row r="88" s="179" customFormat="1" ht="189" customHeight="1" spans="1:41">
      <c r="A88" s="22">
        <v>18</v>
      </c>
      <c r="B88" s="22" t="s">
        <v>1335</v>
      </c>
      <c r="C88" s="22">
        <v>2024</v>
      </c>
      <c r="D88" s="37" t="s">
        <v>1336</v>
      </c>
      <c r="E88" s="24" t="s">
        <v>178</v>
      </c>
      <c r="F88" s="24" t="s">
        <v>1337</v>
      </c>
      <c r="G88" s="24" t="s">
        <v>1304</v>
      </c>
      <c r="H88" s="37" t="s">
        <v>1338</v>
      </c>
      <c r="I88" s="22">
        <v>1</v>
      </c>
      <c r="J88" s="22">
        <v>30</v>
      </c>
      <c r="K88" s="22">
        <v>1</v>
      </c>
      <c r="L88" s="22"/>
      <c r="M88" s="22"/>
      <c r="N88" s="22"/>
      <c r="O88" s="22"/>
      <c r="P88" s="22"/>
      <c r="Q88" s="22"/>
      <c r="R88" s="22"/>
      <c r="S88" s="22">
        <v>431</v>
      </c>
      <c r="T88" s="22">
        <v>1548</v>
      </c>
      <c r="U88" s="36" t="s">
        <v>215</v>
      </c>
      <c r="V88" s="22" t="s">
        <v>853</v>
      </c>
      <c r="W88" s="36" t="s">
        <v>215</v>
      </c>
      <c r="X88" s="22" t="s">
        <v>853</v>
      </c>
      <c r="Y88" s="22" t="s">
        <v>1479</v>
      </c>
      <c r="Z88" s="22">
        <v>1800</v>
      </c>
      <c r="AA88" s="213">
        <v>411.91</v>
      </c>
      <c r="AB88" s="213">
        <v>411.91</v>
      </c>
      <c r="AC88" s="213"/>
      <c r="AD88" s="213"/>
      <c r="AE88" s="213"/>
      <c r="AF88" s="208">
        <v>300</v>
      </c>
      <c r="AG88" s="208"/>
      <c r="AH88" s="208"/>
      <c r="AI88" s="208">
        <v>501</v>
      </c>
      <c r="AJ88" s="60">
        <v>587.09</v>
      </c>
      <c r="AK88" s="22"/>
      <c r="AL88" s="22"/>
      <c r="AM88" s="33" t="s">
        <v>1339</v>
      </c>
      <c r="AN88" s="33" t="s">
        <v>1340</v>
      </c>
      <c r="AO88" s="60" t="s">
        <v>1386</v>
      </c>
    </row>
    <row r="89" s="12" customFormat="1" ht="30" customHeight="1" spans="1:41">
      <c r="A89" s="200" t="s">
        <v>54</v>
      </c>
      <c r="B89" s="201" t="s">
        <v>117</v>
      </c>
      <c r="C89" s="201"/>
      <c r="D89" s="201"/>
      <c r="E89" s="202"/>
      <c r="F89" s="202"/>
      <c r="G89" s="202"/>
      <c r="H89" s="202"/>
      <c r="I89" s="205">
        <f t="shared" ref="I89:AL89" si="27">SUM(I90:I93)</f>
        <v>4</v>
      </c>
      <c r="J89" s="205">
        <f t="shared" si="27"/>
        <v>239</v>
      </c>
      <c r="K89" s="205">
        <f t="shared" si="27"/>
        <v>0</v>
      </c>
      <c r="L89" s="205">
        <f t="shared" si="27"/>
        <v>0</v>
      </c>
      <c r="M89" s="205">
        <f t="shared" si="27"/>
        <v>4</v>
      </c>
      <c r="N89" s="205">
        <f t="shared" si="27"/>
        <v>0</v>
      </c>
      <c r="O89" s="205">
        <f t="shared" si="27"/>
        <v>0</v>
      </c>
      <c r="P89" s="205">
        <f t="shared" si="27"/>
        <v>0</v>
      </c>
      <c r="Q89" s="205">
        <f t="shared" si="27"/>
        <v>0</v>
      </c>
      <c r="R89" s="205">
        <f t="shared" si="27"/>
        <v>0</v>
      </c>
      <c r="S89" s="205">
        <f t="shared" si="27"/>
        <v>3649</v>
      </c>
      <c r="T89" s="205">
        <f t="shared" si="27"/>
        <v>15076</v>
      </c>
      <c r="U89" s="205">
        <f t="shared" si="27"/>
        <v>0</v>
      </c>
      <c r="V89" s="205">
        <f t="shared" si="27"/>
        <v>0</v>
      </c>
      <c r="W89" s="205">
        <f t="shared" si="27"/>
        <v>0</v>
      </c>
      <c r="X89" s="205">
        <f t="shared" si="27"/>
        <v>0</v>
      </c>
      <c r="Y89" s="205">
        <f t="shared" si="27"/>
        <v>0</v>
      </c>
      <c r="Z89" s="205">
        <f t="shared" si="27"/>
        <v>5420</v>
      </c>
      <c r="AA89" s="205">
        <f t="shared" si="27"/>
        <v>2470</v>
      </c>
      <c r="AB89" s="205">
        <f t="shared" si="27"/>
        <v>2470</v>
      </c>
      <c r="AC89" s="205">
        <f t="shared" si="27"/>
        <v>0</v>
      </c>
      <c r="AD89" s="205">
        <f t="shared" si="27"/>
        <v>0</v>
      </c>
      <c r="AE89" s="205">
        <f t="shared" si="27"/>
        <v>0</v>
      </c>
      <c r="AF89" s="205">
        <f t="shared" si="27"/>
        <v>459</v>
      </c>
      <c r="AG89" s="205">
        <f t="shared" si="27"/>
        <v>0</v>
      </c>
      <c r="AH89" s="205">
        <f t="shared" si="27"/>
        <v>2000</v>
      </c>
      <c r="AI89" s="205">
        <f t="shared" si="27"/>
        <v>0</v>
      </c>
      <c r="AJ89" s="205">
        <f t="shared" si="27"/>
        <v>491</v>
      </c>
      <c r="AK89" s="205">
        <f t="shared" si="27"/>
        <v>0</v>
      </c>
      <c r="AL89" s="205">
        <f t="shared" si="27"/>
        <v>0</v>
      </c>
      <c r="AM89" s="207"/>
      <c r="AN89" s="207"/>
      <c r="AO89" s="207"/>
    </row>
    <row r="90" s="7" customFormat="1" ht="348" customHeight="1" spans="1:41">
      <c r="A90" s="22">
        <v>19</v>
      </c>
      <c r="B90" s="22" t="s">
        <v>1164</v>
      </c>
      <c r="C90" s="22">
        <v>2024</v>
      </c>
      <c r="D90" s="34" t="s">
        <v>220</v>
      </c>
      <c r="E90" s="22" t="s">
        <v>178</v>
      </c>
      <c r="F90" s="24" t="s">
        <v>990</v>
      </c>
      <c r="G90" s="22" t="s">
        <v>221</v>
      </c>
      <c r="H90" s="34" t="s">
        <v>1415</v>
      </c>
      <c r="I90" s="22">
        <v>1</v>
      </c>
      <c r="J90" s="22">
        <v>38</v>
      </c>
      <c r="K90" s="22"/>
      <c r="L90" s="22"/>
      <c r="M90" s="22">
        <v>1</v>
      </c>
      <c r="N90" s="22"/>
      <c r="O90" s="22"/>
      <c r="P90" s="22"/>
      <c r="Q90" s="22"/>
      <c r="R90" s="22"/>
      <c r="S90" s="22">
        <v>2245</v>
      </c>
      <c r="T90" s="22">
        <v>10000</v>
      </c>
      <c r="U90" s="36" t="s">
        <v>1369</v>
      </c>
      <c r="V90" s="22" t="s">
        <v>715</v>
      </c>
      <c r="W90" s="22" t="s">
        <v>207</v>
      </c>
      <c r="X90" s="22" t="s">
        <v>715</v>
      </c>
      <c r="Y90" s="22" t="s">
        <v>1468</v>
      </c>
      <c r="Z90" s="22">
        <v>3000</v>
      </c>
      <c r="AA90" s="22">
        <v>1000</v>
      </c>
      <c r="AB90" s="60">
        <v>1000</v>
      </c>
      <c r="AC90" s="60"/>
      <c r="AD90" s="60"/>
      <c r="AE90" s="60"/>
      <c r="AF90" s="22"/>
      <c r="AG90" s="22"/>
      <c r="AH90" s="22">
        <v>2000</v>
      </c>
      <c r="AI90" s="22"/>
      <c r="AJ90" s="22"/>
      <c r="AK90" s="22"/>
      <c r="AL90" s="22"/>
      <c r="AM90" s="33" t="s">
        <v>1165</v>
      </c>
      <c r="AN90" s="33" t="s">
        <v>1166</v>
      </c>
      <c r="AO90" s="60" t="s">
        <v>1392</v>
      </c>
    </row>
    <row r="91" s="9" customFormat="1" ht="409" customHeight="1" spans="1:41">
      <c r="A91" s="22">
        <v>20</v>
      </c>
      <c r="B91" s="22" t="s">
        <v>1170</v>
      </c>
      <c r="C91" s="22">
        <v>2024</v>
      </c>
      <c r="D91" s="37" t="s">
        <v>327</v>
      </c>
      <c r="E91" s="36" t="s">
        <v>178</v>
      </c>
      <c r="F91" s="36" t="s">
        <v>984</v>
      </c>
      <c r="G91" s="36" t="s">
        <v>209</v>
      </c>
      <c r="H91" s="37" t="s">
        <v>1081</v>
      </c>
      <c r="I91" s="36">
        <v>1</v>
      </c>
      <c r="J91" s="36">
        <v>10</v>
      </c>
      <c r="K91" s="36"/>
      <c r="L91" s="36"/>
      <c r="M91" s="36">
        <v>1</v>
      </c>
      <c r="N91" s="36"/>
      <c r="O91" s="36"/>
      <c r="P91" s="36"/>
      <c r="Q91" s="36"/>
      <c r="R91" s="36"/>
      <c r="S91" s="36">
        <v>560</v>
      </c>
      <c r="T91" s="36">
        <v>1650</v>
      </c>
      <c r="U91" s="36" t="s">
        <v>305</v>
      </c>
      <c r="V91" s="36" t="s">
        <v>1171</v>
      </c>
      <c r="W91" s="36" t="s">
        <v>207</v>
      </c>
      <c r="X91" s="36" t="s">
        <v>715</v>
      </c>
      <c r="Y91" s="36" t="s">
        <v>1468</v>
      </c>
      <c r="Z91" s="36">
        <v>800</v>
      </c>
      <c r="AA91" s="36">
        <v>800</v>
      </c>
      <c r="AB91" s="36">
        <v>800</v>
      </c>
      <c r="AC91" s="36"/>
      <c r="AD91" s="36"/>
      <c r="AE91" s="36"/>
      <c r="AF91" s="36"/>
      <c r="AG91" s="36"/>
      <c r="AH91" s="36"/>
      <c r="AI91" s="36"/>
      <c r="AJ91" s="36"/>
      <c r="AK91" s="36"/>
      <c r="AL91" s="36"/>
      <c r="AM91" s="37" t="s">
        <v>1172</v>
      </c>
      <c r="AN91" s="37" t="s">
        <v>1173</v>
      </c>
      <c r="AO91" s="77" t="s">
        <v>1392</v>
      </c>
    </row>
    <row r="92" s="12" customFormat="1" ht="409" customHeight="1" spans="1:41">
      <c r="A92" s="22">
        <v>21</v>
      </c>
      <c r="B92" s="22" t="s">
        <v>1201</v>
      </c>
      <c r="C92" s="22">
        <v>2024</v>
      </c>
      <c r="D92" s="33" t="s">
        <v>1341</v>
      </c>
      <c r="E92" s="22" t="s">
        <v>178</v>
      </c>
      <c r="F92" s="24" t="s">
        <v>1013</v>
      </c>
      <c r="G92" s="22" t="s">
        <v>1342</v>
      </c>
      <c r="H92" s="33" t="s">
        <v>1416</v>
      </c>
      <c r="I92" s="22">
        <v>1</v>
      </c>
      <c r="J92" s="39">
        <v>180</v>
      </c>
      <c r="K92" s="39"/>
      <c r="L92" s="39"/>
      <c r="M92" s="39">
        <v>1</v>
      </c>
      <c r="N92" s="39"/>
      <c r="O92" s="39"/>
      <c r="P92" s="39"/>
      <c r="Q92" s="39"/>
      <c r="R92" s="39"/>
      <c r="S92" s="39">
        <v>794</v>
      </c>
      <c r="T92" s="39">
        <v>3208</v>
      </c>
      <c r="U92" s="22" t="s">
        <v>207</v>
      </c>
      <c r="V92" s="22" t="s">
        <v>715</v>
      </c>
      <c r="W92" s="22" t="s">
        <v>207</v>
      </c>
      <c r="X92" s="22" t="s">
        <v>715</v>
      </c>
      <c r="Y92" s="22" t="s">
        <v>1468</v>
      </c>
      <c r="Z92" s="39">
        <v>1250</v>
      </c>
      <c r="AA92" s="39">
        <v>300</v>
      </c>
      <c r="AB92" s="75">
        <v>300</v>
      </c>
      <c r="AC92" s="75"/>
      <c r="AD92" s="75"/>
      <c r="AE92" s="75"/>
      <c r="AF92" s="75">
        <v>459</v>
      </c>
      <c r="AG92" s="75"/>
      <c r="AH92" s="75"/>
      <c r="AI92" s="75"/>
      <c r="AJ92" s="75">
        <v>491</v>
      </c>
      <c r="AK92" s="39"/>
      <c r="AL92" s="39"/>
      <c r="AM92" s="71" t="s">
        <v>1202</v>
      </c>
      <c r="AN92" s="71" t="s">
        <v>1203</v>
      </c>
      <c r="AO92" s="78" t="s">
        <v>1386</v>
      </c>
    </row>
    <row r="93" s="8" customFormat="1" ht="201" customHeight="1" spans="1:41">
      <c r="A93" s="22">
        <v>22</v>
      </c>
      <c r="B93" s="22" t="s">
        <v>1213</v>
      </c>
      <c r="C93" s="24">
        <v>2024</v>
      </c>
      <c r="D93" s="40" t="s">
        <v>592</v>
      </c>
      <c r="E93" s="24" t="s">
        <v>178</v>
      </c>
      <c r="F93" s="24" t="s">
        <v>1022</v>
      </c>
      <c r="G93" s="24" t="s">
        <v>593</v>
      </c>
      <c r="H93" s="40" t="s">
        <v>594</v>
      </c>
      <c r="I93" s="52">
        <v>1</v>
      </c>
      <c r="J93" s="24">
        <v>11</v>
      </c>
      <c r="K93" s="52"/>
      <c r="L93" s="52"/>
      <c r="M93" s="24">
        <v>1</v>
      </c>
      <c r="N93" s="52"/>
      <c r="O93" s="52"/>
      <c r="P93" s="52"/>
      <c r="Q93" s="52"/>
      <c r="R93" s="52"/>
      <c r="S93" s="24">
        <v>50</v>
      </c>
      <c r="T93" s="52">
        <v>218</v>
      </c>
      <c r="U93" s="24" t="s">
        <v>985</v>
      </c>
      <c r="V93" s="24" t="s">
        <v>944</v>
      </c>
      <c r="W93" s="24" t="s">
        <v>207</v>
      </c>
      <c r="X93" s="24" t="s">
        <v>715</v>
      </c>
      <c r="Y93" s="22" t="s">
        <v>1468</v>
      </c>
      <c r="Z93" s="24">
        <v>370</v>
      </c>
      <c r="AA93" s="24">
        <v>370</v>
      </c>
      <c r="AB93" s="24">
        <v>370</v>
      </c>
      <c r="AC93" s="24"/>
      <c r="AD93" s="24"/>
      <c r="AE93" s="24"/>
      <c r="AF93" s="24"/>
      <c r="AG93" s="24"/>
      <c r="AH93" s="24"/>
      <c r="AI93" s="24"/>
      <c r="AJ93" s="24"/>
      <c r="AK93" s="22"/>
      <c r="AL93" s="22"/>
      <c r="AM93" s="33" t="s">
        <v>1214</v>
      </c>
      <c r="AN93" s="33" t="s">
        <v>1215</v>
      </c>
      <c r="AO93" s="60" t="s">
        <v>1392</v>
      </c>
    </row>
    <row r="94" s="12" customFormat="1" ht="70" customHeight="1" spans="1:41">
      <c r="A94" s="183" t="s">
        <v>54</v>
      </c>
      <c r="B94" s="188" t="s">
        <v>118</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c r="AO94" s="196"/>
    </row>
    <row r="95" s="12" customFormat="1" ht="77" customHeight="1" spans="1:41">
      <c r="A95" s="183" t="s">
        <v>54</v>
      </c>
      <c r="B95" s="188" t="s">
        <v>119</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77" customHeight="1" spans="1:41">
      <c r="A96" s="183" t="s">
        <v>54</v>
      </c>
      <c r="B96" s="188" t="s">
        <v>120</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c r="AO96" s="196"/>
    </row>
    <row r="97" s="12" customFormat="1" ht="50" customHeight="1" spans="1:41">
      <c r="A97" s="183" t="s">
        <v>54</v>
      </c>
      <c r="B97" s="188" t="s">
        <v>121</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c r="AO97" s="196"/>
    </row>
    <row r="98" s="12" customFormat="1" ht="30" customHeight="1" spans="1:41">
      <c r="A98" s="183" t="s">
        <v>54</v>
      </c>
      <c r="B98" s="188" t="s">
        <v>96</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30" customHeight="1" spans="1:41">
      <c r="A99" s="203" t="s">
        <v>52</v>
      </c>
      <c r="B99" s="188" t="s">
        <v>122</v>
      </c>
      <c r="C99" s="188"/>
      <c r="D99" s="188"/>
      <c r="E99" s="185"/>
      <c r="F99" s="185"/>
      <c r="G99" s="185"/>
      <c r="H99" s="185"/>
      <c r="I99" s="191">
        <f t="shared" ref="I99:AL99" si="28">I100+I101+I105+I107</f>
        <v>4</v>
      </c>
      <c r="J99" s="191">
        <f t="shared" si="28"/>
        <v>6.9544</v>
      </c>
      <c r="K99" s="191">
        <f t="shared" si="28"/>
        <v>0</v>
      </c>
      <c r="L99" s="191">
        <f t="shared" si="28"/>
        <v>0</v>
      </c>
      <c r="M99" s="191">
        <f t="shared" si="28"/>
        <v>4</v>
      </c>
      <c r="N99" s="191">
        <f t="shared" si="28"/>
        <v>0</v>
      </c>
      <c r="O99" s="191">
        <f t="shared" si="28"/>
        <v>0</v>
      </c>
      <c r="P99" s="191">
        <f t="shared" si="28"/>
        <v>0</v>
      </c>
      <c r="Q99" s="191">
        <f t="shared" si="28"/>
        <v>0</v>
      </c>
      <c r="R99" s="191">
        <f t="shared" si="28"/>
        <v>0</v>
      </c>
      <c r="S99" s="191">
        <f t="shared" si="28"/>
        <v>2868</v>
      </c>
      <c r="T99" s="191">
        <f t="shared" si="28"/>
        <v>8779</v>
      </c>
      <c r="U99" s="191">
        <f t="shared" si="28"/>
        <v>0</v>
      </c>
      <c r="V99" s="191">
        <f t="shared" si="28"/>
        <v>0</v>
      </c>
      <c r="W99" s="191">
        <f t="shared" si="28"/>
        <v>0</v>
      </c>
      <c r="X99" s="191">
        <f t="shared" si="28"/>
        <v>0</v>
      </c>
      <c r="Y99" s="191">
        <f t="shared" si="28"/>
        <v>0</v>
      </c>
      <c r="Z99" s="191">
        <f t="shared" si="28"/>
        <v>3780</v>
      </c>
      <c r="AA99" s="191">
        <f t="shared" si="28"/>
        <v>3780</v>
      </c>
      <c r="AB99" s="191">
        <f t="shared" si="28"/>
        <v>3780</v>
      </c>
      <c r="AC99" s="191">
        <f t="shared" si="28"/>
        <v>0</v>
      </c>
      <c r="AD99" s="191">
        <f t="shared" si="28"/>
        <v>0</v>
      </c>
      <c r="AE99" s="191">
        <f t="shared" si="28"/>
        <v>0</v>
      </c>
      <c r="AF99" s="191">
        <f t="shared" si="28"/>
        <v>0</v>
      </c>
      <c r="AG99" s="191">
        <f t="shared" si="28"/>
        <v>0</v>
      </c>
      <c r="AH99" s="191">
        <f t="shared" si="28"/>
        <v>0</v>
      </c>
      <c r="AI99" s="191">
        <f t="shared" si="28"/>
        <v>0</v>
      </c>
      <c r="AJ99" s="191">
        <f t="shared" si="28"/>
        <v>0</v>
      </c>
      <c r="AK99" s="191">
        <f t="shared" si="28"/>
        <v>0</v>
      </c>
      <c r="AL99" s="191">
        <f t="shared" si="28"/>
        <v>0</v>
      </c>
      <c r="AM99" s="196"/>
      <c r="AN99" s="196"/>
      <c r="AO99" s="196"/>
    </row>
    <row r="100" s="12" customFormat="1" ht="30" customHeight="1" spans="1:41">
      <c r="A100" s="183" t="s">
        <v>54</v>
      </c>
      <c r="B100" s="188" t="s">
        <v>123</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30" customHeight="1" spans="1:41">
      <c r="A101" s="183" t="s">
        <v>54</v>
      </c>
      <c r="B101" s="188" t="s">
        <v>124</v>
      </c>
      <c r="C101" s="188"/>
      <c r="D101" s="188"/>
      <c r="E101" s="185"/>
      <c r="F101" s="185"/>
      <c r="G101" s="185"/>
      <c r="H101" s="185"/>
      <c r="I101" s="191">
        <f t="shared" ref="I101:AL101" si="29">SUM(I102:I104)</f>
        <v>3</v>
      </c>
      <c r="J101" s="191">
        <f t="shared" si="29"/>
        <v>5.9544</v>
      </c>
      <c r="K101" s="191">
        <f t="shared" si="29"/>
        <v>0</v>
      </c>
      <c r="L101" s="191">
        <f t="shared" si="29"/>
        <v>0</v>
      </c>
      <c r="M101" s="191">
        <f t="shared" si="29"/>
        <v>3</v>
      </c>
      <c r="N101" s="191">
        <f t="shared" si="29"/>
        <v>0</v>
      </c>
      <c r="O101" s="191">
        <f t="shared" si="29"/>
        <v>0</v>
      </c>
      <c r="P101" s="191">
        <f t="shared" si="29"/>
        <v>0</v>
      </c>
      <c r="Q101" s="191">
        <f t="shared" si="29"/>
        <v>0</v>
      </c>
      <c r="R101" s="191">
        <f t="shared" si="29"/>
        <v>0</v>
      </c>
      <c r="S101" s="191">
        <f t="shared" si="29"/>
        <v>2406</v>
      </c>
      <c r="T101" s="191">
        <f t="shared" si="29"/>
        <v>6911</v>
      </c>
      <c r="U101" s="191">
        <f t="shared" si="29"/>
        <v>0</v>
      </c>
      <c r="V101" s="191">
        <f t="shared" si="29"/>
        <v>0</v>
      </c>
      <c r="W101" s="191">
        <f t="shared" si="29"/>
        <v>0</v>
      </c>
      <c r="X101" s="191">
        <f t="shared" si="29"/>
        <v>0</v>
      </c>
      <c r="Y101" s="191">
        <f t="shared" si="29"/>
        <v>0</v>
      </c>
      <c r="Z101" s="191">
        <f t="shared" si="29"/>
        <v>3700</v>
      </c>
      <c r="AA101" s="191">
        <f t="shared" si="29"/>
        <v>3700</v>
      </c>
      <c r="AB101" s="191">
        <f t="shared" si="29"/>
        <v>3700</v>
      </c>
      <c r="AC101" s="191">
        <f t="shared" si="29"/>
        <v>0</v>
      </c>
      <c r="AD101" s="191">
        <f t="shared" si="29"/>
        <v>0</v>
      </c>
      <c r="AE101" s="191">
        <f t="shared" si="29"/>
        <v>0</v>
      </c>
      <c r="AF101" s="191">
        <f t="shared" si="29"/>
        <v>0</v>
      </c>
      <c r="AG101" s="191">
        <f t="shared" si="29"/>
        <v>0</v>
      </c>
      <c r="AH101" s="191">
        <f t="shared" si="29"/>
        <v>0</v>
      </c>
      <c r="AI101" s="191">
        <f t="shared" si="29"/>
        <v>0</v>
      </c>
      <c r="AJ101" s="191">
        <f t="shared" si="29"/>
        <v>0</v>
      </c>
      <c r="AK101" s="191">
        <f t="shared" si="29"/>
        <v>0</v>
      </c>
      <c r="AL101" s="191">
        <f t="shared" si="29"/>
        <v>0</v>
      </c>
      <c r="AM101" s="196"/>
      <c r="AN101" s="196"/>
      <c r="AO101" s="196"/>
    </row>
    <row r="102" s="7" customFormat="1" ht="409" customHeight="1" spans="1:41">
      <c r="A102" s="22">
        <v>23</v>
      </c>
      <c r="B102" s="22" t="s">
        <v>1152</v>
      </c>
      <c r="C102" s="22">
        <v>2024</v>
      </c>
      <c r="D102" s="35" t="s">
        <v>193</v>
      </c>
      <c r="E102" s="24" t="s">
        <v>178</v>
      </c>
      <c r="F102" s="24" t="s">
        <v>984</v>
      </c>
      <c r="G102" s="24" t="s">
        <v>194</v>
      </c>
      <c r="H102" s="35" t="s">
        <v>1417</v>
      </c>
      <c r="I102" s="22">
        <v>1</v>
      </c>
      <c r="J102" s="39">
        <v>3.0643</v>
      </c>
      <c r="K102" s="22"/>
      <c r="L102" s="22"/>
      <c r="M102" s="22">
        <v>1</v>
      </c>
      <c r="N102" s="22"/>
      <c r="O102" s="22"/>
      <c r="P102" s="22"/>
      <c r="Q102" s="22"/>
      <c r="R102" s="22"/>
      <c r="S102" s="22">
        <v>1741</v>
      </c>
      <c r="T102" s="22">
        <v>4337</v>
      </c>
      <c r="U102" s="49" t="s">
        <v>183</v>
      </c>
      <c r="V102" s="22" t="s">
        <v>1144</v>
      </c>
      <c r="W102" s="49" t="s">
        <v>183</v>
      </c>
      <c r="X102" s="22" t="s">
        <v>1144</v>
      </c>
      <c r="Y102" s="22" t="s">
        <v>1440</v>
      </c>
      <c r="Z102" s="62">
        <v>1900</v>
      </c>
      <c r="AA102" s="22">
        <v>1900</v>
      </c>
      <c r="AB102" s="60">
        <v>1900</v>
      </c>
      <c r="AC102" s="60"/>
      <c r="AD102" s="60"/>
      <c r="AE102" s="60"/>
      <c r="AF102" s="22"/>
      <c r="AG102" s="22"/>
      <c r="AH102" s="22"/>
      <c r="AI102" s="22"/>
      <c r="AJ102" s="22"/>
      <c r="AK102" s="22"/>
      <c r="AL102" s="22"/>
      <c r="AM102" s="33" t="s">
        <v>1418</v>
      </c>
      <c r="AN102" s="33" t="s">
        <v>1154</v>
      </c>
      <c r="AO102" s="60" t="s">
        <v>1392</v>
      </c>
    </row>
    <row r="103" s="12" customFormat="1" ht="271" customHeight="1" spans="1:41">
      <c r="A103" s="22">
        <v>24</v>
      </c>
      <c r="B103" s="22" t="s">
        <v>1167</v>
      </c>
      <c r="C103" s="22">
        <v>2024</v>
      </c>
      <c r="D103" s="33" t="s">
        <v>1077</v>
      </c>
      <c r="E103" s="22" t="s">
        <v>178</v>
      </c>
      <c r="F103" s="24" t="s">
        <v>1013</v>
      </c>
      <c r="G103" s="22" t="s">
        <v>590</v>
      </c>
      <c r="H103" s="33" t="s">
        <v>1419</v>
      </c>
      <c r="I103" s="22">
        <v>1</v>
      </c>
      <c r="J103" s="22">
        <v>1.4557</v>
      </c>
      <c r="K103" s="39"/>
      <c r="L103" s="39"/>
      <c r="M103" s="39">
        <v>1</v>
      </c>
      <c r="N103" s="39"/>
      <c r="O103" s="39"/>
      <c r="P103" s="39"/>
      <c r="Q103" s="39"/>
      <c r="R103" s="39"/>
      <c r="S103" s="39">
        <v>298</v>
      </c>
      <c r="T103" s="39">
        <v>1188</v>
      </c>
      <c r="U103" s="22" t="s">
        <v>985</v>
      </c>
      <c r="V103" s="24" t="s">
        <v>944</v>
      </c>
      <c r="W103" s="22" t="s">
        <v>183</v>
      </c>
      <c r="X103" s="22" t="s">
        <v>811</v>
      </c>
      <c r="Y103" s="22" t="s">
        <v>1440</v>
      </c>
      <c r="Z103" s="39">
        <v>950</v>
      </c>
      <c r="AA103" s="39">
        <v>950</v>
      </c>
      <c r="AB103" s="39">
        <v>950</v>
      </c>
      <c r="AC103" s="39"/>
      <c r="AD103" s="39"/>
      <c r="AE103" s="39"/>
      <c r="AF103" s="39"/>
      <c r="AG103" s="39"/>
      <c r="AH103" s="39"/>
      <c r="AI103" s="39"/>
      <c r="AJ103" s="39"/>
      <c r="AK103" s="39"/>
      <c r="AL103" s="39"/>
      <c r="AM103" s="71" t="s">
        <v>1168</v>
      </c>
      <c r="AN103" s="71" t="s">
        <v>1169</v>
      </c>
      <c r="AO103" s="78" t="s">
        <v>1392</v>
      </c>
    </row>
    <row r="104" s="12" customFormat="1" ht="279" customHeight="1" spans="1:41">
      <c r="A104" s="22">
        <v>25</v>
      </c>
      <c r="B104" s="22" t="s">
        <v>1198</v>
      </c>
      <c r="C104" s="22">
        <v>2024</v>
      </c>
      <c r="D104" s="33" t="s">
        <v>282</v>
      </c>
      <c r="E104" s="22" t="s">
        <v>178</v>
      </c>
      <c r="F104" s="24" t="s">
        <v>1013</v>
      </c>
      <c r="G104" s="22" t="s">
        <v>252</v>
      </c>
      <c r="H104" s="33" t="s">
        <v>1420</v>
      </c>
      <c r="I104" s="22">
        <v>1</v>
      </c>
      <c r="J104" s="39">
        <v>1.4344</v>
      </c>
      <c r="K104" s="39"/>
      <c r="L104" s="39"/>
      <c r="M104" s="39">
        <v>1</v>
      </c>
      <c r="N104" s="39"/>
      <c r="O104" s="39"/>
      <c r="P104" s="39"/>
      <c r="Q104" s="39"/>
      <c r="R104" s="39"/>
      <c r="S104" s="39">
        <v>367</v>
      </c>
      <c r="T104" s="39">
        <v>1386</v>
      </c>
      <c r="U104" s="22" t="s">
        <v>227</v>
      </c>
      <c r="V104" s="22" t="s">
        <v>656</v>
      </c>
      <c r="W104" s="22" t="s">
        <v>183</v>
      </c>
      <c r="X104" s="22" t="s">
        <v>811</v>
      </c>
      <c r="Y104" s="22" t="s">
        <v>1440</v>
      </c>
      <c r="Z104" s="39">
        <v>850</v>
      </c>
      <c r="AA104" s="39">
        <v>850</v>
      </c>
      <c r="AB104" s="39">
        <v>850</v>
      </c>
      <c r="AC104" s="39"/>
      <c r="AD104" s="39"/>
      <c r="AE104" s="39"/>
      <c r="AF104" s="39"/>
      <c r="AG104" s="39"/>
      <c r="AH104" s="39"/>
      <c r="AI104" s="39"/>
      <c r="AJ104" s="39"/>
      <c r="AK104" s="39"/>
      <c r="AL104" s="39"/>
      <c r="AM104" s="71" t="s">
        <v>1439</v>
      </c>
      <c r="AN104" s="71" t="s">
        <v>1200</v>
      </c>
      <c r="AO104" s="78" t="s">
        <v>1392</v>
      </c>
    </row>
    <row r="105" s="12" customFormat="1" ht="30" customHeight="1" spans="1:41">
      <c r="A105" s="183" t="s">
        <v>54</v>
      </c>
      <c r="B105" s="188" t="s">
        <v>125</v>
      </c>
      <c r="C105" s="188"/>
      <c r="D105" s="188"/>
      <c r="E105" s="185"/>
      <c r="F105" s="185"/>
      <c r="G105" s="185"/>
      <c r="H105" s="185"/>
      <c r="I105" s="191">
        <f t="shared" ref="I105:AL105" si="30">SUM(I106)</f>
        <v>1</v>
      </c>
      <c r="J105" s="191">
        <f t="shared" si="30"/>
        <v>1</v>
      </c>
      <c r="K105" s="191">
        <f t="shared" si="30"/>
        <v>0</v>
      </c>
      <c r="L105" s="191">
        <f t="shared" si="30"/>
        <v>0</v>
      </c>
      <c r="M105" s="191">
        <f t="shared" si="30"/>
        <v>1</v>
      </c>
      <c r="N105" s="191">
        <f t="shared" si="30"/>
        <v>0</v>
      </c>
      <c r="O105" s="191">
        <f t="shared" si="30"/>
        <v>0</v>
      </c>
      <c r="P105" s="191">
        <f t="shared" si="30"/>
        <v>0</v>
      </c>
      <c r="Q105" s="191">
        <f t="shared" si="30"/>
        <v>0</v>
      </c>
      <c r="R105" s="191">
        <f t="shared" si="30"/>
        <v>0</v>
      </c>
      <c r="S105" s="191">
        <f t="shared" si="30"/>
        <v>462</v>
      </c>
      <c r="T105" s="191">
        <f t="shared" si="30"/>
        <v>1868</v>
      </c>
      <c r="U105" s="191">
        <f t="shared" si="30"/>
        <v>0</v>
      </c>
      <c r="V105" s="191">
        <f t="shared" si="30"/>
        <v>0</v>
      </c>
      <c r="W105" s="191">
        <f t="shared" si="30"/>
        <v>0</v>
      </c>
      <c r="X105" s="191">
        <f t="shared" si="30"/>
        <v>0</v>
      </c>
      <c r="Y105" s="191">
        <f t="shared" si="30"/>
        <v>0</v>
      </c>
      <c r="Z105" s="191">
        <f t="shared" si="30"/>
        <v>80</v>
      </c>
      <c r="AA105" s="191">
        <f t="shared" si="30"/>
        <v>80</v>
      </c>
      <c r="AB105" s="191">
        <f t="shared" si="30"/>
        <v>80</v>
      </c>
      <c r="AC105" s="191">
        <f t="shared" si="30"/>
        <v>0</v>
      </c>
      <c r="AD105" s="191">
        <f t="shared" si="30"/>
        <v>0</v>
      </c>
      <c r="AE105" s="191">
        <f t="shared" si="30"/>
        <v>0</v>
      </c>
      <c r="AF105" s="191">
        <f t="shared" si="30"/>
        <v>0</v>
      </c>
      <c r="AG105" s="191">
        <f t="shared" si="30"/>
        <v>0</v>
      </c>
      <c r="AH105" s="191">
        <f t="shared" si="30"/>
        <v>0</v>
      </c>
      <c r="AI105" s="191">
        <f t="shared" si="30"/>
        <v>0</v>
      </c>
      <c r="AJ105" s="191">
        <f t="shared" si="30"/>
        <v>0</v>
      </c>
      <c r="AK105" s="191">
        <f t="shared" si="30"/>
        <v>0</v>
      </c>
      <c r="AL105" s="191">
        <f t="shared" si="30"/>
        <v>0</v>
      </c>
      <c r="AM105" s="196"/>
      <c r="AN105" s="196"/>
      <c r="AO105" s="196"/>
    </row>
    <row r="106" s="12" customFormat="1" ht="305" customHeight="1" spans="1:41">
      <c r="A106" s="22">
        <v>26</v>
      </c>
      <c r="B106" s="22" t="s">
        <v>1223</v>
      </c>
      <c r="C106" s="22">
        <v>2024</v>
      </c>
      <c r="D106" s="33" t="s">
        <v>285</v>
      </c>
      <c r="E106" s="22" t="s">
        <v>178</v>
      </c>
      <c r="F106" s="24" t="s">
        <v>1013</v>
      </c>
      <c r="G106" s="22" t="s">
        <v>252</v>
      </c>
      <c r="H106" s="33" t="s">
        <v>1116</v>
      </c>
      <c r="I106" s="22">
        <v>1</v>
      </c>
      <c r="J106" s="39">
        <v>1</v>
      </c>
      <c r="K106" s="39"/>
      <c r="L106" s="39"/>
      <c r="M106" s="39">
        <v>1</v>
      </c>
      <c r="N106" s="39"/>
      <c r="O106" s="39"/>
      <c r="P106" s="39"/>
      <c r="Q106" s="39"/>
      <c r="R106" s="39"/>
      <c r="S106" s="39">
        <v>462</v>
      </c>
      <c r="T106" s="39">
        <v>1868</v>
      </c>
      <c r="U106" s="22" t="s">
        <v>227</v>
      </c>
      <c r="V106" s="22" t="s">
        <v>656</v>
      </c>
      <c r="W106" s="22" t="s">
        <v>183</v>
      </c>
      <c r="X106" s="22" t="s">
        <v>811</v>
      </c>
      <c r="Y106" s="22" t="s">
        <v>1440</v>
      </c>
      <c r="Z106" s="39">
        <v>80</v>
      </c>
      <c r="AA106" s="39">
        <v>80</v>
      </c>
      <c r="AB106" s="39">
        <v>80</v>
      </c>
      <c r="AC106" s="39"/>
      <c r="AD106" s="39"/>
      <c r="AE106" s="39"/>
      <c r="AF106" s="39"/>
      <c r="AG106" s="39"/>
      <c r="AH106" s="39"/>
      <c r="AI106" s="39"/>
      <c r="AJ106" s="39"/>
      <c r="AK106" s="39"/>
      <c r="AL106" s="39"/>
      <c r="AM106" s="71" t="s">
        <v>1224</v>
      </c>
      <c r="AN106" s="71" t="s">
        <v>1225</v>
      </c>
      <c r="AO106" s="78" t="s">
        <v>1392</v>
      </c>
    </row>
    <row r="107" s="12" customFormat="1" ht="30" customHeight="1" spans="1:41">
      <c r="A107" s="183" t="s">
        <v>54</v>
      </c>
      <c r="B107" s="188" t="s">
        <v>126</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customHeight="1" spans="1:41">
      <c r="A108" s="203" t="s">
        <v>52</v>
      </c>
      <c r="B108" s="188" t="s">
        <v>127</v>
      </c>
      <c r="C108" s="188"/>
      <c r="D108" s="188"/>
      <c r="E108" s="185"/>
      <c r="F108" s="185"/>
      <c r="G108" s="185"/>
      <c r="H108" s="185"/>
      <c r="I108" s="191">
        <f t="shared" ref="I108:AL108" si="31">I109+I110+I111+I112+I113+I114</f>
        <v>0</v>
      </c>
      <c r="J108" s="191">
        <f t="shared" si="31"/>
        <v>0</v>
      </c>
      <c r="K108" s="191">
        <f t="shared" si="31"/>
        <v>0</v>
      </c>
      <c r="L108" s="191">
        <f t="shared" si="31"/>
        <v>0</v>
      </c>
      <c r="M108" s="191">
        <f t="shared" si="31"/>
        <v>0</v>
      </c>
      <c r="N108" s="191">
        <f t="shared" si="31"/>
        <v>0</v>
      </c>
      <c r="O108" s="191">
        <f t="shared" si="31"/>
        <v>0</v>
      </c>
      <c r="P108" s="191">
        <f t="shared" si="31"/>
        <v>0</v>
      </c>
      <c r="Q108" s="191">
        <f t="shared" si="31"/>
        <v>0</v>
      </c>
      <c r="R108" s="191">
        <f t="shared" si="31"/>
        <v>0</v>
      </c>
      <c r="S108" s="191">
        <f t="shared" si="31"/>
        <v>0</v>
      </c>
      <c r="T108" s="191">
        <f t="shared" si="31"/>
        <v>0</v>
      </c>
      <c r="U108" s="191">
        <f t="shared" si="31"/>
        <v>0</v>
      </c>
      <c r="V108" s="191">
        <f t="shared" si="31"/>
        <v>0</v>
      </c>
      <c r="W108" s="191">
        <f t="shared" si="31"/>
        <v>0</v>
      </c>
      <c r="X108" s="191">
        <f t="shared" si="31"/>
        <v>0</v>
      </c>
      <c r="Y108" s="191">
        <f t="shared" si="31"/>
        <v>0</v>
      </c>
      <c r="Z108" s="191">
        <f t="shared" si="31"/>
        <v>0</v>
      </c>
      <c r="AA108" s="191">
        <f t="shared" si="31"/>
        <v>0</v>
      </c>
      <c r="AB108" s="191">
        <f t="shared" si="31"/>
        <v>0</v>
      </c>
      <c r="AC108" s="191">
        <f t="shared" si="31"/>
        <v>0</v>
      </c>
      <c r="AD108" s="191">
        <f t="shared" si="31"/>
        <v>0</v>
      </c>
      <c r="AE108" s="191">
        <f t="shared" si="31"/>
        <v>0</v>
      </c>
      <c r="AF108" s="191">
        <f t="shared" si="31"/>
        <v>0</v>
      </c>
      <c r="AG108" s="191">
        <f t="shared" si="31"/>
        <v>0</v>
      </c>
      <c r="AH108" s="191">
        <f t="shared" si="31"/>
        <v>0</v>
      </c>
      <c r="AI108" s="191">
        <f t="shared" si="31"/>
        <v>0</v>
      </c>
      <c r="AJ108" s="191">
        <f t="shared" si="31"/>
        <v>0</v>
      </c>
      <c r="AK108" s="191">
        <f t="shared" si="31"/>
        <v>0</v>
      </c>
      <c r="AL108" s="191">
        <f t="shared" si="31"/>
        <v>0</v>
      </c>
      <c r="AM108" s="196"/>
      <c r="AN108" s="196"/>
      <c r="AO108" s="196"/>
    </row>
    <row r="109" s="12" customFormat="1" ht="30" customHeight="1" spans="1:41">
      <c r="A109" s="183" t="s">
        <v>54</v>
      </c>
      <c r="B109" s="188" t="s">
        <v>128</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58" customHeight="1" spans="1:41">
      <c r="A110" s="183" t="s">
        <v>54</v>
      </c>
      <c r="B110" s="188" t="s">
        <v>129</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68" customHeight="1" spans="1:41">
      <c r="A111" s="183" t="s">
        <v>54</v>
      </c>
      <c r="B111" s="188" t="s">
        <v>130</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30" customHeight="1" spans="1:41">
      <c r="A112" s="183" t="s">
        <v>54</v>
      </c>
      <c r="B112" s="188" t="s">
        <v>131</v>
      </c>
      <c r="C112" s="188"/>
      <c r="D112" s="188"/>
      <c r="E112" s="185"/>
      <c r="F112" s="185"/>
      <c r="G112" s="185"/>
      <c r="H112" s="185"/>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6"/>
      <c r="AN112" s="196"/>
      <c r="AO112" s="196"/>
    </row>
    <row r="113" s="12" customFormat="1" ht="30" customHeight="1" spans="1:41">
      <c r="A113" s="183" t="s">
        <v>54</v>
      </c>
      <c r="B113" s="188" t="s">
        <v>132</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183" t="s">
        <v>54</v>
      </c>
      <c r="B114" s="188" t="s">
        <v>133</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customHeight="1" spans="1:41">
      <c r="A115" s="180" t="s">
        <v>50</v>
      </c>
      <c r="B115" s="188" t="s">
        <v>134</v>
      </c>
      <c r="C115" s="188"/>
      <c r="D115" s="188"/>
      <c r="E115" s="185"/>
      <c r="F115" s="185"/>
      <c r="G115" s="185"/>
      <c r="H115" s="185"/>
      <c r="I115" s="192">
        <f t="shared" ref="I115:AL115" si="32">I116</f>
        <v>0</v>
      </c>
      <c r="J115" s="192">
        <f t="shared" si="32"/>
        <v>0</v>
      </c>
      <c r="K115" s="192">
        <f t="shared" si="32"/>
        <v>0</v>
      </c>
      <c r="L115" s="192">
        <f t="shared" si="32"/>
        <v>0</v>
      </c>
      <c r="M115" s="192">
        <f t="shared" si="32"/>
        <v>0</v>
      </c>
      <c r="N115" s="192">
        <f t="shared" si="32"/>
        <v>0</v>
      </c>
      <c r="O115" s="192">
        <f t="shared" si="32"/>
        <v>0</v>
      </c>
      <c r="P115" s="192">
        <f t="shared" si="32"/>
        <v>0</v>
      </c>
      <c r="Q115" s="192">
        <f t="shared" si="32"/>
        <v>0</v>
      </c>
      <c r="R115" s="192">
        <f t="shared" si="32"/>
        <v>0</v>
      </c>
      <c r="S115" s="192">
        <f t="shared" si="32"/>
        <v>0</v>
      </c>
      <c r="T115" s="192">
        <f t="shared" si="32"/>
        <v>0</v>
      </c>
      <c r="U115" s="192">
        <f t="shared" si="32"/>
        <v>0</v>
      </c>
      <c r="V115" s="192">
        <f t="shared" si="32"/>
        <v>0</v>
      </c>
      <c r="W115" s="192">
        <f t="shared" si="32"/>
        <v>0</v>
      </c>
      <c r="X115" s="192">
        <f t="shared" si="32"/>
        <v>0</v>
      </c>
      <c r="Y115" s="192">
        <f t="shared" si="32"/>
        <v>0</v>
      </c>
      <c r="Z115" s="192">
        <f t="shared" si="32"/>
        <v>0</v>
      </c>
      <c r="AA115" s="192">
        <f t="shared" si="32"/>
        <v>0</v>
      </c>
      <c r="AB115" s="192">
        <f t="shared" si="32"/>
        <v>0</v>
      </c>
      <c r="AC115" s="192">
        <f t="shared" si="32"/>
        <v>0</v>
      </c>
      <c r="AD115" s="192">
        <f t="shared" si="32"/>
        <v>0</v>
      </c>
      <c r="AE115" s="192">
        <f t="shared" si="32"/>
        <v>0</v>
      </c>
      <c r="AF115" s="192">
        <f t="shared" si="32"/>
        <v>0</v>
      </c>
      <c r="AG115" s="192">
        <f t="shared" si="32"/>
        <v>0</v>
      </c>
      <c r="AH115" s="192">
        <f t="shared" si="32"/>
        <v>0</v>
      </c>
      <c r="AI115" s="192">
        <f t="shared" si="32"/>
        <v>0</v>
      </c>
      <c r="AJ115" s="192">
        <f t="shared" si="32"/>
        <v>0</v>
      </c>
      <c r="AK115" s="192">
        <f t="shared" si="32"/>
        <v>0</v>
      </c>
      <c r="AL115" s="192">
        <f t="shared" si="32"/>
        <v>0</v>
      </c>
      <c r="AM115" s="196"/>
      <c r="AN115" s="196"/>
      <c r="AO115" s="196"/>
    </row>
    <row r="116" s="12" customFormat="1" ht="30" customHeight="1" spans="1:41">
      <c r="A116" s="180" t="s">
        <v>52</v>
      </c>
      <c r="B116" s="188" t="s">
        <v>134</v>
      </c>
      <c r="C116" s="188"/>
      <c r="D116" s="188"/>
      <c r="E116" s="185"/>
      <c r="F116" s="185"/>
      <c r="G116" s="185"/>
      <c r="H116" s="185"/>
      <c r="I116" s="191">
        <f t="shared" ref="I116:AL116" si="33">I117+I118+I119</f>
        <v>0</v>
      </c>
      <c r="J116" s="191">
        <f t="shared" si="33"/>
        <v>0</v>
      </c>
      <c r="K116" s="191">
        <f t="shared" si="33"/>
        <v>0</v>
      </c>
      <c r="L116" s="191">
        <f t="shared" si="33"/>
        <v>0</v>
      </c>
      <c r="M116" s="191">
        <f t="shared" si="33"/>
        <v>0</v>
      </c>
      <c r="N116" s="191">
        <f t="shared" si="33"/>
        <v>0</v>
      </c>
      <c r="O116" s="191">
        <f t="shared" si="33"/>
        <v>0</v>
      </c>
      <c r="P116" s="191">
        <f t="shared" si="33"/>
        <v>0</v>
      </c>
      <c r="Q116" s="191">
        <f t="shared" si="33"/>
        <v>0</v>
      </c>
      <c r="R116" s="191">
        <f t="shared" si="33"/>
        <v>0</v>
      </c>
      <c r="S116" s="191">
        <f t="shared" si="33"/>
        <v>0</v>
      </c>
      <c r="T116" s="191">
        <f t="shared" si="33"/>
        <v>0</v>
      </c>
      <c r="U116" s="191">
        <f t="shared" si="33"/>
        <v>0</v>
      </c>
      <c r="V116" s="191">
        <f t="shared" si="33"/>
        <v>0</v>
      </c>
      <c r="W116" s="191">
        <f t="shared" si="33"/>
        <v>0</v>
      </c>
      <c r="X116" s="191">
        <f t="shared" si="33"/>
        <v>0</v>
      </c>
      <c r="Y116" s="191">
        <f t="shared" si="33"/>
        <v>0</v>
      </c>
      <c r="Z116" s="191">
        <f t="shared" si="33"/>
        <v>0</v>
      </c>
      <c r="AA116" s="191">
        <f t="shared" si="33"/>
        <v>0</v>
      </c>
      <c r="AB116" s="191">
        <f t="shared" si="33"/>
        <v>0</v>
      </c>
      <c r="AC116" s="191">
        <f t="shared" si="33"/>
        <v>0</v>
      </c>
      <c r="AD116" s="191">
        <f t="shared" si="33"/>
        <v>0</v>
      </c>
      <c r="AE116" s="191">
        <f t="shared" si="33"/>
        <v>0</v>
      </c>
      <c r="AF116" s="191">
        <f t="shared" si="33"/>
        <v>0</v>
      </c>
      <c r="AG116" s="191">
        <f t="shared" si="33"/>
        <v>0</v>
      </c>
      <c r="AH116" s="191">
        <f t="shared" si="33"/>
        <v>0</v>
      </c>
      <c r="AI116" s="191">
        <f t="shared" si="33"/>
        <v>0</v>
      </c>
      <c r="AJ116" s="191">
        <f t="shared" si="33"/>
        <v>0</v>
      </c>
      <c r="AK116" s="191">
        <f t="shared" si="33"/>
        <v>0</v>
      </c>
      <c r="AL116" s="191">
        <f t="shared" si="33"/>
        <v>0</v>
      </c>
      <c r="AM116" s="196"/>
      <c r="AN116" s="196"/>
      <c r="AO116" s="196"/>
    </row>
    <row r="117" s="12" customFormat="1" ht="30" customHeight="1" spans="1:41">
      <c r="A117" s="183" t="s">
        <v>54</v>
      </c>
      <c r="B117" s="188" t="s">
        <v>135</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136</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3" t="s">
        <v>54</v>
      </c>
      <c r="B119" s="188" t="s">
        <v>137</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customHeight="1" spans="1:41">
      <c r="A120" s="180" t="s">
        <v>50</v>
      </c>
      <c r="B120" s="188" t="s">
        <v>138</v>
      </c>
      <c r="C120" s="188"/>
      <c r="D120" s="188"/>
      <c r="E120" s="185"/>
      <c r="F120" s="185"/>
      <c r="G120" s="185"/>
      <c r="H120" s="185"/>
      <c r="I120" s="192">
        <f t="shared" ref="I120:AL120" si="34">I121+I123+I128+I135</f>
        <v>1</v>
      </c>
      <c r="J120" s="192">
        <f t="shared" si="34"/>
        <v>800</v>
      </c>
      <c r="K120" s="192">
        <f t="shared" si="34"/>
        <v>0</v>
      </c>
      <c r="L120" s="192">
        <f t="shared" si="34"/>
        <v>0</v>
      </c>
      <c r="M120" s="192">
        <f t="shared" si="34"/>
        <v>0</v>
      </c>
      <c r="N120" s="192">
        <f t="shared" si="34"/>
        <v>0</v>
      </c>
      <c r="O120" s="192">
        <f t="shared" si="34"/>
        <v>1</v>
      </c>
      <c r="P120" s="192">
        <f t="shared" si="34"/>
        <v>0</v>
      </c>
      <c r="Q120" s="192">
        <f t="shared" si="34"/>
        <v>0</v>
      </c>
      <c r="R120" s="192">
        <f t="shared" si="34"/>
        <v>0</v>
      </c>
      <c r="S120" s="192">
        <f t="shared" si="34"/>
        <v>800</v>
      </c>
      <c r="T120" s="192">
        <f t="shared" si="34"/>
        <v>800</v>
      </c>
      <c r="U120" s="192">
        <f t="shared" si="34"/>
        <v>0</v>
      </c>
      <c r="V120" s="192">
        <f t="shared" si="34"/>
        <v>0</v>
      </c>
      <c r="W120" s="192">
        <f t="shared" si="34"/>
        <v>0</v>
      </c>
      <c r="X120" s="192">
        <f t="shared" si="34"/>
        <v>0</v>
      </c>
      <c r="Y120" s="192">
        <f t="shared" si="34"/>
        <v>0</v>
      </c>
      <c r="Z120" s="192">
        <f t="shared" si="34"/>
        <v>240</v>
      </c>
      <c r="AA120" s="192">
        <f t="shared" si="34"/>
        <v>208.2</v>
      </c>
      <c r="AB120" s="192">
        <f t="shared" si="34"/>
        <v>208.2</v>
      </c>
      <c r="AC120" s="192">
        <f t="shared" si="34"/>
        <v>0</v>
      </c>
      <c r="AD120" s="192">
        <f t="shared" si="34"/>
        <v>0</v>
      </c>
      <c r="AE120" s="192">
        <f t="shared" si="34"/>
        <v>0</v>
      </c>
      <c r="AF120" s="192">
        <f t="shared" si="34"/>
        <v>0</v>
      </c>
      <c r="AG120" s="192">
        <f t="shared" si="34"/>
        <v>0</v>
      </c>
      <c r="AH120" s="192">
        <f t="shared" si="34"/>
        <v>0</v>
      </c>
      <c r="AI120" s="192">
        <f t="shared" si="34"/>
        <v>0</v>
      </c>
      <c r="AJ120" s="192">
        <f t="shared" si="34"/>
        <v>31.8</v>
      </c>
      <c r="AK120" s="192">
        <f t="shared" si="34"/>
        <v>0</v>
      </c>
      <c r="AL120" s="192">
        <f t="shared" si="34"/>
        <v>0</v>
      </c>
      <c r="AM120" s="196"/>
      <c r="AN120" s="196"/>
      <c r="AO120" s="196"/>
    </row>
    <row r="121" s="12" customFormat="1" ht="30" customHeight="1" spans="1:41">
      <c r="A121" s="203" t="s">
        <v>52</v>
      </c>
      <c r="B121" s="188" t="s">
        <v>139</v>
      </c>
      <c r="C121" s="188"/>
      <c r="D121" s="188"/>
      <c r="E121" s="185"/>
      <c r="F121" s="185"/>
      <c r="G121" s="185"/>
      <c r="H121" s="185"/>
      <c r="I121" s="191">
        <f t="shared" ref="I121:AL121" si="35">I122</f>
        <v>0</v>
      </c>
      <c r="J121" s="191">
        <f t="shared" si="35"/>
        <v>0</v>
      </c>
      <c r="K121" s="191">
        <f t="shared" si="35"/>
        <v>0</v>
      </c>
      <c r="L121" s="191">
        <f t="shared" si="35"/>
        <v>0</v>
      </c>
      <c r="M121" s="191">
        <f t="shared" si="35"/>
        <v>0</v>
      </c>
      <c r="N121" s="191">
        <f t="shared" si="35"/>
        <v>0</v>
      </c>
      <c r="O121" s="191">
        <f t="shared" si="35"/>
        <v>0</v>
      </c>
      <c r="P121" s="191">
        <f t="shared" si="35"/>
        <v>0</v>
      </c>
      <c r="Q121" s="191">
        <f t="shared" si="35"/>
        <v>0</v>
      </c>
      <c r="R121" s="191">
        <f t="shared" si="35"/>
        <v>0</v>
      </c>
      <c r="S121" s="191">
        <f t="shared" si="35"/>
        <v>0</v>
      </c>
      <c r="T121" s="191">
        <f t="shared" si="35"/>
        <v>0</v>
      </c>
      <c r="U121" s="191">
        <f t="shared" si="35"/>
        <v>0</v>
      </c>
      <c r="V121" s="191">
        <f t="shared" si="35"/>
        <v>0</v>
      </c>
      <c r="W121" s="191">
        <f t="shared" si="35"/>
        <v>0</v>
      </c>
      <c r="X121" s="191">
        <f t="shared" si="35"/>
        <v>0</v>
      </c>
      <c r="Y121" s="191">
        <f t="shared" si="35"/>
        <v>0</v>
      </c>
      <c r="Z121" s="191">
        <f t="shared" si="35"/>
        <v>0</v>
      </c>
      <c r="AA121" s="191">
        <f t="shared" si="35"/>
        <v>0</v>
      </c>
      <c r="AB121" s="191">
        <f t="shared" si="35"/>
        <v>0</v>
      </c>
      <c r="AC121" s="191">
        <f t="shared" si="35"/>
        <v>0</v>
      </c>
      <c r="AD121" s="191">
        <f t="shared" si="35"/>
        <v>0</v>
      </c>
      <c r="AE121" s="191">
        <f t="shared" si="35"/>
        <v>0</v>
      </c>
      <c r="AF121" s="191">
        <f t="shared" si="35"/>
        <v>0</v>
      </c>
      <c r="AG121" s="191">
        <f t="shared" si="35"/>
        <v>0</v>
      </c>
      <c r="AH121" s="191">
        <f t="shared" si="35"/>
        <v>0</v>
      </c>
      <c r="AI121" s="191">
        <f t="shared" si="35"/>
        <v>0</v>
      </c>
      <c r="AJ121" s="191">
        <f t="shared" si="35"/>
        <v>0</v>
      </c>
      <c r="AK121" s="191">
        <f t="shared" si="35"/>
        <v>0</v>
      </c>
      <c r="AL121" s="191">
        <f t="shared" si="35"/>
        <v>0</v>
      </c>
      <c r="AM121" s="196"/>
      <c r="AN121" s="196"/>
      <c r="AO121" s="196"/>
    </row>
    <row r="122" s="12" customFormat="1" ht="30" customHeight="1" spans="1:41">
      <c r="A122" s="183" t="s">
        <v>54</v>
      </c>
      <c r="B122" s="188" t="s">
        <v>140</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203" t="s">
        <v>52</v>
      </c>
      <c r="B123" s="188" t="s">
        <v>141</v>
      </c>
      <c r="C123" s="188"/>
      <c r="D123" s="188"/>
      <c r="E123" s="185"/>
      <c r="F123" s="185"/>
      <c r="G123" s="185"/>
      <c r="H123" s="185"/>
      <c r="I123" s="191">
        <f t="shared" ref="I123:AL123" si="36">I124+I126+I127</f>
        <v>1</v>
      </c>
      <c r="J123" s="191">
        <f t="shared" si="36"/>
        <v>800</v>
      </c>
      <c r="K123" s="191">
        <f t="shared" si="36"/>
        <v>0</v>
      </c>
      <c r="L123" s="191">
        <f t="shared" si="36"/>
        <v>0</v>
      </c>
      <c r="M123" s="191">
        <f t="shared" si="36"/>
        <v>0</v>
      </c>
      <c r="N123" s="191">
        <f t="shared" si="36"/>
        <v>0</v>
      </c>
      <c r="O123" s="191">
        <f t="shared" si="36"/>
        <v>1</v>
      </c>
      <c r="P123" s="191">
        <f t="shared" si="36"/>
        <v>0</v>
      </c>
      <c r="Q123" s="191">
        <f t="shared" si="36"/>
        <v>0</v>
      </c>
      <c r="R123" s="191">
        <f t="shared" si="36"/>
        <v>0</v>
      </c>
      <c r="S123" s="191">
        <f t="shared" si="36"/>
        <v>800</v>
      </c>
      <c r="T123" s="191">
        <f t="shared" si="36"/>
        <v>800</v>
      </c>
      <c r="U123" s="191">
        <f t="shared" si="36"/>
        <v>0</v>
      </c>
      <c r="V123" s="191">
        <f t="shared" si="36"/>
        <v>0</v>
      </c>
      <c r="W123" s="191">
        <f t="shared" si="36"/>
        <v>0</v>
      </c>
      <c r="X123" s="191">
        <f t="shared" si="36"/>
        <v>0</v>
      </c>
      <c r="Y123" s="191">
        <f t="shared" si="36"/>
        <v>0</v>
      </c>
      <c r="Z123" s="191">
        <f t="shared" si="36"/>
        <v>240</v>
      </c>
      <c r="AA123" s="191">
        <f t="shared" si="36"/>
        <v>208.2</v>
      </c>
      <c r="AB123" s="191">
        <f t="shared" si="36"/>
        <v>208.2</v>
      </c>
      <c r="AC123" s="191">
        <f t="shared" si="36"/>
        <v>0</v>
      </c>
      <c r="AD123" s="191">
        <f t="shared" si="36"/>
        <v>0</v>
      </c>
      <c r="AE123" s="191">
        <f t="shared" si="36"/>
        <v>0</v>
      </c>
      <c r="AF123" s="191">
        <f t="shared" si="36"/>
        <v>0</v>
      </c>
      <c r="AG123" s="191">
        <f t="shared" si="36"/>
        <v>0</v>
      </c>
      <c r="AH123" s="191">
        <f t="shared" si="36"/>
        <v>0</v>
      </c>
      <c r="AI123" s="191">
        <f t="shared" si="36"/>
        <v>0</v>
      </c>
      <c r="AJ123" s="191">
        <f t="shared" si="36"/>
        <v>31.8</v>
      </c>
      <c r="AK123" s="191">
        <f t="shared" si="36"/>
        <v>0</v>
      </c>
      <c r="AL123" s="191">
        <f t="shared" si="36"/>
        <v>0</v>
      </c>
      <c r="AM123" s="196"/>
      <c r="AN123" s="196"/>
      <c r="AO123" s="196"/>
    </row>
    <row r="124" s="12" customFormat="1" ht="30" customHeight="1" spans="1:41">
      <c r="A124" s="183" t="s">
        <v>54</v>
      </c>
      <c r="B124" s="188" t="s">
        <v>142</v>
      </c>
      <c r="C124" s="188"/>
      <c r="D124" s="188"/>
      <c r="E124" s="185"/>
      <c r="F124" s="185"/>
      <c r="G124" s="185"/>
      <c r="H124" s="185"/>
      <c r="I124" s="191">
        <f t="shared" ref="I124:AL124" si="37">SUM(I125)</f>
        <v>1</v>
      </c>
      <c r="J124" s="191">
        <f t="shared" si="37"/>
        <v>800</v>
      </c>
      <c r="K124" s="191">
        <f t="shared" si="37"/>
        <v>0</v>
      </c>
      <c r="L124" s="191">
        <f t="shared" si="37"/>
        <v>0</v>
      </c>
      <c r="M124" s="191">
        <f t="shared" si="37"/>
        <v>0</v>
      </c>
      <c r="N124" s="191">
        <f t="shared" si="37"/>
        <v>0</v>
      </c>
      <c r="O124" s="191">
        <f t="shared" si="37"/>
        <v>1</v>
      </c>
      <c r="P124" s="191">
        <f t="shared" si="37"/>
        <v>0</v>
      </c>
      <c r="Q124" s="191">
        <f t="shared" si="37"/>
        <v>0</v>
      </c>
      <c r="R124" s="191">
        <f t="shared" si="37"/>
        <v>0</v>
      </c>
      <c r="S124" s="191">
        <f t="shared" si="37"/>
        <v>800</v>
      </c>
      <c r="T124" s="191">
        <f t="shared" si="37"/>
        <v>800</v>
      </c>
      <c r="U124" s="191">
        <f t="shared" si="37"/>
        <v>0</v>
      </c>
      <c r="V124" s="191">
        <f t="shared" si="37"/>
        <v>0</v>
      </c>
      <c r="W124" s="191">
        <f t="shared" si="37"/>
        <v>0</v>
      </c>
      <c r="X124" s="191">
        <f t="shared" si="37"/>
        <v>0</v>
      </c>
      <c r="Y124" s="191">
        <f t="shared" si="37"/>
        <v>0</v>
      </c>
      <c r="Z124" s="191">
        <f t="shared" si="37"/>
        <v>240</v>
      </c>
      <c r="AA124" s="191">
        <f t="shared" si="37"/>
        <v>208.2</v>
      </c>
      <c r="AB124" s="191">
        <f t="shared" si="37"/>
        <v>208.2</v>
      </c>
      <c r="AC124" s="191">
        <f t="shared" si="37"/>
        <v>0</v>
      </c>
      <c r="AD124" s="191">
        <f t="shared" si="37"/>
        <v>0</v>
      </c>
      <c r="AE124" s="191">
        <f t="shared" si="37"/>
        <v>0</v>
      </c>
      <c r="AF124" s="191">
        <f t="shared" si="37"/>
        <v>0</v>
      </c>
      <c r="AG124" s="191">
        <f t="shared" si="37"/>
        <v>0</v>
      </c>
      <c r="AH124" s="191">
        <f t="shared" si="37"/>
        <v>0</v>
      </c>
      <c r="AI124" s="191">
        <f t="shared" si="37"/>
        <v>0</v>
      </c>
      <c r="AJ124" s="191">
        <f t="shared" si="37"/>
        <v>31.8</v>
      </c>
      <c r="AK124" s="191">
        <f t="shared" si="37"/>
        <v>0</v>
      </c>
      <c r="AL124" s="191">
        <f t="shared" si="37"/>
        <v>0</v>
      </c>
      <c r="AM124" s="196"/>
      <c r="AN124" s="196"/>
      <c r="AO124" s="196"/>
    </row>
    <row r="125" s="7" customFormat="1" ht="198" customHeight="1" spans="1:41">
      <c r="A125" s="22">
        <v>27</v>
      </c>
      <c r="B125" s="22" t="s">
        <v>1174</v>
      </c>
      <c r="C125" s="22">
        <v>2024</v>
      </c>
      <c r="D125" s="33" t="s">
        <v>993</v>
      </c>
      <c r="E125" s="22" t="s">
        <v>178</v>
      </c>
      <c r="F125" s="22" t="s">
        <v>1175</v>
      </c>
      <c r="G125" s="22" t="s">
        <v>995</v>
      </c>
      <c r="H125" s="33" t="s">
        <v>1103</v>
      </c>
      <c r="I125" s="22">
        <v>1</v>
      </c>
      <c r="J125" s="22">
        <v>800</v>
      </c>
      <c r="K125" s="22"/>
      <c r="L125" s="22"/>
      <c r="M125" s="22"/>
      <c r="N125" s="22"/>
      <c r="O125" s="22">
        <v>1</v>
      </c>
      <c r="P125" s="22"/>
      <c r="Q125" s="22"/>
      <c r="R125" s="22"/>
      <c r="S125" s="22">
        <v>800</v>
      </c>
      <c r="T125" s="22">
        <v>800</v>
      </c>
      <c r="U125" s="36" t="s">
        <v>997</v>
      </c>
      <c r="V125" s="22" t="s">
        <v>1176</v>
      </c>
      <c r="W125" s="22" t="s">
        <v>997</v>
      </c>
      <c r="X125" s="22" t="s">
        <v>1176</v>
      </c>
      <c r="Y125" s="22" t="s">
        <v>1177</v>
      </c>
      <c r="Z125" s="22">
        <v>240</v>
      </c>
      <c r="AA125" s="213">
        <v>208.2</v>
      </c>
      <c r="AB125" s="213">
        <v>208.2</v>
      </c>
      <c r="AC125" s="213"/>
      <c r="AD125" s="213"/>
      <c r="AE125" s="213"/>
      <c r="AF125" s="208"/>
      <c r="AG125" s="208"/>
      <c r="AH125" s="208"/>
      <c r="AI125" s="208"/>
      <c r="AJ125" s="208">
        <v>31.8</v>
      </c>
      <c r="AK125" s="22"/>
      <c r="AL125" s="22"/>
      <c r="AM125" s="33" t="s">
        <v>1178</v>
      </c>
      <c r="AN125" s="33" t="s">
        <v>1179</v>
      </c>
      <c r="AO125" s="60" t="s">
        <v>1386</v>
      </c>
    </row>
    <row r="126" s="12" customFormat="1" ht="30" customHeight="1" spans="1:41">
      <c r="A126" s="183" t="s">
        <v>54</v>
      </c>
      <c r="B126" s="188" t="s">
        <v>143</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183" t="s">
        <v>54</v>
      </c>
      <c r="B127" s="188" t="s">
        <v>144</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203" t="s">
        <v>52</v>
      </c>
      <c r="B128" s="188" t="s">
        <v>145</v>
      </c>
      <c r="C128" s="188"/>
      <c r="D128" s="188"/>
      <c r="E128" s="185"/>
      <c r="F128" s="185"/>
      <c r="G128" s="185"/>
      <c r="H128" s="185"/>
      <c r="I128" s="191">
        <f t="shared" ref="I128:AL128" si="38">I129+I130+I131+I132+I133+I134</f>
        <v>0</v>
      </c>
      <c r="J128" s="191">
        <f t="shared" si="38"/>
        <v>0</v>
      </c>
      <c r="K128" s="191">
        <f t="shared" si="38"/>
        <v>0</v>
      </c>
      <c r="L128" s="191">
        <f t="shared" si="38"/>
        <v>0</v>
      </c>
      <c r="M128" s="191">
        <f t="shared" si="38"/>
        <v>0</v>
      </c>
      <c r="N128" s="191">
        <f t="shared" si="38"/>
        <v>0</v>
      </c>
      <c r="O128" s="191">
        <f t="shared" si="38"/>
        <v>0</v>
      </c>
      <c r="P128" s="191">
        <f t="shared" si="38"/>
        <v>0</v>
      </c>
      <c r="Q128" s="191">
        <f t="shared" si="38"/>
        <v>0</v>
      </c>
      <c r="R128" s="191">
        <f t="shared" si="38"/>
        <v>0</v>
      </c>
      <c r="S128" s="191">
        <f t="shared" si="38"/>
        <v>0</v>
      </c>
      <c r="T128" s="191">
        <f t="shared" si="38"/>
        <v>0</v>
      </c>
      <c r="U128" s="191">
        <f t="shared" si="38"/>
        <v>0</v>
      </c>
      <c r="V128" s="191">
        <f t="shared" si="38"/>
        <v>0</v>
      </c>
      <c r="W128" s="191">
        <f t="shared" si="38"/>
        <v>0</v>
      </c>
      <c r="X128" s="191">
        <f t="shared" si="38"/>
        <v>0</v>
      </c>
      <c r="Y128" s="191">
        <f t="shared" si="38"/>
        <v>0</v>
      </c>
      <c r="Z128" s="191">
        <f t="shared" si="38"/>
        <v>0</v>
      </c>
      <c r="AA128" s="191">
        <f t="shared" si="38"/>
        <v>0</v>
      </c>
      <c r="AB128" s="191">
        <f t="shared" si="38"/>
        <v>0</v>
      </c>
      <c r="AC128" s="191">
        <f t="shared" si="38"/>
        <v>0</v>
      </c>
      <c r="AD128" s="191">
        <f t="shared" si="38"/>
        <v>0</v>
      </c>
      <c r="AE128" s="191">
        <f t="shared" si="38"/>
        <v>0</v>
      </c>
      <c r="AF128" s="191">
        <f t="shared" si="38"/>
        <v>0</v>
      </c>
      <c r="AG128" s="191">
        <f t="shared" si="38"/>
        <v>0</v>
      </c>
      <c r="AH128" s="191">
        <f t="shared" si="38"/>
        <v>0</v>
      </c>
      <c r="AI128" s="191">
        <f t="shared" si="38"/>
        <v>0</v>
      </c>
      <c r="AJ128" s="191">
        <f t="shared" si="38"/>
        <v>0</v>
      </c>
      <c r="AK128" s="191">
        <f t="shared" si="38"/>
        <v>0</v>
      </c>
      <c r="AL128" s="191">
        <f t="shared" si="38"/>
        <v>0</v>
      </c>
      <c r="AM128" s="196"/>
      <c r="AN128" s="196"/>
      <c r="AO128" s="196"/>
    </row>
    <row r="129" s="12" customFormat="1" ht="30" customHeight="1" spans="1:41">
      <c r="A129" s="183" t="s">
        <v>54</v>
      </c>
      <c r="B129" s="188" t="s">
        <v>146</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customHeight="1" spans="1:41">
      <c r="A130" s="183" t="s">
        <v>54</v>
      </c>
      <c r="B130" s="188" t="s">
        <v>147</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183" t="s">
        <v>54</v>
      </c>
      <c r="B131" s="188" t="s">
        <v>148</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149</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183" t="s">
        <v>54</v>
      </c>
      <c r="B133" s="188" t="s">
        <v>150</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customHeight="1" spans="1:41">
      <c r="A134" s="183" t="s">
        <v>54</v>
      </c>
      <c r="B134" s="188" t="s">
        <v>151</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203" t="s">
        <v>52</v>
      </c>
      <c r="B135" s="188" t="s">
        <v>152</v>
      </c>
      <c r="C135" s="188"/>
      <c r="D135" s="188"/>
      <c r="E135" s="185"/>
      <c r="F135" s="185"/>
      <c r="G135" s="185"/>
      <c r="H135" s="185"/>
      <c r="I135" s="191">
        <f t="shared" ref="I135:AL135" si="39">I136+I137+I138+I139+I140</f>
        <v>0</v>
      </c>
      <c r="J135" s="191">
        <f t="shared" si="39"/>
        <v>0</v>
      </c>
      <c r="K135" s="191">
        <f t="shared" si="39"/>
        <v>0</v>
      </c>
      <c r="L135" s="191">
        <f t="shared" si="39"/>
        <v>0</v>
      </c>
      <c r="M135" s="191">
        <f t="shared" si="39"/>
        <v>0</v>
      </c>
      <c r="N135" s="191">
        <f t="shared" si="39"/>
        <v>0</v>
      </c>
      <c r="O135" s="191">
        <f t="shared" si="39"/>
        <v>0</v>
      </c>
      <c r="P135" s="191">
        <f t="shared" si="39"/>
        <v>0</v>
      </c>
      <c r="Q135" s="191">
        <f t="shared" si="39"/>
        <v>0</v>
      </c>
      <c r="R135" s="191">
        <f t="shared" si="39"/>
        <v>0</v>
      </c>
      <c r="S135" s="191">
        <f t="shared" si="39"/>
        <v>0</v>
      </c>
      <c r="T135" s="191">
        <f t="shared" si="39"/>
        <v>0</v>
      </c>
      <c r="U135" s="191">
        <f t="shared" si="39"/>
        <v>0</v>
      </c>
      <c r="V135" s="191">
        <f t="shared" si="39"/>
        <v>0</v>
      </c>
      <c r="W135" s="191">
        <f t="shared" si="39"/>
        <v>0</v>
      </c>
      <c r="X135" s="191">
        <f t="shared" si="39"/>
        <v>0</v>
      </c>
      <c r="Y135" s="191">
        <f t="shared" si="39"/>
        <v>0</v>
      </c>
      <c r="Z135" s="191">
        <f t="shared" si="39"/>
        <v>0</v>
      </c>
      <c r="AA135" s="191">
        <f t="shared" si="39"/>
        <v>0</v>
      </c>
      <c r="AB135" s="191">
        <f t="shared" si="39"/>
        <v>0</v>
      </c>
      <c r="AC135" s="191">
        <f t="shared" si="39"/>
        <v>0</v>
      </c>
      <c r="AD135" s="191">
        <f t="shared" si="39"/>
        <v>0</v>
      </c>
      <c r="AE135" s="191">
        <f t="shared" si="39"/>
        <v>0</v>
      </c>
      <c r="AF135" s="191">
        <f t="shared" si="39"/>
        <v>0</v>
      </c>
      <c r="AG135" s="191">
        <f t="shared" si="39"/>
        <v>0</v>
      </c>
      <c r="AH135" s="191">
        <f t="shared" si="39"/>
        <v>0</v>
      </c>
      <c r="AI135" s="191">
        <f t="shared" si="39"/>
        <v>0</v>
      </c>
      <c r="AJ135" s="191">
        <f t="shared" si="39"/>
        <v>0</v>
      </c>
      <c r="AK135" s="191">
        <f t="shared" si="39"/>
        <v>0</v>
      </c>
      <c r="AL135" s="191">
        <f t="shared" si="39"/>
        <v>0</v>
      </c>
      <c r="AM135" s="196"/>
      <c r="AN135" s="196"/>
      <c r="AO135" s="196"/>
    </row>
    <row r="136" s="12" customFormat="1" ht="30" customHeight="1" spans="1:41">
      <c r="A136" s="183" t="s">
        <v>54</v>
      </c>
      <c r="B136" s="188" t="s">
        <v>153</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154</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155</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156</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157</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0" t="s">
        <v>50</v>
      </c>
      <c r="B141" s="188" t="s">
        <v>158</v>
      </c>
      <c r="C141" s="188"/>
      <c r="D141" s="188"/>
      <c r="E141" s="185"/>
      <c r="F141" s="185"/>
      <c r="G141" s="185"/>
      <c r="H141" s="185"/>
      <c r="I141" s="192">
        <f t="shared" ref="I141:AL141" si="40">I142+I145</f>
        <v>0</v>
      </c>
      <c r="J141" s="192">
        <f t="shared" si="40"/>
        <v>0</v>
      </c>
      <c r="K141" s="192">
        <f t="shared" si="40"/>
        <v>0</v>
      </c>
      <c r="L141" s="192">
        <f t="shared" si="40"/>
        <v>0</v>
      </c>
      <c r="M141" s="192">
        <f t="shared" si="40"/>
        <v>0</v>
      </c>
      <c r="N141" s="192">
        <f t="shared" si="40"/>
        <v>0</v>
      </c>
      <c r="O141" s="192">
        <f t="shared" si="40"/>
        <v>0</v>
      </c>
      <c r="P141" s="192">
        <f t="shared" si="40"/>
        <v>0</v>
      </c>
      <c r="Q141" s="192">
        <f t="shared" si="40"/>
        <v>0</v>
      </c>
      <c r="R141" s="192">
        <f t="shared" si="40"/>
        <v>0</v>
      </c>
      <c r="S141" s="192">
        <f t="shared" si="40"/>
        <v>0</v>
      </c>
      <c r="T141" s="192">
        <f t="shared" si="40"/>
        <v>0</v>
      </c>
      <c r="U141" s="192">
        <f t="shared" si="40"/>
        <v>0</v>
      </c>
      <c r="V141" s="192">
        <f t="shared" si="40"/>
        <v>0</v>
      </c>
      <c r="W141" s="192">
        <f t="shared" si="40"/>
        <v>0</v>
      </c>
      <c r="X141" s="192">
        <f t="shared" si="40"/>
        <v>0</v>
      </c>
      <c r="Y141" s="192">
        <f t="shared" si="40"/>
        <v>0</v>
      </c>
      <c r="Z141" s="192">
        <f t="shared" si="40"/>
        <v>0</v>
      </c>
      <c r="AA141" s="192">
        <f t="shared" si="40"/>
        <v>0</v>
      </c>
      <c r="AB141" s="192">
        <f t="shared" si="40"/>
        <v>0</v>
      </c>
      <c r="AC141" s="192">
        <f t="shared" si="40"/>
        <v>0</v>
      </c>
      <c r="AD141" s="192">
        <f t="shared" si="40"/>
        <v>0</v>
      </c>
      <c r="AE141" s="192">
        <f t="shared" si="40"/>
        <v>0</v>
      </c>
      <c r="AF141" s="192">
        <f t="shared" si="40"/>
        <v>0</v>
      </c>
      <c r="AG141" s="192">
        <f t="shared" si="40"/>
        <v>0</v>
      </c>
      <c r="AH141" s="192">
        <f t="shared" si="40"/>
        <v>0</v>
      </c>
      <c r="AI141" s="192">
        <f t="shared" si="40"/>
        <v>0</v>
      </c>
      <c r="AJ141" s="192">
        <f t="shared" si="40"/>
        <v>0</v>
      </c>
      <c r="AK141" s="192">
        <f t="shared" si="40"/>
        <v>0</v>
      </c>
      <c r="AL141" s="192">
        <f t="shared" si="40"/>
        <v>0</v>
      </c>
      <c r="AM141" s="196"/>
      <c r="AN141" s="196"/>
      <c r="AO141" s="196"/>
    </row>
    <row r="142" s="12" customFormat="1" ht="30" customHeight="1" spans="1:41">
      <c r="A142" s="203" t="s">
        <v>52</v>
      </c>
      <c r="B142" s="188" t="s">
        <v>159</v>
      </c>
      <c r="C142" s="188"/>
      <c r="D142" s="188"/>
      <c r="E142" s="185"/>
      <c r="F142" s="185"/>
      <c r="G142" s="185"/>
      <c r="H142" s="185"/>
      <c r="I142" s="191">
        <f t="shared" ref="I142:AL142" si="41">I143+I144</f>
        <v>0</v>
      </c>
      <c r="J142" s="191">
        <f t="shared" si="41"/>
        <v>0</v>
      </c>
      <c r="K142" s="191">
        <f t="shared" si="41"/>
        <v>0</v>
      </c>
      <c r="L142" s="191">
        <f t="shared" si="41"/>
        <v>0</v>
      </c>
      <c r="M142" s="191">
        <f t="shared" si="41"/>
        <v>0</v>
      </c>
      <c r="N142" s="191">
        <f t="shared" si="41"/>
        <v>0</v>
      </c>
      <c r="O142" s="191">
        <f t="shared" si="41"/>
        <v>0</v>
      </c>
      <c r="P142" s="191">
        <f t="shared" si="41"/>
        <v>0</v>
      </c>
      <c r="Q142" s="191">
        <f t="shared" si="41"/>
        <v>0</v>
      </c>
      <c r="R142" s="191">
        <f t="shared" si="41"/>
        <v>0</v>
      </c>
      <c r="S142" s="191">
        <f t="shared" si="41"/>
        <v>0</v>
      </c>
      <c r="T142" s="191">
        <f t="shared" si="41"/>
        <v>0</v>
      </c>
      <c r="U142" s="191">
        <f t="shared" si="41"/>
        <v>0</v>
      </c>
      <c r="V142" s="191">
        <f t="shared" si="41"/>
        <v>0</v>
      </c>
      <c r="W142" s="191">
        <f t="shared" si="41"/>
        <v>0</v>
      </c>
      <c r="X142" s="191">
        <f t="shared" si="41"/>
        <v>0</v>
      </c>
      <c r="Y142" s="191">
        <f t="shared" si="41"/>
        <v>0</v>
      </c>
      <c r="Z142" s="191">
        <f t="shared" si="41"/>
        <v>0</v>
      </c>
      <c r="AA142" s="191">
        <f t="shared" si="41"/>
        <v>0</v>
      </c>
      <c r="AB142" s="191">
        <f t="shared" si="41"/>
        <v>0</v>
      </c>
      <c r="AC142" s="191">
        <f t="shared" si="41"/>
        <v>0</v>
      </c>
      <c r="AD142" s="191">
        <f t="shared" si="41"/>
        <v>0</v>
      </c>
      <c r="AE142" s="191">
        <f t="shared" si="41"/>
        <v>0</v>
      </c>
      <c r="AF142" s="191">
        <f t="shared" si="41"/>
        <v>0</v>
      </c>
      <c r="AG142" s="191">
        <f t="shared" si="41"/>
        <v>0</v>
      </c>
      <c r="AH142" s="191">
        <f t="shared" si="41"/>
        <v>0</v>
      </c>
      <c r="AI142" s="191">
        <f t="shared" si="41"/>
        <v>0</v>
      </c>
      <c r="AJ142" s="191">
        <f t="shared" si="41"/>
        <v>0</v>
      </c>
      <c r="AK142" s="191">
        <f t="shared" si="41"/>
        <v>0</v>
      </c>
      <c r="AL142" s="191">
        <f t="shared" si="41"/>
        <v>0</v>
      </c>
      <c r="AM142" s="196"/>
      <c r="AN142" s="196"/>
      <c r="AO142" s="196"/>
    </row>
    <row r="143" s="12" customFormat="1" ht="30" customHeight="1" spans="1:41">
      <c r="A143" s="183" t="s">
        <v>54</v>
      </c>
      <c r="B143" s="188" t="s">
        <v>160</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161</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203" t="s">
        <v>52</v>
      </c>
      <c r="B145" s="188" t="s">
        <v>162</v>
      </c>
      <c r="C145" s="188"/>
      <c r="D145" s="188"/>
      <c r="E145" s="185"/>
      <c r="F145" s="185"/>
      <c r="G145" s="185"/>
      <c r="H145" s="185"/>
      <c r="I145" s="191">
        <f t="shared" ref="I145:AL145" si="42">I146+I147+I148+I149</f>
        <v>0</v>
      </c>
      <c r="J145" s="191">
        <f t="shared" si="42"/>
        <v>0</v>
      </c>
      <c r="K145" s="191">
        <f t="shared" si="42"/>
        <v>0</v>
      </c>
      <c r="L145" s="191">
        <f t="shared" si="42"/>
        <v>0</v>
      </c>
      <c r="M145" s="191">
        <f t="shared" si="42"/>
        <v>0</v>
      </c>
      <c r="N145" s="191">
        <f t="shared" si="42"/>
        <v>0</v>
      </c>
      <c r="O145" s="191">
        <f t="shared" si="42"/>
        <v>0</v>
      </c>
      <c r="P145" s="191">
        <f t="shared" si="42"/>
        <v>0</v>
      </c>
      <c r="Q145" s="191">
        <f t="shared" si="42"/>
        <v>0</v>
      </c>
      <c r="R145" s="191">
        <f t="shared" si="42"/>
        <v>0</v>
      </c>
      <c r="S145" s="191">
        <f t="shared" si="42"/>
        <v>0</v>
      </c>
      <c r="T145" s="191">
        <f t="shared" si="42"/>
        <v>0</v>
      </c>
      <c r="U145" s="191">
        <f t="shared" si="42"/>
        <v>0</v>
      </c>
      <c r="V145" s="191">
        <f t="shared" si="42"/>
        <v>0</v>
      </c>
      <c r="W145" s="191">
        <f t="shared" si="42"/>
        <v>0</v>
      </c>
      <c r="X145" s="191">
        <f t="shared" si="42"/>
        <v>0</v>
      </c>
      <c r="Y145" s="191">
        <f t="shared" si="42"/>
        <v>0</v>
      </c>
      <c r="Z145" s="191">
        <f t="shared" si="42"/>
        <v>0</v>
      </c>
      <c r="AA145" s="191">
        <f t="shared" si="42"/>
        <v>0</v>
      </c>
      <c r="AB145" s="191">
        <f t="shared" si="42"/>
        <v>0</v>
      </c>
      <c r="AC145" s="191">
        <f t="shared" si="42"/>
        <v>0</v>
      </c>
      <c r="AD145" s="191">
        <f t="shared" si="42"/>
        <v>0</v>
      </c>
      <c r="AE145" s="191">
        <f t="shared" si="42"/>
        <v>0</v>
      </c>
      <c r="AF145" s="191">
        <f t="shared" si="42"/>
        <v>0</v>
      </c>
      <c r="AG145" s="191">
        <f t="shared" si="42"/>
        <v>0</v>
      </c>
      <c r="AH145" s="191">
        <f t="shared" si="42"/>
        <v>0</v>
      </c>
      <c r="AI145" s="191">
        <f t="shared" si="42"/>
        <v>0</v>
      </c>
      <c r="AJ145" s="191">
        <f t="shared" si="42"/>
        <v>0</v>
      </c>
      <c r="AK145" s="191">
        <f t="shared" si="42"/>
        <v>0</v>
      </c>
      <c r="AL145" s="191">
        <f t="shared" si="42"/>
        <v>0</v>
      </c>
      <c r="AM145" s="196"/>
      <c r="AN145" s="196"/>
      <c r="AO145" s="196"/>
    </row>
    <row r="146" s="12" customFormat="1" ht="30" customHeight="1" spans="1:41">
      <c r="A146" s="183" t="s">
        <v>54</v>
      </c>
      <c r="B146" s="188" t="s">
        <v>163</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customHeight="1" spans="1:41">
      <c r="A147" s="183" t="s">
        <v>54</v>
      </c>
      <c r="B147" s="188" t="s">
        <v>164</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customHeight="1" spans="1:41">
      <c r="A148" s="183" t="s">
        <v>54</v>
      </c>
      <c r="B148" s="188" t="s">
        <v>165</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3" t="s">
        <v>54</v>
      </c>
      <c r="B149" s="188" t="s">
        <v>166</v>
      </c>
      <c r="C149" s="188"/>
      <c r="D149" s="188"/>
      <c r="E149" s="185"/>
      <c r="F149" s="185"/>
      <c r="G149" s="185"/>
      <c r="H149" s="185"/>
      <c r="I149" s="191"/>
      <c r="J149" s="191"/>
      <c r="K149" s="191"/>
      <c r="L149" s="191"/>
      <c r="M149" s="191"/>
      <c r="N149" s="191"/>
      <c r="O149" s="191"/>
      <c r="P149" s="191"/>
      <c r="Q149" s="191"/>
      <c r="R149" s="191"/>
      <c r="S149" s="191"/>
      <c r="T149" s="191"/>
      <c r="U149" s="191"/>
      <c r="V149" s="191"/>
      <c r="W149" s="191"/>
      <c r="X149" s="191"/>
      <c r="Y149" s="191"/>
      <c r="Z149" s="191"/>
      <c r="AA149" s="191"/>
      <c r="AB149" s="191"/>
      <c r="AC149" s="191"/>
      <c r="AD149" s="191"/>
      <c r="AE149" s="191"/>
      <c r="AF149" s="191"/>
      <c r="AG149" s="191"/>
      <c r="AH149" s="191"/>
      <c r="AI149" s="191"/>
      <c r="AJ149" s="191"/>
      <c r="AK149" s="191"/>
      <c r="AL149" s="191"/>
      <c r="AM149" s="196"/>
      <c r="AN149" s="196"/>
      <c r="AO149" s="196"/>
    </row>
    <row r="150" s="12" customFormat="1" ht="30" customHeight="1" spans="1:41">
      <c r="A150" s="180" t="s">
        <v>50</v>
      </c>
      <c r="B150" s="188" t="s">
        <v>167</v>
      </c>
      <c r="C150" s="188"/>
      <c r="D150" s="188"/>
      <c r="E150" s="185"/>
      <c r="F150" s="185"/>
      <c r="G150" s="185"/>
      <c r="H150" s="185"/>
      <c r="I150" s="192">
        <f t="shared" ref="I150:AL150" si="43">I151</f>
        <v>0</v>
      </c>
      <c r="J150" s="192">
        <f t="shared" si="43"/>
        <v>0</v>
      </c>
      <c r="K150" s="192">
        <f t="shared" si="43"/>
        <v>0</v>
      </c>
      <c r="L150" s="192">
        <f t="shared" si="43"/>
        <v>0</v>
      </c>
      <c r="M150" s="192">
        <f t="shared" si="43"/>
        <v>0</v>
      </c>
      <c r="N150" s="192">
        <f t="shared" si="43"/>
        <v>0</v>
      </c>
      <c r="O150" s="192">
        <f t="shared" si="43"/>
        <v>0</v>
      </c>
      <c r="P150" s="192">
        <f t="shared" si="43"/>
        <v>0</v>
      </c>
      <c r="Q150" s="192">
        <f t="shared" si="43"/>
        <v>0</v>
      </c>
      <c r="R150" s="192">
        <f t="shared" si="43"/>
        <v>0</v>
      </c>
      <c r="S150" s="192">
        <f t="shared" si="43"/>
        <v>0</v>
      </c>
      <c r="T150" s="192">
        <f t="shared" si="43"/>
        <v>0</v>
      </c>
      <c r="U150" s="192">
        <f t="shared" si="43"/>
        <v>0</v>
      </c>
      <c r="V150" s="192">
        <f t="shared" si="43"/>
        <v>0</v>
      </c>
      <c r="W150" s="192">
        <f t="shared" si="43"/>
        <v>0</v>
      </c>
      <c r="X150" s="192">
        <f t="shared" si="43"/>
        <v>0</v>
      </c>
      <c r="Y150" s="192">
        <f t="shared" si="43"/>
        <v>0</v>
      </c>
      <c r="Z150" s="192">
        <f t="shared" si="43"/>
        <v>0</v>
      </c>
      <c r="AA150" s="192">
        <f t="shared" si="43"/>
        <v>0</v>
      </c>
      <c r="AB150" s="192">
        <f t="shared" si="43"/>
        <v>0</v>
      </c>
      <c r="AC150" s="192">
        <f t="shared" si="43"/>
        <v>0</v>
      </c>
      <c r="AD150" s="192">
        <f t="shared" si="43"/>
        <v>0</v>
      </c>
      <c r="AE150" s="192">
        <f t="shared" si="43"/>
        <v>0</v>
      </c>
      <c r="AF150" s="192">
        <f t="shared" si="43"/>
        <v>0</v>
      </c>
      <c r="AG150" s="192">
        <f t="shared" si="43"/>
        <v>0</v>
      </c>
      <c r="AH150" s="192">
        <f t="shared" si="43"/>
        <v>0</v>
      </c>
      <c r="AI150" s="192">
        <f t="shared" si="43"/>
        <v>0</v>
      </c>
      <c r="AJ150" s="192">
        <f t="shared" si="43"/>
        <v>0</v>
      </c>
      <c r="AK150" s="192">
        <f t="shared" si="43"/>
        <v>0</v>
      </c>
      <c r="AL150" s="192">
        <f t="shared" si="43"/>
        <v>0</v>
      </c>
      <c r="AM150" s="196"/>
      <c r="AN150" s="196"/>
      <c r="AO150" s="196"/>
    </row>
    <row r="151" s="12" customFormat="1" ht="30" customHeight="1" spans="1:41">
      <c r="A151" s="180" t="s">
        <v>52</v>
      </c>
      <c r="B151" s="188" t="s">
        <v>167</v>
      </c>
      <c r="C151" s="188"/>
      <c r="D151" s="188"/>
      <c r="E151" s="185"/>
      <c r="F151" s="185"/>
      <c r="G151" s="185"/>
      <c r="H151" s="185"/>
      <c r="I151" s="191">
        <f t="shared" ref="I151:AL151" si="44">I152</f>
        <v>0</v>
      </c>
      <c r="J151" s="191">
        <f t="shared" si="44"/>
        <v>0</v>
      </c>
      <c r="K151" s="191">
        <f t="shared" si="44"/>
        <v>0</v>
      </c>
      <c r="L151" s="191">
        <f t="shared" si="44"/>
        <v>0</v>
      </c>
      <c r="M151" s="191">
        <f t="shared" si="44"/>
        <v>0</v>
      </c>
      <c r="N151" s="191">
        <f t="shared" si="44"/>
        <v>0</v>
      </c>
      <c r="O151" s="191">
        <f t="shared" si="44"/>
        <v>0</v>
      </c>
      <c r="P151" s="191">
        <f t="shared" si="44"/>
        <v>0</v>
      </c>
      <c r="Q151" s="191">
        <f t="shared" si="44"/>
        <v>0</v>
      </c>
      <c r="R151" s="191">
        <f t="shared" si="44"/>
        <v>0</v>
      </c>
      <c r="S151" s="191">
        <f t="shared" si="44"/>
        <v>0</v>
      </c>
      <c r="T151" s="191">
        <f t="shared" si="44"/>
        <v>0</v>
      </c>
      <c r="U151" s="191">
        <f t="shared" si="44"/>
        <v>0</v>
      </c>
      <c r="V151" s="191">
        <f t="shared" si="44"/>
        <v>0</v>
      </c>
      <c r="W151" s="191">
        <f t="shared" si="44"/>
        <v>0</v>
      </c>
      <c r="X151" s="191">
        <f t="shared" si="44"/>
        <v>0</v>
      </c>
      <c r="Y151" s="191">
        <f t="shared" si="44"/>
        <v>0</v>
      </c>
      <c r="Z151" s="191">
        <f t="shared" si="44"/>
        <v>0</v>
      </c>
      <c r="AA151" s="191">
        <f t="shared" si="44"/>
        <v>0</v>
      </c>
      <c r="AB151" s="191">
        <f t="shared" si="44"/>
        <v>0</v>
      </c>
      <c r="AC151" s="191">
        <f t="shared" si="44"/>
        <v>0</v>
      </c>
      <c r="AD151" s="191">
        <f t="shared" si="44"/>
        <v>0</v>
      </c>
      <c r="AE151" s="191">
        <f t="shared" si="44"/>
        <v>0</v>
      </c>
      <c r="AF151" s="191">
        <f t="shared" si="44"/>
        <v>0</v>
      </c>
      <c r="AG151" s="191">
        <f t="shared" si="44"/>
        <v>0</v>
      </c>
      <c r="AH151" s="191">
        <f t="shared" si="44"/>
        <v>0</v>
      </c>
      <c r="AI151" s="191">
        <f t="shared" si="44"/>
        <v>0</v>
      </c>
      <c r="AJ151" s="191">
        <f t="shared" si="44"/>
        <v>0</v>
      </c>
      <c r="AK151" s="191">
        <f t="shared" si="44"/>
        <v>0</v>
      </c>
      <c r="AL151" s="191">
        <f t="shared" si="44"/>
        <v>0</v>
      </c>
      <c r="AM151" s="196"/>
      <c r="AN151" s="196"/>
      <c r="AO151" s="196"/>
    </row>
    <row r="152" s="12" customFormat="1" ht="30" customHeight="1" spans="1:41">
      <c r="A152" s="180" t="s">
        <v>54</v>
      </c>
      <c r="B152" s="188" t="s">
        <v>167</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customHeight="1" spans="1:41">
      <c r="A153" s="180" t="s">
        <v>50</v>
      </c>
      <c r="B153" s="188" t="s">
        <v>96</v>
      </c>
      <c r="C153" s="188"/>
      <c r="D153" s="188"/>
      <c r="E153" s="185"/>
      <c r="F153" s="185"/>
      <c r="G153" s="185"/>
      <c r="H153" s="185"/>
      <c r="I153" s="192">
        <f t="shared" ref="I153:AL153" si="45">I154</f>
        <v>2</v>
      </c>
      <c r="J153" s="192">
        <f t="shared" si="45"/>
        <v>3816</v>
      </c>
      <c r="K153" s="192">
        <f t="shared" si="45"/>
        <v>0</v>
      </c>
      <c r="L153" s="192">
        <f t="shared" si="45"/>
        <v>0</v>
      </c>
      <c r="M153" s="192">
        <f t="shared" si="45"/>
        <v>0</v>
      </c>
      <c r="N153" s="192">
        <f t="shared" si="45"/>
        <v>0</v>
      </c>
      <c r="O153" s="192">
        <f t="shared" si="45"/>
        <v>0</v>
      </c>
      <c r="P153" s="192">
        <f t="shared" si="45"/>
        <v>0</v>
      </c>
      <c r="Q153" s="192">
        <f t="shared" si="45"/>
        <v>0</v>
      </c>
      <c r="R153" s="192">
        <f t="shared" si="45"/>
        <v>2</v>
      </c>
      <c r="S153" s="192">
        <f t="shared" si="45"/>
        <v>10600</v>
      </c>
      <c r="T153" s="192">
        <f t="shared" si="45"/>
        <v>15068</v>
      </c>
      <c r="U153" s="192">
        <f t="shared" si="45"/>
        <v>0</v>
      </c>
      <c r="V153" s="192">
        <f t="shared" si="45"/>
        <v>0</v>
      </c>
      <c r="W153" s="192">
        <f t="shared" si="45"/>
        <v>0</v>
      </c>
      <c r="X153" s="192">
        <f t="shared" si="45"/>
        <v>0</v>
      </c>
      <c r="Y153" s="192">
        <f t="shared" si="45"/>
        <v>0</v>
      </c>
      <c r="Z153" s="192">
        <f t="shared" si="45"/>
        <v>538</v>
      </c>
      <c r="AA153" s="192">
        <f t="shared" si="45"/>
        <v>538</v>
      </c>
      <c r="AB153" s="192">
        <f t="shared" si="45"/>
        <v>500</v>
      </c>
      <c r="AC153" s="192">
        <f t="shared" si="45"/>
        <v>0</v>
      </c>
      <c r="AD153" s="192">
        <f t="shared" si="45"/>
        <v>38</v>
      </c>
      <c r="AE153" s="192">
        <f t="shared" si="45"/>
        <v>0</v>
      </c>
      <c r="AF153" s="192">
        <f t="shared" si="45"/>
        <v>0</v>
      </c>
      <c r="AG153" s="192">
        <f t="shared" si="45"/>
        <v>0</v>
      </c>
      <c r="AH153" s="192">
        <f t="shared" si="45"/>
        <v>0</v>
      </c>
      <c r="AI153" s="192">
        <f t="shared" si="45"/>
        <v>0</v>
      </c>
      <c r="AJ153" s="192">
        <f t="shared" si="45"/>
        <v>0</v>
      </c>
      <c r="AK153" s="192">
        <f t="shared" si="45"/>
        <v>0</v>
      </c>
      <c r="AL153" s="192">
        <f t="shared" si="45"/>
        <v>0</v>
      </c>
      <c r="AM153" s="196"/>
      <c r="AN153" s="196"/>
      <c r="AO153" s="196"/>
    </row>
    <row r="154" s="12" customFormat="1" ht="30" customHeight="1" spans="1:41">
      <c r="A154" s="180" t="s">
        <v>52</v>
      </c>
      <c r="B154" s="188" t="s">
        <v>96</v>
      </c>
      <c r="C154" s="188"/>
      <c r="D154" s="188"/>
      <c r="E154" s="185"/>
      <c r="F154" s="185"/>
      <c r="G154" s="185"/>
      <c r="H154" s="185"/>
      <c r="I154" s="191">
        <f t="shared" ref="I154:AL154" si="46">I155+I156+I158</f>
        <v>2</v>
      </c>
      <c r="J154" s="191">
        <f t="shared" si="46"/>
        <v>3816</v>
      </c>
      <c r="K154" s="191">
        <f t="shared" si="46"/>
        <v>0</v>
      </c>
      <c r="L154" s="191">
        <f t="shared" si="46"/>
        <v>0</v>
      </c>
      <c r="M154" s="191">
        <f t="shared" si="46"/>
        <v>0</v>
      </c>
      <c r="N154" s="191">
        <f t="shared" si="46"/>
        <v>0</v>
      </c>
      <c r="O154" s="191">
        <f t="shared" si="46"/>
        <v>0</v>
      </c>
      <c r="P154" s="191">
        <f t="shared" si="46"/>
        <v>0</v>
      </c>
      <c r="Q154" s="191">
        <f t="shared" si="46"/>
        <v>0</v>
      </c>
      <c r="R154" s="191">
        <f t="shared" si="46"/>
        <v>2</v>
      </c>
      <c r="S154" s="191">
        <f t="shared" si="46"/>
        <v>10600</v>
      </c>
      <c r="T154" s="191">
        <f t="shared" si="46"/>
        <v>15068</v>
      </c>
      <c r="U154" s="191">
        <f t="shared" si="46"/>
        <v>0</v>
      </c>
      <c r="V154" s="191">
        <f t="shared" si="46"/>
        <v>0</v>
      </c>
      <c r="W154" s="191">
        <f t="shared" si="46"/>
        <v>0</v>
      </c>
      <c r="X154" s="191">
        <f t="shared" si="46"/>
        <v>0</v>
      </c>
      <c r="Y154" s="191">
        <f t="shared" si="46"/>
        <v>0</v>
      </c>
      <c r="Z154" s="191">
        <f t="shared" si="46"/>
        <v>538</v>
      </c>
      <c r="AA154" s="191">
        <f t="shared" si="46"/>
        <v>538</v>
      </c>
      <c r="AB154" s="191">
        <f t="shared" si="46"/>
        <v>500</v>
      </c>
      <c r="AC154" s="191">
        <f t="shared" si="46"/>
        <v>0</v>
      </c>
      <c r="AD154" s="191">
        <f t="shared" si="46"/>
        <v>38</v>
      </c>
      <c r="AE154" s="191">
        <f t="shared" si="46"/>
        <v>0</v>
      </c>
      <c r="AF154" s="191">
        <f t="shared" si="46"/>
        <v>0</v>
      </c>
      <c r="AG154" s="191">
        <f t="shared" si="46"/>
        <v>0</v>
      </c>
      <c r="AH154" s="191">
        <f t="shared" si="46"/>
        <v>0</v>
      </c>
      <c r="AI154" s="191">
        <f t="shared" si="46"/>
        <v>0</v>
      </c>
      <c r="AJ154" s="191">
        <f t="shared" si="46"/>
        <v>0</v>
      </c>
      <c r="AK154" s="191">
        <f t="shared" si="46"/>
        <v>0</v>
      </c>
      <c r="AL154" s="191">
        <f t="shared" si="46"/>
        <v>0</v>
      </c>
      <c r="AM154" s="196"/>
      <c r="AN154" s="196"/>
      <c r="AO154" s="196"/>
    </row>
    <row r="155" s="12" customFormat="1" ht="45" customHeight="1" spans="1:41">
      <c r="A155" s="183" t="s">
        <v>54</v>
      </c>
      <c r="B155" s="188" t="s">
        <v>168</v>
      </c>
      <c r="C155" s="188"/>
      <c r="D155" s="188"/>
      <c r="E155" s="185"/>
      <c r="F155" s="185"/>
      <c r="G155" s="185"/>
      <c r="H155" s="185"/>
      <c r="I155" s="191"/>
      <c r="J155" s="191"/>
      <c r="K155" s="191"/>
      <c r="L155" s="191"/>
      <c r="M155" s="191"/>
      <c r="N155" s="191"/>
      <c r="O155" s="191"/>
      <c r="P155" s="191"/>
      <c r="Q155" s="191"/>
      <c r="R155" s="191"/>
      <c r="S155" s="191"/>
      <c r="T155" s="191"/>
      <c r="U155" s="191"/>
      <c r="V155" s="191"/>
      <c r="W155" s="191"/>
      <c r="X155" s="191"/>
      <c r="Y155" s="191"/>
      <c r="Z155" s="191"/>
      <c r="AA155" s="191"/>
      <c r="AB155" s="191"/>
      <c r="AC155" s="191"/>
      <c r="AD155" s="191"/>
      <c r="AE155" s="191"/>
      <c r="AF155" s="191"/>
      <c r="AG155" s="191"/>
      <c r="AH155" s="191"/>
      <c r="AI155" s="191"/>
      <c r="AJ155" s="191"/>
      <c r="AK155" s="191"/>
      <c r="AL155" s="191"/>
      <c r="AM155" s="196"/>
      <c r="AN155" s="196"/>
      <c r="AO155" s="196"/>
    </row>
    <row r="156" s="12" customFormat="1" ht="30" customHeight="1" spans="1:41">
      <c r="A156" s="183" t="s">
        <v>54</v>
      </c>
      <c r="B156" s="188" t="s">
        <v>169</v>
      </c>
      <c r="C156" s="188"/>
      <c r="D156" s="188"/>
      <c r="E156" s="185"/>
      <c r="F156" s="185"/>
      <c r="G156" s="185"/>
      <c r="H156" s="185"/>
      <c r="I156" s="191">
        <f t="shared" ref="I156:AL156" si="47">SUM(I157)</f>
        <v>1</v>
      </c>
      <c r="J156" s="191">
        <f t="shared" si="47"/>
        <v>3800</v>
      </c>
      <c r="K156" s="191">
        <f t="shared" si="47"/>
        <v>0</v>
      </c>
      <c r="L156" s="191">
        <f t="shared" si="47"/>
        <v>0</v>
      </c>
      <c r="M156" s="191">
        <f t="shared" si="47"/>
        <v>0</v>
      </c>
      <c r="N156" s="191">
        <f t="shared" si="47"/>
        <v>0</v>
      </c>
      <c r="O156" s="191">
        <f t="shared" si="47"/>
        <v>0</v>
      </c>
      <c r="P156" s="191">
        <f t="shared" si="47"/>
        <v>0</v>
      </c>
      <c r="Q156" s="191">
        <f t="shared" si="47"/>
        <v>0</v>
      </c>
      <c r="R156" s="191">
        <f t="shared" si="47"/>
        <v>1</v>
      </c>
      <c r="S156" s="191">
        <f t="shared" si="47"/>
        <v>3800</v>
      </c>
      <c r="T156" s="191">
        <f t="shared" si="47"/>
        <v>0</v>
      </c>
      <c r="U156" s="191">
        <f t="shared" si="47"/>
        <v>0</v>
      </c>
      <c r="V156" s="191">
        <f t="shared" si="47"/>
        <v>0</v>
      </c>
      <c r="W156" s="191">
        <f t="shared" si="47"/>
        <v>0</v>
      </c>
      <c r="X156" s="191">
        <f t="shared" si="47"/>
        <v>0</v>
      </c>
      <c r="Y156" s="191">
        <f t="shared" si="47"/>
        <v>0</v>
      </c>
      <c r="Z156" s="191">
        <f t="shared" si="47"/>
        <v>38</v>
      </c>
      <c r="AA156" s="191">
        <f t="shared" si="47"/>
        <v>38</v>
      </c>
      <c r="AB156" s="191">
        <f t="shared" si="47"/>
        <v>0</v>
      </c>
      <c r="AC156" s="191">
        <f t="shared" si="47"/>
        <v>0</v>
      </c>
      <c r="AD156" s="191">
        <f t="shared" si="47"/>
        <v>38</v>
      </c>
      <c r="AE156" s="191">
        <f t="shared" si="47"/>
        <v>0</v>
      </c>
      <c r="AF156" s="191">
        <f t="shared" si="47"/>
        <v>0</v>
      </c>
      <c r="AG156" s="191">
        <f t="shared" si="47"/>
        <v>0</v>
      </c>
      <c r="AH156" s="191">
        <f t="shared" si="47"/>
        <v>0</v>
      </c>
      <c r="AI156" s="191">
        <f t="shared" si="47"/>
        <v>0</v>
      </c>
      <c r="AJ156" s="191">
        <f t="shared" si="47"/>
        <v>0</v>
      </c>
      <c r="AK156" s="191">
        <f t="shared" si="47"/>
        <v>0</v>
      </c>
      <c r="AL156" s="191">
        <f t="shared" si="47"/>
        <v>0</v>
      </c>
      <c r="AM156" s="196"/>
      <c r="AN156" s="196"/>
      <c r="AO156" s="196"/>
    </row>
    <row r="157" s="7" customFormat="1" ht="178" customHeight="1" spans="1:41">
      <c r="A157" s="22">
        <v>28</v>
      </c>
      <c r="B157" s="22" t="s">
        <v>1183</v>
      </c>
      <c r="C157" s="22">
        <v>2024</v>
      </c>
      <c r="D157" s="33" t="s">
        <v>1004</v>
      </c>
      <c r="E157" s="22" t="s">
        <v>178</v>
      </c>
      <c r="F157" s="22" t="s">
        <v>1184</v>
      </c>
      <c r="G157" s="22" t="s">
        <v>995</v>
      </c>
      <c r="H157" s="33" t="s">
        <v>1006</v>
      </c>
      <c r="I157" s="22">
        <v>1</v>
      </c>
      <c r="J157" s="22">
        <v>3800</v>
      </c>
      <c r="K157" s="22"/>
      <c r="L157" s="22"/>
      <c r="M157" s="22"/>
      <c r="N157" s="22"/>
      <c r="O157" s="22"/>
      <c r="P157" s="22"/>
      <c r="Q157" s="22"/>
      <c r="R157" s="22">
        <v>1</v>
      </c>
      <c r="S157" s="22">
        <v>3800</v>
      </c>
      <c r="T157" s="22"/>
      <c r="U157" s="22" t="s">
        <v>1007</v>
      </c>
      <c r="V157" s="22" t="s">
        <v>1185</v>
      </c>
      <c r="W157" s="22" t="s">
        <v>1007</v>
      </c>
      <c r="X157" s="22" t="s">
        <v>1185</v>
      </c>
      <c r="Y157" s="22" t="s">
        <v>1186</v>
      </c>
      <c r="Z157" s="22">
        <v>38</v>
      </c>
      <c r="AA157" s="22">
        <v>38</v>
      </c>
      <c r="AB157" s="60"/>
      <c r="AC157" s="60"/>
      <c r="AD157" s="60">
        <v>38</v>
      </c>
      <c r="AE157" s="60"/>
      <c r="AF157" s="22"/>
      <c r="AG157" s="22"/>
      <c r="AH157" s="22"/>
      <c r="AI157" s="22"/>
      <c r="AJ157" s="22"/>
      <c r="AK157" s="22"/>
      <c r="AL157" s="22"/>
      <c r="AM157" s="33" t="s">
        <v>1187</v>
      </c>
      <c r="AN157" s="33" t="s">
        <v>1188</v>
      </c>
      <c r="AO157" s="60" t="s">
        <v>1386</v>
      </c>
    </row>
    <row r="158" s="12" customFormat="1" ht="30" customHeight="1" spans="1:40">
      <c r="A158" s="183" t="s">
        <v>54</v>
      </c>
      <c r="B158" s="188" t="s">
        <v>170</v>
      </c>
      <c r="C158" s="188"/>
      <c r="D158" s="188"/>
      <c r="E158" s="185"/>
      <c r="F158" s="185"/>
      <c r="G158" s="185"/>
      <c r="H158" s="185"/>
      <c r="I158" s="191">
        <f t="shared" ref="I158:AL158" si="48">SUM(I159)</f>
        <v>1</v>
      </c>
      <c r="J158" s="191">
        <f t="shared" si="48"/>
        <v>16</v>
      </c>
      <c r="K158" s="191">
        <f t="shared" si="48"/>
        <v>0</v>
      </c>
      <c r="L158" s="191">
        <f t="shared" si="48"/>
        <v>0</v>
      </c>
      <c r="M158" s="191">
        <f t="shared" si="48"/>
        <v>0</v>
      </c>
      <c r="N158" s="191">
        <f t="shared" si="48"/>
        <v>0</v>
      </c>
      <c r="O158" s="191">
        <f t="shared" si="48"/>
        <v>0</v>
      </c>
      <c r="P158" s="191">
        <f t="shared" si="48"/>
        <v>0</v>
      </c>
      <c r="Q158" s="191">
        <f t="shared" si="48"/>
        <v>0</v>
      </c>
      <c r="R158" s="191">
        <f t="shared" si="48"/>
        <v>1</v>
      </c>
      <c r="S158" s="191">
        <f t="shared" si="48"/>
        <v>6800</v>
      </c>
      <c r="T158" s="191">
        <f t="shared" si="48"/>
        <v>15068</v>
      </c>
      <c r="U158" s="191">
        <f t="shared" si="48"/>
        <v>0</v>
      </c>
      <c r="V158" s="191">
        <f t="shared" si="48"/>
        <v>0</v>
      </c>
      <c r="W158" s="191">
        <f t="shared" si="48"/>
        <v>0</v>
      </c>
      <c r="X158" s="191">
        <f t="shared" si="48"/>
        <v>0</v>
      </c>
      <c r="Y158" s="191">
        <f t="shared" si="48"/>
        <v>0</v>
      </c>
      <c r="Z158" s="191">
        <f t="shared" si="48"/>
        <v>500</v>
      </c>
      <c r="AA158" s="191">
        <f t="shared" si="48"/>
        <v>500</v>
      </c>
      <c r="AB158" s="191">
        <f t="shared" si="48"/>
        <v>500</v>
      </c>
      <c r="AC158" s="191">
        <f t="shared" si="48"/>
        <v>0</v>
      </c>
      <c r="AD158" s="191">
        <f t="shared" si="48"/>
        <v>0</v>
      </c>
      <c r="AE158" s="191">
        <f t="shared" si="48"/>
        <v>0</v>
      </c>
      <c r="AF158" s="191">
        <f t="shared" si="48"/>
        <v>0</v>
      </c>
      <c r="AG158" s="191">
        <f t="shared" si="48"/>
        <v>0</v>
      </c>
      <c r="AH158" s="191">
        <f t="shared" si="48"/>
        <v>0</v>
      </c>
      <c r="AI158" s="191">
        <f t="shared" si="48"/>
        <v>0</v>
      </c>
      <c r="AJ158" s="191">
        <f t="shared" si="48"/>
        <v>0</v>
      </c>
      <c r="AK158" s="191">
        <f t="shared" si="48"/>
        <v>0</v>
      </c>
      <c r="AL158" s="191">
        <f t="shared" si="48"/>
        <v>0</v>
      </c>
      <c r="AM158" s="206"/>
      <c r="AN158" s="206"/>
    </row>
    <row r="159" ht="169" customHeight="1" spans="1:41">
      <c r="A159" s="22">
        <v>29</v>
      </c>
      <c r="B159" s="22" t="s">
        <v>1421</v>
      </c>
      <c r="C159" s="22">
        <v>2024</v>
      </c>
      <c r="D159" s="33" t="s">
        <v>1422</v>
      </c>
      <c r="E159" s="22" t="s">
        <v>178</v>
      </c>
      <c r="F159" s="22" t="s">
        <v>984</v>
      </c>
      <c r="G159" s="33" t="s">
        <v>1423</v>
      </c>
      <c r="H159" s="33" t="s">
        <v>1424</v>
      </c>
      <c r="I159" s="22">
        <v>1</v>
      </c>
      <c r="J159" s="22">
        <v>16</v>
      </c>
      <c r="K159" s="66"/>
      <c r="L159" s="66"/>
      <c r="M159" s="66"/>
      <c r="N159" s="66"/>
      <c r="O159" s="66"/>
      <c r="P159" s="66"/>
      <c r="Q159" s="66"/>
      <c r="R159" s="22">
        <v>1</v>
      </c>
      <c r="S159" s="22">
        <v>6800</v>
      </c>
      <c r="T159" s="22">
        <v>15068</v>
      </c>
      <c r="U159" s="33" t="s">
        <v>1425</v>
      </c>
      <c r="V159" s="230"/>
      <c r="W159" s="33" t="s">
        <v>1425</v>
      </c>
      <c r="X159" s="230"/>
      <c r="Y159" s="230"/>
      <c r="Z159" s="22">
        <v>500</v>
      </c>
      <c r="AA159" s="33">
        <v>500</v>
      </c>
      <c r="AB159" s="33">
        <v>500</v>
      </c>
      <c r="AC159" s="66"/>
      <c r="AD159" s="66"/>
      <c r="AE159" s="66"/>
      <c r="AF159" s="66"/>
      <c r="AG159" s="66"/>
      <c r="AH159" s="66"/>
      <c r="AI159" s="66"/>
      <c r="AJ159" s="66"/>
      <c r="AK159" s="66"/>
      <c r="AL159" s="66"/>
      <c r="AM159" s="33" t="s">
        <v>1426</v>
      </c>
      <c r="AN159" s="33" t="s">
        <v>1427</v>
      </c>
      <c r="AO159" s="60" t="s">
        <v>1392</v>
      </c>
    </row>
    <row r="160" spans="1:1">
      <c r="A160" s="9">
        <v>29</v>
      </c>
    </row>
    <row r="161" spans="1:1">
      <c r="A161" s="9">
        <v>30</v>
      </c>
    </row>
  </sheetData>
  <autoFilter xmlns:etc="http://www.wps.cn/officeDocument/2017/etCustomData" ref="A5:XFD161" etc:filterBottomFollowUsedRange="0">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8:D28"/>
    <mergeCell ref="B29:D29"/>
    <mergeCell ref="B30:D30"/>
    <mergeCell ref="B31:D31"/>
    <mergeCell ref="B32:D32"/>
    <mergeCell ref="B33:D33"/>
    <mergeCell ref="B34:D34"/>
    <mergeCell ref="B38:D38"/>
    <mergeCell ref="B39:D39"/>
    <mergeCell ref="B40:D40"/>
    <mergeCell ref="B41:D41"/>
    <mergeCell ref="B42:D42"/>
    <mergeCell ref="B43:D43"/>
    <mergeCell ref="B44:D44"/>
    <mergeCell ref="B45:D45"/>
    <mergeCell ref="B50:D50"/>
    <mergeCell ref="B51:D51"/>
    <mergeCell ref="B52:D52"/>
    <mergeCell ref="B53:D53"/>
    <mergeCell ref="B54:D54"/>
    <mergeCell ref="B55:D55"/>
    <mergeCell ref="B56:D56"/>
    <mergeCell ref="B57:D57"/>
    <mergeCell ref="B59:D59"/>
    <mergeCell ref="B60:D60"/>
    <mergeCell ref="B61:D61"/>
    <mergeCell ref="B62:D62"/>
    <mergeCell ref="B63:D63"/>
    <mergeCell ref="B66:D66"/>
    <mergeCell ref="B67:D67"/>
    <mergeCell ref="B68:D68"/>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9:D89"/>
    <mergeCell ref="B94:D94"/>
    <mergeCell ref="B95:D95"/>
    <mergeCell ref="B96:D96"/>
    <mergeCell ref="B97:D97"/>
    <mergeCell ref="B98:D98"/>
    <mergeCell ref="B99:D99"/>
    <mergeCell ref="B100:D100"/>
    <mergeCell ref="B101:D101"/>
    <mergeCell ref="B105:D105"/>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8:D158"/>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58">
    <cfRule type="duplicateValues" dxfId="1" priority="1"/>
  </conditionalFormatting>
  <conditionalFormatting sqref="D125">
    <cfRule type="expression" dxfId="0" priority="2">
      <formula>AND(COUNTIF(#REF!,D125)+COUNTIF(#REF!,D125)+COUNTIF(#REF!,D125)+COUNTIF(#REF!,D125)+COUNTIF(#REF!,D125)+COUNTIF(#REF!,D125)+COUNTIF(#REF!,D125)+COUNTIF(#REF!,D125)+COUNTIF(#REF!,D125)+COUNTIF(#REF!,D125)+COUNTIF(#REF!,D125)+COUNTIF(#REF!,D125)&gt;1,NOT(ISBLANK(D125)))</formula>
    </cfRule>
  </conditionalFormatting>
  <pageMargins left="0.751388888888889" right="0.751388888888889" top="1" bottom="0.236111111111111" header="0.5" footer="0.118055555555556"/>
  <pageSetup paperSize="8" scale="21" fitToHeight="0" orientation="landscape" horizontalDpi="600"/>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65"/>
  <sheetViews>
    <sheetView view="pageBreakPreview" zoomScale="32" zoomScaleNormal="47" workbookViewId="0">
      <pane xSplit="8" ySplit="11" topLeftCell="I12" activePane="bottomRight" state="frozen"/>
      <selection/>
      <selection pane="topRight"/>
      <selection pane="bottomLeft"/>
      <selection pane="bottomRight" activeCell="Z6" sqref="Z6"/>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26.037037037037" style="9" customWidth="1"/>
    <col min="27" max="27" width="22" style="9" customWidth="1"/>
    <col min="28" max="28" width="22.5925925925926" style="9" customWidth="1"/>
    <col min="29" max="29" width="11.6296296296296" style="9" customWidth="1"/>
    <col min="30" max="30" width="14.6574074074074" style="9" customWidth="1"/>
    <col min="31" max="35" width="15.1296296296296" style="9" customWidth="1"/>
    <col min="36" max="36" width="20.4907407407407" style="9" customWidth="1"/>
    <col min="37" max="37" width="15.1296296296296" style="9" customWidth="1"/>
    <col min="38" max="38" width="12.1296296296296" style="9" customWidth="1"/>
    <col min="39" max="39" width="39.9351851851852" style="12" customWidth="1"/>
    <col min="40" max="41" width="36.6296296296296" style="12" customWidth="1"/>
    <col min="42" max="16366" width="8.88888888888889" style="12"/>
    <col min="16367"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I7+I70+I87+I119+I124+I145+I154+I157</f>
        <v>33</v>
      </c>
      <c r="J6" s="83">
        <f t="shared" si="0"/>
        <v>18373.8444</v>
      </c>
      <c r="K6" s="83">
        <f t="shared" si="0"/>
        <v>16</v>
      </c>
      <c r="L6" s="83">
        <f t="shared" si="0"/>
        <v>1</v>
      </c>
      <c r="M6" s="83">
        <f t="shared" si="0"/>
        <v>13</v>
      </c>
      <c r="N6" s="83">
        <f t="shared" si="0"/>
        <v>0</v>
      </c>
      <c r="O6" s="83">
        <f t="shared" si="0"/>
        <v>1</v>
      </c>
      <c r="P6" s="83">
        <f t="shared" si="0"/>
        <v>0</v>
      </c>
      <c r="Q6" s="83">
        <f t="shared" si="0"/>
        <v>0</v>
      </c>
      <c r="R6" s="83">
        <f t="shared" si="0"/>
        <v>2</v>
      </c>
      <c r="S6" s="83">
        <f t="shared" si="0"/>
        <v>29785</v>
      </c>
      <c r="T6" s="83">
        <f t="shared" si="0"/>
        <v>79974</v>
      </c>
      <c r="U6" s="83">
        <f t="shared" si="0"/>
        <v>0</v>
      </c>
      <c r="V6" s="83">
        <f t="shared" si="0"/>
        <v>0</v>
      </c>
      <c r="W6" s="83">
        <f t="shared" si="0"/>
        <v>0</v>
      </c>
      <c r="X6" s="83">
        <f t="shared" si="0"/>
        <v>0</v>
      </c>
      <c r="Y6" s="83">
        <f t="shared" si="0"/>
        <v>0</v>
      </c>
      <c r="Z6" s="83">
        <f t="shared" si="0"/>
        <v>23668.09871</v>
      </c>
      <c r="AA6" s="83">
        <f t="shared" si="0"/>
        <v>15567</v>
      </c>
      <c r="AB6" s="83">
        <f t="shared" si="0"/>
        <v>13370</v>
      </c>
      <c r="AC6" s="83">
        <f t="shared" si="0"/>
        <v>1142</v>
      </c>
      <c r="AD6" s="83">
        <f t="shared" si="0"/>
        <v>1055</v>
      </c>
      <c r="AE6" s="83">
        <f t="shared" si="0"/>
        <v>0</v>
      </c>
      <c r="AF6" s="83">
        <f t="shared" si="0"/>
        <v>2999</v>
      </c>
      <c r="AG6" s="83">
        <f t="shared" si="0"/>
        <v>0</v>
      </c>
      <c r="AH6" s="83">
        <f t="shared" si="0"/>
        <v>3000</v>
      </c>
      <c r="AI6" s="83">
        <f t="shared" si="0"/>
        <v>501</v>
      </c>
      <c r="AJ6" s="83">
        <f t="shared" si="0"/>
        <v>1601.09871</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I8+I32+I44+I55+I60</f>
        <v>20</v>
      </c>
      <c r="J7" s="189">
        <f t="shared" si="1"/>
        <v>13481.89</v>
      </c>
      <c r="K7" s="189">
        <f t="shared" si="1"/>
        <v>15</v>
      </c>
      <c r="L7" s="189">
        <f t="shared" si="1"/>
        <v>0</v>
      </c>
      <c r="M7" s="189">
        <f t="shared" si="1"/>
        <v>5</v>
      </c>
      <c r="N7" s="189">
        <f t="shared" si="1"/>
        <v>0</v>
      </c>
      <c r="O7" s="189">
        <f t="shared" si="1"/>
        <v>0</v>
      </c>
      <c r="P7" s="189">
        <f t="shared" si="1"/>
        <v>0</v>
      </c>
      <c r="Q7" s="189">
        <f t="shared" si="1"/>
        <v>0</v>
      </c>
      <c r="R7" s="189">
        <f t="shared" si="1"/>
        <v>0</v>
      </c>
      <c r="S7" s="189">
        <f t="shared" si="1"/>
        <v>11437</v>
      </c>
      <c r="T7" s="189">
        <f t="shared" si="1"/>
        <v>38703</v>
      </c>
      <c r="U7" s="189">
        <f t="shared" si="1"/>
        <v>0</v>
      </c>
      <c r="V7" s="189">
        <f t="shared" si="1"/>
        <v>0</v>
      </c>
      <c r="W7" s="189">
        <f t="shared" si="1"/>
        <v>0</v>
      </c>
      <c r="X7" s="189">
        <f t="shared" si="1"/>
        <v>0</v>
      </c>
      <c r="Y7" s="189">
        <f t="shared" si="1"/>
        <v>0</v>
      </c>
      <c r="Z7" s="189">
        <f t="shared" si="1"/>
        <v>11806.78871</v>
      </c>
      <c r="AA7" s="189">
        <f t="shared" si="1"/>
        <v>8080.78</v>
      </c>
      <c r="AB7" s="189">
        <f t="shared" si="1"/>
        <v>5921.78</v>
      </c>
      <c r="AC7" s="189">
        <f t="shared" si="1"/>
        <v>1142</v>
      </c>
      <c r="AD7" s="189">
        <f t="shared" si="1"/>
        <v>1017</v>
      </c>
      <c r="AE7" s="189">
        <f t="shared" si="1"/>
        <v>0</v>
      </c>
      <c r="AF7" s="189">
        <f t="shared" si="1"/>
        <v>2036</v>
      </c>
      <c r="AG7" s="189">
        <f t="shared" si="1"/>
        <v>0</v>
      </c>
      <c r="AH7" s="189">
        <f t="shared" si="1"/>
        <v>1000</v>
      </c>
      <c r="AI7" s="189">
        <f t="shared" si="1"/>
        <v>0</v>
      </c>
      <c r="AJ7" s="189">
        <f t="shared" si="1"/>
        <v>690.00871</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I9+I15+I20+I29+I30+I31+I21</f>
        <v>6</v>
      </c>
      <c r="J8" s="190">
        <f t="shared" si="2"/>
        <v>11561.19</v>
      </c>
      <c r="K8" s="190">
        <f t="shared" si="2"/>
        <v>5</v>
      </c>
      <c r="L8" s="190">
        <f t="shared" si="2"/>
        <v>0</v>
      </c>
      <c r="M8" s="190">
        <f t="shared" si="2"/>
        <v>1</v>
      </c>
      <c r="N8" s="190">
        <f t="shared" si="2"/>
        <v>0</v>
      </c>
      <c r="O8" s="190">
        <f t="shared" si="2"/>
        <v>0</v>
      </c>
      <c r="P8" s="190">
        <f t="shared" si="2"/>
        <v>0</v>
      </c>
      <c r="Q8" s="190">
        <f t="shared" si="2"/>
        <v>0</v>
      </c>
      <c r="R8" s="190">
        <f t="shared" si="2"/>
        <v>0</v>
      </c>
      <c r="S8" s="190">
        <f t="shared" si="2"/>
        <v>4258</v>
      </c>
      <c r="T8" s="190">
        <f t="shared" si="2"/>
        <v>14706</v>
      </c>
      <c r="U8" s="190">
        <f t="shared" si="2"/>
        <v>0</v>
      </c>
      <c r="V8" s="190">
        <f t="shared" si="2"/>
        <v>0</v>
      </c>
      <c r="W8" s="190">
        <f t="shared" si="2"/>
        <v>0</v>
      </c>
      <c r="X8" s="190">
        <f t="shared" si="2"/>
        <v>0</v>
      </c>
      <c r="Y8" s="190">
        <f t="shared" si="2"/>
        <v>0</v>
      </c>
      <c r="Z8" s="190">
        <f t="shared" si="2"/>
        <v>4142.606167</v>
      </c>
      <c r="AA8" s="190">
        <f t="shared" si="2"/>
        <v>4128.606167</v>
      </c>
      <c r="AB8" s="190">
        <f t="shared" si="2"/>
        <v>2464.606167</v>
      </c>
      <c r="AC8" s="190">
        <f t="shared" si="2"/>
        <v>800</v>
      </c>
      <c r="AD8" s="190">
        <f t="shared" si="2"/>
        <v>864</v>
      </c>
      <c r="AE8" s="190">
        <f t="shared" si="2"/>
        <v>0</v>
      </c>
      <c r="AF8" s="190">
        <f t="shared" si="2"/>
        <v>0</v>
      </c>
      <c r="AG8" s="190">
        <f t="shared" si="2"/>
        <v>0</v>
      </c>
      <c r="AH8" s="190">
        <f t="shared" si="2"/>
        <v>0</v>
      </c>
      <c r="AI8" s="190">
        <f t="shared" si="2"/>
        <v>0</v>
      </c>
      <c r="AJ8" s="190">
        <f t="shared" si="2"/>
        <v>14</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1480</v>
      </c>
      <c r="W12" s="22" t="s">
        <v>183</v>
      </c>
      <c r="X12" s="22" t="s">
        <v>1480</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18" t="s">
        <v>1441</v>
      </c>
      <c r="C13" s="219">
        <v>2024</v>
      </c>
      <c r="D13" s="220" t="s">
        <v>1442</v>
      </c>
      <c r="E13" s="219" t="s">
        <v>178</v>
      </c>
      <c r="F13" s="218" t="s">
        <v>1443</v>
      </c>
      <c r="G13" s="219" t="s">
        <v>1444</v>
      </c>
      <c r="H13" s="218" t="s">
        <v>1445</v>
      </c>
      <c r="I13" s="39">
        <v>1</v>
      </c>
      <c r="J13" s="39">
        <v>300</v>
      </c>
      <c r="K13" s="39">
        <v>1</v>
      </c>
      <c r="L13" s="39"/>
      <c r="M13" s="39"/>
      <c r="N13" s="39"/>
      <c r="O13" s="39"/>
      <c r="P13" s="39"/>
      <c r="Q13" s="39"/>
      <c r="R13" s="39"/>
      <c r="S13" s="39">
        <v>132</v>
      </c>
      <c r="T13" s="39">
        <v>456</v>
      </c>
      <c r="U13" s="208" t="s">
        <v>1019</v>
      </c>
      <c r="V13" s="22" t="s">
        <v>880</v>
      </c>
      <c r="W13" s="208" t="s">
        <v>183</v>
      </c>
      <c r="X13" s="22" t="s">
        <v>1480</v>
      </c>
      <c r="Y13" s="39" t="s">
        <v>1440</v>
      </c>
      <c r="Z13" s="224">
        <v>91.64</v>
      </c>
      <c r="AA13" s="224">
        <v>91.64</v>
      </c>
      <c r="AB13" s="75">
        <v>91.64</v>
      </c>
      <c r="AC13" s="75"/>
      <c r="AD13" s="75"/>
      <c r="AE13" s="75"/>
      <c r="AF13" s="75"/>
      <c r="AG13" s="75"/>
      <c r="AH13" s="75"/>
      <c r="AI13" s="75"/>
      <c r="AJ13" s="75"/>
      <c r="AK13" s="75"/>
      <c r="AL13" s="75"/>
      <c r="AM13" s="218" t="s">
        <v>1446</v>
      </c>
      <c r="AN13" s="218" t="s">
        <v>1447</v>
      </c>
      <c r="AO13" s="60" t="s">
        <v>1386</v>
      </c>
    </row>
    <row r="14" s="12" customFormat="1" ht="222" customHeight="1" spans="1:41">
      <c r="A14" s="75">
        <v>3</v>
      </c>
      <c r="B14" s="218" t="s">
        <v>1448</v>
      </c>
      <c r="C14" s="219">
        <v>2024</v>
      </c>
      <c r="D14" s="220" t="s">
        <v>1449</v>
      </c>
      <c r="E14" s="219" t="s">
        <v>178</v>
      </c>
      <c r="F14" s="218" t="s">
        <v>1443</v>
      </c>
      <c r="G14" s="219" t="s">
        <v>1450</v>
      </c>
      <c r="H14" s="218" t="s">
        <v>1451</v>
      </c>
      <c r="I14" s="39">
        <v>1</v>
      </c>
      <c r="J14" s="39">
        <v>1390</v>
      </c>
      <c r="K14" s="39">
        <v>1</v>
      </c>
      <c r="L14" s="39"/>
      <c r="M14" s="39"/>
      <c r="N14" s="39"/>
      <c r="O14" s="39"/>
      <c r="P14" s="39"/>
      <c r="Q14" s="39"/>
      <c r="R14" s="39"/>
      <c r="S14" s="39">
        <v>162</v>
      </c>
      <c r="T14" s="39">
        <v>494</v>
      </c>
      <c r="U14" s="208" t="s">
        <v>1019</v>
      </c>
      <c r="V14" s="22" t="s">
        <v>880</v>
      </c>
      <c r="W14" s="208" t="s">
        <v>183</v>
      </c>
      <c r="X14" s="22" t="s">
        <v>1480</v>
      </c>
      <c r="Y14" s="39" t="s">
        <v>1440</v>
      </c>
      <c r="Z14" s="224">
        <v>80</v>
      </c>
      <c r="AA14" s="224">
        <v>80</v>
      </c>
      <c r="AB14" s="75">
        <v>80</v>
      </c>
      <c r="AC14" s="75"/>
      <c r="AD14" s="75"/>
      <c r="AE14" s="75"/>
      <c r="AF14" s="75"/>
      <c r="AG14" s="75"/>
      <c r="AH14" s="75"/>
      <c r="AI14" s="75"/>
      <c r="AJ14" s="75"/>
      <c r="AK14" s="75"/>
      <c r="AL14" s="75"/>
      <c r="AM14" s="218" t="s">
        <v>1452</v>
      </c>
      <c r="AN14" s="21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I22+I23+I24+I28</f>
        <v>3</v>
      </c>
      <c r="J21" s="191">
        <f t="shared" si="6"/>
        <v>7883.6</v>
      </c>
      <c r="K21" s="191">
        <f t="shared" si="6"/>
        <v>2</v>
      </c>
      <c r="L21" s="191">
        <f t="shared" si="6"/>
        <v>0</v>
      </c>
      <c r="M21" s="191">
        <f t="shared" si="6"/>
        <v>1</v>
      </c>
      <c r="N21" s="191">
        <f t="shared" si="6"/>
        <v>0</v>
      </c>
      <c r="O21" s="191">
        <f t="shared" si="6"/>
        <v>0</v>
      </c>
      <c r="P21" s="191">
        <f t="shared" si="6"/>
        <v>0</v>
      </c>
      <c r="Q21" s="191">
        <f t="shared" si="6"/>
        <v>0</v>
      </c>
      <c r="R21" s="191">
        <f t="shared" si="6"/>
        <v>0</v>
      </c>
      <c r="S21" s="191">
        <f t="shared" si="6"/>
        <v>3908</v>
      </c>
      <c r="T21" s="191">
        <f t="shared" si="6"/>
        <v>13573</v>
      </c>
      <c r="U21" s="191">
        <f t="shared" si="6"/>
        <v>0</v>
      </c>
      <c r="V21" s="191">
        <f t="shared" si="6"/>
        <v>0</v>
      </c>
      <c r="W21" s="191">
        <f t="shared" si="6"/>
        <v>0</v>
      </c>
      <c r="X21" s="191">
        <f t="shared" si="6"/>
        <v>0</v>
      </c>
      <c r="Y21" s="191">
        <f t="shared" si="6"/>
        <v>0</v>
      </c>
      <c r="Z21" s="191">
        <f t="shared" si="6"/>
        <v>3234.966167</v>
      </c>
      <c r="AA21" s="191">
        <f t="shared" si="6"/>
        <v>3220.966167</v>
      </c>
      <c r="AB21" s="191">
        <f t="shared" si="6"/>
        <v>1556.966167</v>
      </c>
      <c r="AC21" s="191">
        <f t="shared" si="6"/>
        <v>800</v>
      </c>
      <c r="AD21" s="191">
        <f t="shared" si="6"/>
        <v>864</v>
      </c>
      <c r="AE21" s="191">
        <f t="shared" si="6"/>
        <v>0</v>
      </c>
      <c r="AF21" s="191">
        <f t="shared" si="6"/>
        <v>0</v>
      </c>
      <c r="AG21" s="191">
        <f t="shared" si="6"/>
        <v>0</v>
      </c>
      <c r="AH21" s="191">
        <f t="shared" si="6"/>
        <v>0</v>
      </c>
      <c r="AI21" s="191">
        <f t="shared" si="6"/>
        <v>0</v>
      </c>
      <c r="AJ21" s="191">
        <f t="shared" si="6"/>
        <v>14</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SUM(I25:I27)</f>
        <v>3</v>
      </c>
      <c r="J24" s="191">
        <f t="shared" si="7"/>
        <v>7883.6</v>
      </c>
      <c r="K24" s="191">
        <f t="shared" si="7"/>
        <v>2</v>
      </c>
      <c r="L24" s="191">
        <f t="shared" si="7"/>
        <v>0</v>
      </c>
      <c r="M24" s="191">
        <f t="shared" si="7"/>
        <v>1</v>
      </c>
      <c r="N24" s="191">
        <f t="shared" si="7"/>
        <v>0</v>
      </c>
      <c r="O24" s="191">
        <f t="shared" si="7"/>
        <v>0</v>
      </c>
      <c r="P24" s="191">
        <f t="shared" si="7"/>
        <v>0</v>
      </c>
      <c r="Q24" s="191">
        <f t="shared" si="7"/>
        <v>0</v>
      </c>
      <c r="R24" s="191">
        <f t="shared" si="7"/>
        <v>0</v>
      </c>
      <c r="S24" s="191">
        <f t="shared" si="7"/>
        <v>3908</v>
      </c>
      <c r="T24" s="191">
        <f t="shared" si="7"/>
        <v>13573</v>
      </c>
      <c r="U24" s="191">
        <f t="shared" si="7"/>
        <v>0</v>
      </c>
      <c r="V24" s="191">
        <f t="shared" si="7"/>
        <v>0</v>
      </c>
      <c r="W24" s="191">
        <f t="shared" si="7"/>
        <v>0</v>
      </c>
      <c r="X24" s="191">
        <f t="shared" si="7"/>
        <v>0</v>
      </c>
      <c r="Y24" s="191">
        <f t="shared" si="7"/>
        <v>0</v>
      </c>
      <c r="Z24" s="191">
        <f t="shared" si="7"/>
        <v>3234.966167</v>
      </c>
      <c r="AA24" s="191">
        <f t="shared" si="7"/>
        <v>3220.966167</v>
      </c>
      <c r="AB24" s="191">
        <f t="shared" si="7"/>
        <v>1556.966167</v>
      </c>
      <c r="AC24" s="191">
        <f t="shared" si="7"/>
        <v>800</v>
      </c>
      <c r="AD24" s="191">
        <f t="shared" si="7"/>
        <v>864</v>
      </c>
      <c r="AE24" s="191">
        <f t="shared" si="7"/>
        <v>0</v>
      </c>
      <c r="AF24" s="191">
        <f t="shared" si="7"/>
        <v>0</v>
      </c>
      <c r="AG24" s="191">
        <f t="shared" si="7"/>
        <v>0</v>
      </c>
      <c r="AH24" s="191">
        <f t="shared" si="7"/>
        <v>0</v>
      </c>
      <c r="AI24" s="191">
        <f t="shared" si="7"/>
        <v>0</v>
      </c>
      <c r="AJ24" s="191">
        <f t="shared" si="7"/>
        <v>14</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1480</v>
      </c>
      <c r="Y25" s="22" t="s">
        <v>1440</v>
      </c>
      <c r="Z25" s="231">
        <f>AA25</f>
        <v>1748.966167</v>
      </c>
      <c r="AA25" s="231">
        <f>AB25+AC25+AD25</f>
        <v>1748.966167</v>
      </c>
      <c r="AB25" s="232">
        <v>484.966167</v>
      </c>
      <c r="AC25" s="232">
        <v>400</v>
      </c>
      <c r="AD25" s="232">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1480</v>
      </c>
      <c r="W26" s="24" t="s">
        <v>183</v>
      </c>
      <c r="X26" s="22" t="s">
        <v>1480</v>
      </c>
      <c r="Y26" s="22" t="s">
        <v>1440</v>
      </c>
      <c r="Z26" s="233">
        <v>1370</v>
      </c>
      <c r="AA26" s="231">
        <f>AB26+AC26</f>
        <v>1356</v>
      </c>
      <c r="AB26" s="232">
        <f>970-14</f>
        <v>956</v>
      </c>
      <c r="AC26" s="232">
        <v>400</v>
      </c>
      <c r="AD26" s="234"/>
      <c r="AE26" s="234"/>
      <c r="AF26" s="231"/>
      <c r="AG26" s="231"/>
      <c r="AH26" s="231"/>
      <c r="AI26" s="231"/>
      <c r="AJ26" s="232">
        <v>14</v>
      </c>
      <c r="AK26" s="22"/>
      <c r="AL26" s="22"/>
      <c r="AM26" s="33" t="s">
        <v>1145</v>
      </c>
      <c r="AN26" s="33" t="s">
        <v>1146</v>
      </c>
      <c r="AO26" s="60" t="s">
        <v>1386</v>
      </c>
    </row>
    <row r="27" s="8" customFormat="1" ht="221" customHeight="1" spans="1:41">
      <c r="A27" s="22">
        <v>6</v>
      </c>
      <c r="B27" s="22" t="s">
        <v>1216</v>
      </c>
      <c r="C27" s="22">
        <v>2024</v>
      </c>
      <c r="D27" s="33" t="s">
        <v>648</v>
      </c>
      <c r="E27" s="22" t="s">
        <v>178</v>
      </c>
      <c r="F27" s="24" t="s">
        <v>1011</v>
      </c>
      <c r="G27" s="22" t="s">
        <v>1391</v>
      </c>
      <c r="H27" s="33" t="s">
        <v>1060</v>
      </c>
      <c r="I27" s="22">
        <v>1</v>
      </c>
      <c r="J27" s="22">
        <v>38.6</v>
      </c>
      <c r="K27" s="22"/>
      <c r="L27" s="22"/>
      <c r="M27" s="22">
        <v>1</v>
      </c>
      <c r="N27" s="22"/>
      <c r="O27" s="22"/>
      <c r="P27" s="22"/>
      <c r="Q27" s="22"/>
      <c r="R27" s="22"/>
      <c r="S27" s="22">
        <v>2833</v>
      </c>
      <c r="T27" s="22">
        <v>9916</v>
      </c>
      <c r="U27" s="22" t="s">
        <v>183</v>
      </c>
      <c r="V27" s="22" t="s">
        <v>1480</v>
      </c>
      <c r="W27" s="22" t="s">
        <v>183</v>
      </c>
      <c r="X27" s="22" t="s">
        <v>1480</v>
      </c>
      <c r="Y27" s="22" t="s">
        <v>1440</v>
      </c>
      <c r="Z27" s="22">
        <v>116</v>
      </c>
      <c r="AA27" s="22">
        <v>116</v>
      </c>
      <c r="AB27" s="22">
        <v>116</v>
      </c>
      <c r="AC27" s="22"/>
      <c r="AD27" s="22"/>
      <c r="AE27" s="22"/>
      <c r="AF27" s="22"/>
      <c r="AG27" s="22"/>
      <c r="AH27" s="22"/>
      <c r="AI27" s="22"/>
      <c r="AJ27" s="22"/>
      <c r="AK27" s="22"/>
      <c r="AL27" s="22"/>
      <c r="AM27" s="33" t="s">
        <v>1217</v>
      </c>
      <c r="AN27" s="33" t="s">
        <v>1218</v>
      </c>
      <c r="AO27" s="60" t="s">
        <v>1392</v>
      </c>
    </row>
    <row r="28" s="12" customFormat="1" ht="51" customHeight="1" spans="1:41">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71</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51" customHeight="1" spans="1:41">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30" customHeight="1" spans="1:41">
      <c r="A32" s="183" t="s">
        <v>52</v>
      </c>
      <c r="B32" s="188" t="s">
        <v>73</v>
      </c>
      <c r="C32" s="188"/>
      <c r="D32" s="188"/>
      <c r="E32" s="185"/>
      <c r="F32" s="185"/>
      <c r="G32" s="185"/>
      <c r="H32" s="185"/>
      <c r="I32" s="191">
        <f t="shared" ref="I32:AL32" si="8">I33+I34+I42+I43</f>
        <v>7</v>
      </c>
      <c r="J32" s="191">
        <f t="shared" si="8"/>
        <v>605</v>
      </c>
      <c r="K32" s="191">
        <f t="shared" si="8"/>
        <v>7</v>
      </c>
      <c r="L32" s="191">
        <f t="shared" si="8"/>
        <v>0</v>
      </c>
      <c r="M32" s="191">
        <f t="shared" si="8"/>
        <v>0</v>
      </c>
      <c r="N32" s="191">
        <f t="shared" si="8"/>
        <v>0</v>
      </c>
      <c r="O32" s="191">
        <f t="shared" si="8"/>
        <v>0</v>
      </c>
      <c r="P32" s="191">
        <f t="shared" si="8"/>
        <v>0</v>
      </c>
      <c r="Q32" s="191">
        <f t="shared" si="8"/>
        <v>0</v>
      </c>
      <c r="R32" s="191">
        <f t="shared" si="8"/>
        <v>0</v>
      </c>
      <c r="S32" s="191">
        <f t="shared" si="8"/>
        <v>2259</v>
      </c>
      <c r="T32" s="191">
        <f t="shared" si="8"/>
        <v>8197</v>
      </c>
      <c r="U32" s="191">
        <f t="shared" si="8"/>
        <v>0</v>
      </c>
      <c r="V32" s="191">
        <f t="shared" si="8"/>
        <v>0</v>
      </c>
      <c r="W32" s="191">
        <f t="shared" si="8"/>
        <v>0</v>
      </c>
      <c r="X32" s="191">
        <f t="shared" si="8"/>
        <v>0</v>
      </c>
      <c r="Y32" s="191">
        <f t="shared" si="8"/>
        <v>0</v>
      </c>
      <c r="Z32" s="191">
        <f t="shared" si="8"/>
        <v>443</v>
      </c>
      <c r="AA32" s="191">
        <f t="shared" si="8"/>
        <v>443</v>
      </c>
      <c r="AB32" s="191">
        <f t="shared" si="8"/>
        <v>443</v>
      </c>
      <c r="AC32" s="191">
        <f t="shared" si="8"/>
        <v>0</v>
      </c>
      <c r="AD32" s="191">
        <f t="shared" si="8"/>
        <v>0</v>
      </c>
      <c r="AE32" s="191">
        <f t="shared" si="8"/>
        <v>0</v>
      </c>
      <c r="AF32" s="191">
        <f t="shared" si="8"/>
        <v>0</v>
      </c>
      <c r="AG32" s="191">
        <f t="shared" si="8"/>
        <v>0</v>
      </c>
      <c r="AH32" s="191">
        <f t="shared" si="8"/>
        <v>0</v>
      </c>
      <c r="AI32" s="191">
        <f t="shared" si="8"/>
        <v>0</v>
      </c>
      <c r="AJ32" s="191">
        <f t="shared" si="8"/>
        <v>0</v>
      </c>
      <c r="AK32" s="191">
        <f t="shared" si="8"/>
        <v>0</v>
      </c>
      <c r="AL32" s="191">
        <f t="shared" si="8"/>
        <v>0</v>
      </c>
      <c r="AM32" s="196"/>
      <c r="AN32" s="196"/>
      <c r="AO32" s="196"/>
    </row>
    <row r="33" s="12" customFormat="1" ht="47" customHeight="1" spans="1:41">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c r="AO33" s="196"/>
    </row>
    <row r="34" s="12" customFormat="1" ht="30" customHeight="1" spans="1:41">
      <c r="A34" s="183" t="s">
        <v>54</v>
      </c>
      <c r="B34" s="188" t="s">
        <v>75</v>
      </c>
      <c r="C34" s="188"/>
      <c r="D34" s="188"/>
      <c r="E34" s="185"/>
      <c r="F34" s="185"/>
      <c r="G34" s="185"/>
      <c r="H34" s="185"/>
      <c r="I34" s="191">
        <f>SUM(I35:I41)</f>
        <v>7</v>
      </c>
      <c r="J34" s="191">
        <f t="shared" ref="J34:AM34" si="9">SUM(J35:J41)</f>
        <v>605</v>
      </c>
      <c r="K34" s="191">
        <f t="shared" si="9"/>
        <v>7</v>
      </c>
      <c r="L34" s="191">
        <f t="shared" si="9"/>
        <v>0</v>
      </c>
      <c r="M34" s="191">
        <f t="shared" si="9"/>
        <v>0</v>
      </c>
      <c r="N34" s="191">
        <f t="shared" si="9"/>
        <v>0</v>
      </c>
      <c r="O34" s="191">
        <f t="shared" si="9"/>
        <v>0</v>
      </c>
      <c r="P34" s="191">
        <f t="shared" si="9"/>
        <v>0</v>
      </c>
      <c r="Q34" s="191">
        <f t="shared" si="9"/>
        <v>0</v>
      </c>
      <c r="R34" s="191">
        <f t="shared" si="9"/>
        <v>0</v>
      </c>
      <c r="S34" s="191">
        <f t="shared" si="9"/>
        <v>2259</v>
      </c>
      <c r="T34" s="191">
        <f t="shared" si="9"/>
        <v>8197</v>
      </c>
      <c r="U34" s="191">
        <f t="shared" si="9"/>
        <v>0</v>
      </c>
      <c r="V34" s="191">
        <f t="shared" si="9"/>
        <v>0</v>
      </c>
      <c r="W34" s="191">
        <f t="shared" si="9"/>
        <v>0</v>
      </c>
      <c r="X34" s="191">
        <f t="shared" si="9"/>
        <v>0</v>
      </c>
      <c r="Y34" s="191">
        <f t="shared" si="9"/>
        <v>0</v>
      </c>
      <c r="Z34" s="191">
        <f t="shared" si="9"/>
        <v>443</v>
      </c>
      <c r="AA34" s="191">
        <f t="shared" si="9"/>
        <v>443</v>
      </c>
      <c r="AB34" s="191">
        <f t="shared" si="9"/>
        <v>443</v>
      </c>
      <c r="AC34" s="191">
        <f t="shared" si="9"/>
        <v>0</v>
      </c>
      <c r="AD34" s="191">
        <f t="shared" si="9"/>
        <v>0</v>
      </c>
      <c r="AE34" s="191">
        <f t="shared" si="9"/>
        <v>0</v>
      </c>
      <c r="AF34" s="191">
        <f t="shared" si="9"/>
        <v>0</v>
      </c>
      <c r="AG34" s="191">
        <f t="shared" si="9"/>
        <v>0</v>
      </c>
      <c r="AH34" s="191">
        <f t="shared" si="9"/>
        <v>0</v>
      </c>
      <c r="AI34" s="191">
        <f t="shared" si="9"/>
        <v>0</v>
      </c>
      <c r="AJ34" s="191">
        <f t="shared" si="9"/>
        <v>0</v>
      </c>
      <c r="AK34" s="191">
        <f t="shared" si="9"/>
        <v>0</v>
      </c>
      <c r="AL34" s="191">
        <f t="shared" si="9"/>
        <v>0</v>
      </c>
      <c r="AM34" s="191">
        <f t="shared" si="9"/>
        <v>0</v>
      </c>
      <c r="AN34" s="196"/>
      <c r="AO34" s="196"/>
    </row>
    <row r="35" s="7" customFormat="1" ht="219" customHeight="1" spans="1:41">
      <c r="A35" s="208">
        <v>7</v>
      </c>
      <c r="B35" s="208" t="s">
        <v>1454</v>
      </c>
      <c r="C35" s="208">
        <v>2024</v>
      </c>
      <c r="D35" s="208" t="s">
        <v>1455</v>
      </c>
      <c r="E35" s="208" t="s">
        <v>178</v>
      </c>
      <c r="F35" s="208" t="s">
        <v>984</v>
      </c>
      <c r="G35" s="208" t="s">
        <v>1304</v>
      </c>
      <c r="H35" s="42" t="s">
        <v>1456</v>
      </c>
      <c r="I35" s="85">
        <v>1</v>
      </c>
      <c r="J35" s="22">
        <v>300</v>
      </c>
      <c r="K35" s="22">
        <v>1</v>
      </c>
      <c r="L35" s="22"/>
      <c r="M35" s="22"/>
      <c r="N35" s="22"/>
      <c r="O35" s="22"/>
      <c r="P35" s="22"/>
      <c r="Q35" s="22"/>
      <c r="R35" s="22"/>
      <c r="S35" s="212">
        <v>472</v>
      </c>
      <c r="T35" s="212">
        <v>1694</v>
      </c>
      <c r="U35" s="208" t="s">
        <v>192</v>
      </c>
      <c r="V35" s="91" t="s">
        <v>810</v>
      </c>
      <c r="W35" s="208" t="s">
        <v>183</v>
      </c>
      <c r="X35" s="85" t="s">
        <v>1480</v>
      </c>
      <c r="Y35" s="22" t="s">
        <v>1440</v>
      </c>
      <c r="Z35" s="225">
        <v>65</v>
      </c>
      <c r="AA35" s="224">
        <v>65</v>
      </c>
      <c r="AB35" s="208">
        <v>65</v>
      </c>
      <c r="AC35" s="208"/>
      <c r="AD35" s="208"/>
      <c r="AE35" s="208"/>
      <c r="AF35" s="208"/>
      <c r="AG35" s="208"/>
      <c r="AH35" s="208"/>
      <c r="AI35" s="208"/>
      <c r="AJ35" s="208"/>
      <c r="AK35" s="208"/>
      <c r="AL35" s="208"/>
      <c r="AM35" s="217" t="s">
        <v>1457</v>
      </c>
      <c r="AN35" s="217" t="s">
        <v>1458</v>
      </c>
      <c r="AO35" s="223" t="s">
        <v>1386</v>
      </c>
    </row>
    <row r="36" s="7" customFormat="1" ht="219" customHeight="1" spans="1:41">
      <c r="A36" s="208">
        <v>8</v>
      </c>
      <c r="B36" s="208" t="s">
        <v>1459</v>
      </c>
      <c r="C36" s="208">
        <v>2024</v>
      </c>
      <c r="D36" s="208" t="s">
        <v>1460</v>
      </c>
      <c r="E36" s="208" t="s">
        <v>178</v>
      </c>
      <c r="F36" s="208" t="s">
        <v>984</v>
      </c>
      <c r="G36" s="208" t="s">
        <v>198</v>
      </c>
      <c r="H36" s="42" t="s">
        <v>1461</v>
      </c>
      <c r="I36" s="85">
        <v>1</v>
      </c>
      <c r="J36" s="22">
        <v>300</v>
      </c>
      <c r="K36" s="22">
        <v>1</v>
      </c>
      <c r="L36" s="22"/>
      <c r="M36" s="22"/>
      <c r="N36" s="22"/>
      <c r="O36" s="22"/>
      <c r="P36" s="22"/>
      <c r="Q36" s="22"/>
      <c r="R36" s="22"/>
      <c r="S36" s="212">
        <v>327</v>
      </c>
      <c r="T36" s="212">
        <v>1289</v>
      </c>
      <c r="U36" s="208" t="s">
        <v>192</v>
      </c>
      <c r="V36" s="91" t="s">
        <v>810</v>
      </c>
      <c r="W36" s="208" t="s">
        <v>183</v>
      </c>
      <c r="X36" s="85" t="s">
        <v>1480</v>
      </c>
      <c r="Y36" s="22" t="s">
        <v>1440</v>
      </c>
      <c r="Z36" s="225">
        <v>75</v>
      </c>
      <c r="AA36" s="224">
        <v>75</v>
      </c>
      <c r="AB36" s="208">
        <v>75</v>
      </c>
      <c r="AC36" s="208"/>
      <c r="AD36" s="208"/>
      <c r="AE36" s="208"/>
      <c r="AF36" s="208"/>
      <c r="AG36" s="208"/>
      <c r="AH36" s="208"/>
      <c r="AI36" s="208"/>
      <c r="AJ36" s="208"/>
      <c r="AK36" s="208"/>
      <c r="AL36" s="208"/>
      <c r="AM36" s="217" t="s">
        <v>1457</v>
      </c>
      <c r="AN36" s="217" t="s">
        <v>1462</v>
      </c>
      <c r="AO36" s="223" t="s">
        <v>1386</v>
      </c>
    </row>
    <row r="37" s="7" customFormat="1" ht="382" customHeight="1" spans="1:41">
      <c r="A37" s="208">
        <v>9</v>
      </c>
      <c r="B37" s="208" t="s">
        <v>1463</v>
      </c>
      <c r="C37" s="208">
        <v>2024</v>
      </c>
      <c r="D37" s="209" t="s">
        <v>1464</v>
      </c>
      <c r="E37" s="41" t="s">
        <v>178</v>
      </c>
      <c r="F37" s="209" t="s">
        <v>402</v>
      </c>
      <c r="G37" s="41" t="s">
        <v>198</v>
      </c>
      <c r="H37" s="210" t="s">
        <v>1465</v>
      </c>
      <c r="I37" s="22">
        <v>1</v>
      </c>
      <c r="J37" s="22">
        <v>1</v>
      </c>
      <c r="K37" s="22">
        <v>1</v>
      </c>
      <c r="L37" s="22"/>
      <c r="M37" s="22"/>
      <c r="N37" s="22"/>
      <c r="O37" s="22"/>
      <c r="P37" s="22"/>
      <c r="Q37" s="22"/>
      <c r="R37" s="22"/>
      <c r="S37" s="211">
        <v>336</v>
      </c>
      <c r="T37" s="211">
        <v>1251</v>
      </c>
      <c r="U37" s="41" t="s">
        <v>192</v>
      </c>
      <c r="V37" s="22" t="s">
        <v>810</v>
      </c>
      <c r="W37" s="41" t="s">
        <v>183</v>
      </c>
      <c r="X37" s="22" t="s">
        <v>1480</v>
      </c>
      <c r="Y37" s="22" t="s">
        <v>1440</v>
      </c>
      <c r="Z37" s="226">
        <v>195</v>
      </c>
      <c r="AA37" s="224">
        <f>AB37</f>
        <v>195</v>
      </c>
      <c r="AB37" s="232">
        <v>195</v>
      </c>
      <c r="AC37" s="213"/>
      <c r="AD37" s="213"/>
      <c r="AE37" s="213"/>
      <c r="AF37" s="208"/>
      <c r="AG37" s="208"/>
      <c r="AH37" s="208"/>
      <c r="AI37" s="208"/>
      <c r="AJ37" s="208"/>
      <c r="AK37" s="208"/>
      <c r="AL37" s="208"/>
      <c r="AM37" s="42" t="s">
        <v>1466</v>
      </c>
      <c r="AN37" s="42" t="s">
        <v>1467</v>
      </c>
      <c r="AO37" s="213" t="s">
        <v>1386</v>
      </c>
    </row>
    <row r="38" s="7" customFormat="1" ht="407" customHeight="1" spans="1:41">
      <c r="A38" s="208">
        <v>10</v>
      </c>
      <c r="B38" s="208" t="s">
        <v>1481</v>
      </c>
      <c r="C38" s="208">
        <v>2024</v>
      </c>
      <c r="D38" s="209" t="s">
        <v>1482</v>
      </c>
      <c r="E38" s="41" t="s">
        <v>178</v>
      </c>
      <c r="F38" s="209" t="s">
        <v>1483</v>
      </c>
      <c r="G38" s="41" t="s">
        <v>198</v>
      </c>
      <c r="H38" s="209" t="s">
        <v>1484</v>
      </c>
      <c r="I38" s="22">
        <v>1</v>
      </c>
      <c r="J38" s="22">
        <v>1</v>
      </c>
      <c r="K38" s="22">
        <v>1</v>
      </c>
      <c r="L38" s="22"/>
      <c r="M38" s="22"/>
      <c r="N38" s="22"/>
      <c r="O38" s="22"/>
      <c r="P38" s="22"/>
      <c r="Q38" s="22"/>
      <c r="R38" s="22"/>
      <c r="S38" s="212">
        <v>327</v>
      </c>
      <c r="T38" s="212">
        <v>1289</v>
      </c>
      <c r="U38" s="41" t="s">
        <v>192</v>
      </c>
      <c r="V38" s="22" t="s">
        <v>810</v>
      </c>
      <c r="W38" s="41" t="s">
        <v>183</v>
      </c>
      <c r="X38" s="22" t="s">
        <v>1480</v>
      </c>
      <c r="Y38" s="22" t="s">
        <v>1440</v>
      </c>
      <c r="Z38" s="226">
        <v>27</v>
      </c>
      <c r="AA38" s="224">
        <f>AB38</f>
        <v>27</v>
      </c>
      <c r="AB38" s="232">
        <v>27</v>
      </c>
      <c r="AC38" s="213"/>
      <c r="AD38" s="213"/>
      <c r="AE38" s="213"/>
      <c r="AF38" s="208"/>
      <c r="AG38" s="208"/>
      <c r="AH38" s="208"/>
      <c r="AI38" s="208"/>
      <c r="AJ38" s="208"/>
      <c r="AK38" s="208"/>
      <c r="AL38" s="208"/>
      <c r="AM38" s="217" t="s">
        <v>1457</v>
      </c>
      <c r="AN38" s="42" t="s">
        <v>1485</v>
      </c>
      <c r="AO38" s="213" t="s">
        <v>1386</v>
      </c>
    </row>
    <row r="39" s="7" customFormat="1" ht="382" customHeight="1" spans="1:41">
      <c r="A39" s="208">
        <v>11</v>
      </c>
      <c r="B39" s="208" t="s">
        <v>1486</v>
      </c>
      <c r="C39" s="208">
        <v>2024</v>
      </c>
      <c r="D39" s="209" t="s">
        <v>1487</v>
      </c>
      <c r="E39" s="41" t="s">
        <v>178</v>
      </c>
      <c r="F39" s="209" t="s">
        <v>1483</v>
      </c>
      <c r="G39" s="41" t="s">
        <v>1304</v>
      </c>
      <c r="H39" s="209" t="s">
        <v>1488</v>
      </c>
      <c r="I39" s="22">
        <v>1</v>
      </c>
      <c r="J39" s="22">
        <v>1</v>
      </c>
      <c r="K39" s="22">
        <v>1</v>
      </c>
      <c r="L39" s="22"/>
      <c r="M39" s="22"/>
      <c r="N39" s="22"/>
      <c r="O39" s="22"/>
      <c r="P39" s="22"/>
      <c r="Q39" s="22"/>
      <c r="R39" s="22"/>
      <c r="S39" s="212">
        <v>472</v>
      </c>
      <c r="T39" s="212">
        <v>1694</v>
      </c>
      <c r="U39" s="41" t="s">
        <v>192</v>
      </c>
      <c r="V39" s="22" t="s">
        <v>810</v>
      </c>
      <c r="W39" s="41" t="s">
        <v>183</v>
      </c>
      <c r="X39" s="22" t="s">
        <v>1480</v>
      </c>
      <c r="Y39" s="22" t="s">
        <v>1440</v>
      </c>
      <c r="Z39" s="226">
        <v>37</v>
      </c>
      <c r="AA39" s="224">
        <f t="shared" ref="AA38:AA41" si="10">AB39</f>
        <v>37</v>
      </c>
      <c r="AB39" s="232">
        <v>37</v>
      </c>
      <c r="AC39" s="213"/>
      <c r="AD39" s="213"/>
      <c r="AE39" s="213"/>
      <c r="AF39" s="208"/>
      <c r="AG39" s="208"/>
      <c r="AH39" s="208"/>
      <c r="AI39" s="208"/>
      <c r="AJ39" s="208"/>
      <c r="AK39" s="208"/>
      <c r="AL39" s="208"/>
      <c r="AM39" s="217" t="s">
        <v>1457</v>
      </c>
      <c r="AN39" s="217" t="s">
        <v>1489</v>
      </c>
      <c r="AO39" s="213" t="s">
        <v>1386</v>
      </c>
    </row>
    <row r="40" s="7" customFormat="1" ht="382" customHeight="1" spans="1:41">
      <c r="A40" s="208">
        <v>12</v>
      </c>
      <c r="B40" s="208" t="s">
        <v>1490</v>
      </c>
      <c r="C40" s="208">
        <v>2024</v>
      </c>
      <c r="D40" s="209" t="s">
        <v>1491</v>
      </c>
      <c r="E40" s="41" t="s">
        <v>178</v>
      </c>
      <c r="F40" s="209" t="s">
        <v>1483</v>
      </c>
      <c r="G40" s="41" t="s">
        <v>1450</v>
      </c>
      <c r="H40" s="209" t="s">
        <v>1492</v>
      </c>
      <c r="I40" s="22">
        <v>1</v>
      </c>
      <c r="J40" s="22">
        <v>1</v>
      </c>
      <c r="K40" s="22">
        <v>1</v>
      </c>
      <c r="L40" s="22"/>
      <c r="M40" s="22"/>
      <c r="N40" s="22"/>
      <c r="O40" s="22"/>
      <c r="P40" s="22"/>
      <c r="Q40" s="22"/>
      <c r="R40" s="22"/>
      <c r="S40" s="39">
        <v>162</v>
      </c>
      <c r="T40" s="39">
        <v>494</v>
      </c>
      <c r="U40" s="208" t="s">
        <v>1019</v>
      </c>
      <c r="V40" s="22" t="s">
        <v>880</v>
      </c>
      <c r="W40" s="208" t="s">
        <v>183</v>
      </c>
      <c r="X40" s="22" t="s">
        <v>1480</v>
      </c>
      <c r="Y40" s="39" t="s">
        <v>1440</v>
      </c>
      <c r="Z40" s="226">
        <v>22</v>
      </c>
      <c r="AA40" s="224">
        <f t="shared" si="10"/>
        <v>22</v>
      </c>
      <c r="AB40" s="232">
        <v>22</v>
      </c>
      <c r="AC40" s="213"/>
      <c r="AD40" s="213"/>
      <c r="AE40" s="213"/>
      <c r="AF40" s="208"/>
      <c r="AG40" s="208"/>
      <c r="AH40" s="208"/>
      <c r="AI40" s="208"/>
      <c r="AJ40" s="208"/>
      <c r="AK40" s="208"/>
      <c r="AL40" s="208"/>
      <c r="AM40" s="217" t="s">
        <v>1457</v>
      </c>
      <c r="AN40" s="209" t="s">
        <v>1485</v>
      </c>
      <c r="AO40" s="213" t="s">
        <v>1386</v>
      </c>
    </row>
    <row r="41" s="7" customFormat="1" ht="382" customHeight="1" spans="1:41">
      <c r="A41" s="208">
        <v>13</v>
      </c>
      <c r="B41" s="208" t="s">
        <v>1493</v>
      </c>
      <c r="C41" s="208">
        <v>2024</v>
      </c>
      <c r="D41" s="209" t="s">
        <v>1494</v>
      </c>
      <c r="E41" s="209" t="s">
        <v>178</v>
      </c>
      <c r="F41" s="209" t="s">
        <v>1483</v>
      </c>
      <c r="G41" s="209" t="s">
        <v>1450</v>
      </c>
      <c r="H41" s="209" t="s">
        <v>1495</v>
      </c>
      <c r="I41" s="22">
        <v>1</v>
      </c>
      <c r="J41" s="22">
        <v>1</v>
      </c>
      <c r="K41" s="22">
        <v>1</v>
      </c>
      <c r="L41" s="22"/>
      <c r="M41" s="22"/>
      <c r="N41" s="22"/>
      <c r="O41" s="22"/>
      <c r="P41" s="22"/>
      <c r="Q41" s="22"/>
      <c r="R41" s="22"/>
      <c r="S41" s="33">
        <v>163</v>
      </c>
      <c r="T41" s="33">
        <v>486</v>
      </c>
      <c r="U41" s="42" t="s">
        <v>206</v>
      </c>
      <c r="V41" s="33" t="s">
        <v>902</v>
      </c>
      <c r="W41" s="41" t="s">
        <v>183</v>
      </c>
      <c r="X41" s="22" t="s">
        <v>1480</v>
      </c>
      <c r="Y41" s="22" t="s">
        <v>1440</v>
      </c>
      <c r="Z41" s="227">
        <v>22</v>
      </c>
      <c r="AA41" s="224">
        <f t="shared" si="10"/>
        <v>22</v>
      </c>
      <c r="AB41" s="225">
        <v>22</v>
      </c>
      <c r="AC41" s="75"/>
      <c r="AD41" s="75"/>
      <c r="AE41" s="75"/>
      <c r="AF41" s="75"/>
      <c r="AG41" s="75"/>
      <c r="AH41" s="75"/>
      <c r="AI41" s="75"/>
      <c r="AJ41" s="75"/>
      <c r="AK41" s="75"/>
      <c r="AL41" s="75"/>
      <c r="AM41" s="42" t="s">
        <v>1472</v>
      </c>
      <c r="AN41" s="42" t="s">
        <v>1485</v>
      </c>
      <c r="AO41" s="213" t="s">
        <v>1386</v>
      </c>
    </row>
    <row r="42" s="12" customFormat="1" ht="30" customHeight="1" spans="1:41">
      <c r="A42" s="183" t="s">
        <v>54</v>
      </c>
      <c r="B42" s="188" t="s">
        <v>76</v>
      </c>
      <c r="C42" s="188"/>
      <c r="D42" s="188"/>
      <c r="E42" s="185"/>
      <c r="F42" s="185"/>
      <c r="G42" s="185"/>
      <c r="H42" s="185"/>
      <c r="I42" s="191">
        <v>0</v>
      </c>
      <c r="J42" s="191">
        <v>0</v>
      </c>
      <c r="K42" s="191">
        <v>0</v>
      </c>
      <c r="L42" s="191">
        <v>0</v>
      </c>
      <c r="M42" s="191">
        <v>0</v>
      </c>
      <c r="N42" s="191">
        <v>0</v>
      </c>
      <c r="O42" s="191">
        <v>0</v>
      </c>
      <c r="P42" s="191">
        <v>0</v>
      </c>
      <c r="Q42" s="191">
        <v>0</v>
      </c>
      <c r="R42" s="191">
        <v>0</v>
      </c>
      <c r="S42" s="191">
        <v>0</v>
      </c>
      <c r="T42" s="191">
        <v>0</v>
      </c>
      <c r="U42" s="191">
        <v>0</v>
      </c>
      <c r="V42" s="191">
        <v>0</v>
      </c>
      <c r="W42" s="191">
        <v>0</v>
      </c>
      <c r="X42" s="191">
        <v>0</v>
      </c>
      <c r="Y42" s="191">
        <v>0</v>
      </c>
      <c r="Z42" s="191">
        <v>0</v>
      </c>
      <c r="AA42" s="191">
        <v>0</v>
      </c>
      <c r="AB42" s="191">
        <v>0</v>
      </c>
      <c r="AC42" s="191">
        <v>0</v>
      </c>
      <c r="AD42" s="191">
        <v>0</v>
      </c>
      <c r="AE42" s="191">
        <v>0</v>
      </c>
      <c r="AF42" s="191">
        <v>0</v>
      </c>
      <c r="AG42" s="191">
        <v>0</v>
      </c>
      <c r="AH42" s="191">
        <v>0</v>
      </c>
      <c r="AI42" s="191">
        <v>0</v>
      </c>
      <c r="AJ42" s="191">
        <v>0</v>
      </c>
      <c r="AK42" s="191">
        <v>0</v>
      </c>
      <c r="AL42" s="191">
        <v>0</v>
      </c>
      <c r="AM42" s="196"/>
      <c r="AN42" s="196"/>
      <c r="AO42" s="196"/>
    </row>
    <row r="43" s="12" customFormat="1" ht="30" customHeight="1" spans="1:41">
      <c r="A43" s="183" t="s">
        <v>54</v>
      </c>
      <c r="B43" s="188" t="s">
        <v>77</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30" customHeight="1" spans="1:41">
      <c r="A44" s="183" t="s">
        <v>52</v>
      </c>
      <c r="B44" s="188" t="s">
        <v>78</v>
      </c>
      <c r="C44" s="188"/>
      <c r="D44" s="188"/>
      <c r="E44" s="185"/>
      <c r="F44" s="185"/>
      <c r="G44" s="185"/>
      <c r="H44" s="185"/>
      <c r="I44" s="191">
        <f t="shared" ref="I44:AL44" si="11">I45+I54</f>
        <v>4</v>
      </c>
      <c r="J44" s="191">
        <f t="shared" si="11"/>
        <v>115.7</v>
      </c>
      <c r="K44" s="191">
        <f t="shared" si="11"/>
        <v>0</v>
      </c>
      <c r="L44" s="191">
        <f t="shared" si="11"/>
        <v>0</v>
      </c>
      <c r="M44" s="191">
        <f t="shared" si="11"/>
        <v>4</v>
      </c>
      <c r="N44" s="191">
        <f t="shared" si="11"/>
        <v>0</v>
      </c>
      <c r="O44" s="191">
        <f t="shared" si="11"/>
        <v>0</v>
      </c>
      <c r="P44" s="191">
        <f t="shared" si="11"/>
        <v>0</v>
      </c>
      <c r="Q44" s="191">
        <f t="shared" si="11"/>
        <v>0</v>
      </c>
      <c r="R44" s="191">
        <f t="shared" si="11"/>
        <v>0</v>
      </c>
      <c r="S44" s="191">
        <f t="shared" si="11"/>
        <v>3557</v>
      </c>
      <c r="T44" s="191">
        <f t="shared" si="11"/>
        <v>14114</v>
      </c>
      <c r="U44" s="191">
        <f t="shared" si="11"/>
        <v>0</v>
      </c>
      <c r="V44" s="191">
        <f t="shared" si="11"/>
        <v>0</v>
      </c>
      <c r="W44" s="191">
        <f t="shared" si="11"/>
        <v>0</v>
      </c>
      <c r="X44" s="191">
        <f t="shared" si="11"/>
        <v>0</v>
      </c>
      <c r="Y44" s="191">
        <f t="shared" si="11"/>
        <v>0</v>
      </c>
      <c r="Z44" s="191">
        <f t="shared" si="11"/>
        <v>4757.343833</v>
      </c>
      <c r="AA44" s="191">
        <f t="shared" si="11"/>
        <v>2143.335123</v>
      </c>
      <c r="AB44" s="191">
        <f t="shared" si="11"/>
        <v>1801.335123</v>
      </c>
      <c r="AC44" s="191">
        <f t="shared" si="11"/>
        <v>342</v>
      </c>
      <c r="AD44" s="191">
        <f t="shared" si="11"/>
        <v>0</v>
      </c>
      <c r="AE44" s="191">
        <f t="shared" si="11"/>
        <v>0</v>
      </c>
      <c r="AF44" s="191">
        <f t="shared" si="11"/>
        <v>938</v>
      </c>
      <c r="AG44" s="191">
        <f t="shared" si="11"/>
        <v>0</v>
      </c>
      <c r="AH44" s="191">
        <f t="shared" si="11"/>
        <v>1000</v>
      </c>
      <c r="AI44" s="191">
        <f t="shared" si="11"/>
        <v>0</v>
      </c>
      <c r="AJ44" s="191">
        <f t="shared" si="11"/>
        <v>676.00871</v>
      </c>
      <c r="AK44" s="191">
        <f t="shared" si="11"/>
        <v>0</v>
      </c>
      <c r="AL44" s="191">
        <f t="shared" si="11"/>
        <v>0</v>
      </c>
      <c r="AM44" s="196"/>
      <c r="AN44" s="196"/>
      <c r="AO44" s="196"/>
    </row>
    <row r="45" s="12" customFormat="1" ht="30" customHeight="1" spans="1:41">
      <c r="A45" s="183" t="s">
        <v>54</v>
      </c>
      <c r="B45" s="188" t="s">
        <v>79</v>
      </c>
      <c r="C45" s="188"/>
      <c r="D45" s="188"/>
      <c r="E45" s="185"/>
      <c r="F45" s="185"/>
      <c r="G45" s="185"/>
      <c r="H45" s="185"/>
      <c r="I45" s="191">
        <f t="shared" ref="I45:AL45" si="12">I46+I47+I48+I49</f>
        <v>4</v>
      </c>
      <c r="J45" s="191">
        <f t="shared" si="12"/>
        <v>115.7</v>
      </c>
      <c r="K45" s="191">
        <f t="shared" si="12"/>
        <v>0</v>
      </c>
      <c r="L45" s="191">
        <f t="shared" si="12"/>
        <v>0</v>
      </c>
      <c r="M45" s="191">
        <f t="shared" si="12"/>
        <v>4</v>
      </c>
      <c r="N45" s="191">
        <f t="shared" si="12"/>
        <v>0</v>
      </c>
      <c r="O45" s="191">
        <f t="shared" si="12"/>
        <v>0</v>
      </c>
      <c r="P45" s="191">
        <f t="shared" si="12"/>
        <v>0</v>
      </c>
      <c r="Q45" s="191">
        <f t="shared" si="12"/>
        <v>0</v>
      </c>
      <c r="R45" s="191">
        <f t="shared" si="12"/>
        <v>0</v>
      </c>
      <c r="S45" s="191">
        <f t="shared" si="12"/>
        <v>3557</v>
      </c>
      <c r="T45" s="191">
        <f t="shared" si="12"/>
        <v>14114</v>
      </c>
      <c r="U45" s="191">
        <f t="shared" si="12"/>
        <v>0</v>
      </c>
      <c r="V45" s="191">
        <f t="shared" si="12"/>
        <v>0</v>
      </c>
      <c r="W45" s="191">
        <f t="shared" si="12"/>
        <v>0</v>
      </c>
      <c r="X45" s="191">
        <f t="shared" si="12"/>
        <v>0</v>
      </c>
      <c r="Y45" s="191">
        <f t="shared" si="12"/>
        <v>0</v>
      </c>
      <c r="Z45" s="191">
        <f t="shared" si="12"/>
        <v>4757.343833</v>
      </c>
      <c r="AA45" s="191">
        <f t="shared" si="12"/>
        <v>2143.335123</v>
      </c>
      <c r="AB45" s="191">
        <f t="shared" si="12"/>
        <v>1801.335123</v>
      </c>
      <c r="AC45" s="191">
        <f t="shared" si="12"/>
        <v>342</v>
      </c>
      <c r="AD45" s="191">
        <f t="shared" si="12"/>
        <v>0</v>
      </c>
      <c r="AE45" s="191">
        <f t="shared" si="12"/>
        <v>0</v>
      </c>
      <c r="AF45" s="191">
        <f t="shared" si="12"/>
        <v>938</v>
      </c>
      <c r="AG45" s="191">
        <f t="shared" si="12"/>
        <v>0</v>
      </c>
      <c r="AH45" s="191">
        <f t="shared" si="12"/>
        <v>1000</v>
      </c>
      <c r="AI45" s="191">
        <f t="shared" si="12"/>
        <v>0</v>
      </c>
      <c r="AJ45" s="191">
        <f t="shared" si="12"/>
        <v>676.00871</v>
      </c>
      <c r="AK45" s="191">
        <f t="shared" si="12"/>
        <v>0</v>
      </c>
      <c r="AL45" s="191">
        <f t="shared" si="12"/>
        <v>0</v>
      </c>
      <c r="AM45" s="196"/>
      <c r="AN45" s="196"/>
      <c r="AO45" s="196"/>
    </row>
    <row r="46" s="12" customFormat="1" ht="30" customHeight="1" spans="1:41">
      <c r="A46" s="184" t="s">
        <v>56</v>
      </c>
      <c r="B46" s="188" t="s">
        <v>80</v>
      </c>
      <c r="C46" s="188"/>
      <c r="D46" s="188"/>
      <c r="E46" s="185"/>
      <c r="F46" s="185"/>
      <c r="G46" s="185"/>
      <c r="H46" s="185"/>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6"/>
      <c r="AN46" s="196"/>
      <c r="AO46" s="196"/>
    </row>
    <row r="47" s="12" customFormat="1" ht="30" customHeight="1" spans="1:41">
      <c r="A47" s="184" t="s">
        <v>56</v>
      </c>
      <c r="B47" s="188" t="s">
        <v>81</v>
      </c>
      <c r="C47" s="188"/>
      <c r="D47" s="188"/>
      <c r="E47" s="185"/>
      <c r="F47" s="185"/>
      <c r="G47" s="185"/>
      <c r="H47" s="185"/>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6"/>
      <c r="AN47" s="196"/>
      <c r="AO47" s="196"/>
    </row>
    <row r="48" s="12" customFormat="1" ht="30" customHeight="1" spans="1:41">
      <c r="A48" s="184" t="s">
        <v>56</v>
      </c>
      <c r="B48" s="188" t="s">
        <v>82</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c r="AO48" s="196"/>
    </row>
    <row r="49" s="12" customFormat="1" ht="50" customHeight="1" spans="1:41">
      <c r="A49" s="184" t="s">
        <v>56</v>
      </c>
      <c r="B49" s="188" t="s">
        <v>83</v>
      </c>
      <c r="C49" s="188"/>
      <c r="D49" s="188"/>
      <c r="E49" s="185"/>
      <c r="F49" s="185"/>
      <c r="G49" s="185"/>
      <c r="H49" s="185"/>
      <c r="I49" s="191">
        <f t="shared" ref="I49:AL49" si="13">SUM(I50:I53)</f>
        <v>4</v>
      </c>
      <c r="J49" s="191">
        <f t="shared" si="13"/>
        <v>115.7</v>
      </c>
      <c r="K49" s="191">
        <f t="shared" si="13"/>
        <v>0</v>
      </c>
      <c r="L49" s="191">
        <f t="shared" si="13"/>
        <v>0</v>
      </c>
      <c r="M49" s="191">
        <f t="shared" si="13"/>
        <v>4</v>
      </c>
      <c r="N49" s="191">
        <f t="shared" si="13"/>
        <v>0</v>
      </c>
      <c r="O49" s="191">
        <f t="shared" si="13"/>
        <v>0</v>
      </c>
      <c r="P49" s="191">
        <f t="shared" si="13"/>
        <v>0</v>
      </c>
      <c r="Q49" s="191">
        <f t="shared" si="13"/>
        <v>0</v>
      </c>
      <c r="R49" s="191">
        <f t="shared" si="13"/>
        <v>0</v>
      </c>
      <c r="S49" s="191">
        <f t="shared" si="13"/>
        <v>3557</v>
      </c>
      <c r="T49" s="191">
        <f t="shared" si="13"/>
        <v>14114</v>
      </c>
      <c r="U49" s="191">
        <f t="shared" si="13"/>
        <v>0</v>
      </c>
      <c r="V49" s="191">
        <f t="shared" si="13"/>
        <v>0</v>
      </c>
      <c r="W49" s="191">
        <f t="shared" si="13"/>
        <v>0</v>
      </c>
      <c r="X49" s="191">
        <f t="shared" si="13"/>
        <v>0</v>
      </c>
      <c r="Y49" s="191">
        <f t="shared" si="13"/>
        <v>0</v>
      </c>
      <c r="Z49" s="191">
        <f t="shared" si="13"/>
        <v>4757.343833</v>
      </c>
      <c r="AA49" s="191">
        <f t="shared" si="13"/>
        <v>2143.335123</v>
      </c>
      <c r="AB49" s="191">
        <f t="shared" si="13"/>
        <v>1801.335123</v>
      </c>
      <c r="AC49" s="191">
        <f t="shared" si="13"/>
        <v>342</v>
      </c>
      <c r="AD49" s="191">
        <f t="shared" si="13"/>
        <v>0</v>
      </c>
      <c r="AE49" s="191">
        <f t="shared" si="13"/>
        <v>0</v>
      </c>
      <c r="AF49" s="191">
        <f t="shared" si="13"/>
        <v>938</v>
      </c>
      <c r="AG49" s="191">
        <f t="shared" si="13"/>
        <v>0</v>
      </c>
      <c r="AH49" s="191">
        <f t="shared" si="13"/>
        <v>1000</v>
      </c>
      <c r="AI49" s="191">
        <f t="shared" si="13"/>
        <v>0</v>
      </c>
      <c r="AJ49" s="191">
        <f t="shared" si="13"/>
        <v>676.00871</v>
      </c>
      <c r="AK49" s="191">
        <f t="shared" si="13"/>
        <v>0</v>
      </c>
      <c r="AL49" s="191">
        <f t="shared" si="13"/>
        <v>0</v>
      </c>
      <c r="AM49" s="196"/>
      <c r="AN49" s="196"/>
      <c r="AO49" s="196"/>
    </row>
    <row r="50" s="7" customFormat="1" ht="309" customHeight="1" spans="1:41">
      <c r="A50" s="22">
        <v>14</v>
      </c>
      <c r="B50" s="22" t="s">
        <v>1155</v>
      </c>
      <c r="C50" s="22">
        <v>2024</v>
      </c>
      <c r="D50" s="34" t="s">
        <v>203</v>
      </c>
      <c r="E50" s="24" t="s">
        <v>178</v>
      </c>
      <c r="F50" s="24" t="s">
        <v>990</v>
      </c>
      <c r="G50" s="24" t="s">
        <v>204</v>
      </c>
      <c r="H50" s="35" t="s">
        <v>1409</v>
      </c>
      <c r="I50" s="22">
        <v>1</v>
      </c>
      <c r="J50" s="22">
        <v>2</v>
      </c>
      <c r="K50" s="22"/>
      <c r="L50" s="22"/>
      <c r="M50" s="22">
        <v>1</v>
      </c>
      <c r="N50" s="22"/>
      <c r="O50" s="22"/>
      <c r="P50" s="22"/>
      <c r="Q50" s="22"/>
      <c r="R50" s="22"/>
      <c r="S50" s="95">
        <v>788</v>
      </c>
      <c r="T50" s="95">
        <v>2878</v>
      </c>
      <c r="U50" s="49" t="s">
        <v>206</v>
      </c>
      <c r="V50" s="22" t="s">
        <v>902</v>
      </c>
      <c r="W50" s="49" t="s">
        <v>207</v>
      </c>
      <c r="X50" s="22" t="s">
        <v>715</v>
      </c>
      <c r="Y50" s="22" t="s">
        <v>1468</v>
      </c>
      <c r="Z50" s="235">
        <v>2100</v>
      </c>
      <c r="AA50" s="231">
        <v>385.25</v>
      </c>
      <c r="AB50" s="232">
        <v>43.25</v>
      </c>
      <c r="AC50" s="232">
        <v>342</v>
      </c>
      <c r="AD50" s="232"/>
      <c r="AE50" s="232"/>
      <c r="AF50" s="225">
        <f>500-14-8</f>
        <v>478</v>
      </c>
      <c r="AG50" s="225"/>
      <c r="AH50" s="225">
        <v>1000</v>
      </c>
      <c r="AI50" s="225"/>
      <c r="AJ50" s="225">
        <f>Z50-AA50-AF50-AH50</f>
        <v>236.75</v>
      </c>
      <c r="AK50" s="22"/>
      <c r="AL50" s="22"/>
      <c r="AM50" s="33" t="s">
        <v>1410</v>
      </c>
      <c r="AN50" s="33" t="s">
        <v>1157</v>
      </c>
      <c r="AO50" s="60" t="s">
        <v>1386</v>
      </c>
    </row>
    <row r="51" s="9" customFormat="1" ht="320" customHeight="1" spans="1:41">
      <c r="A51" s="22">
        <v>15</v>
      </c>
      <c r="B51" s="22" t="s">
        <v>1189</v>
      </c>
      <c r="C51" s="22">
        <v>2024</v>
      </c>
      <c r="D51" s="22" t="s">
        <v>1190</v>
      </c>
      <c r="E51" s="22" t="s">
        <v>178</v>
      </c>
      <c r="F51" s="22" t="s">
        <v>990</v>
      </c>
      <c r="G51" s="22" t="s">
        <v>357</v>
      </c>
      <c r="H51" s="22" t="s">
        <v>1411</v>
      </c>
      <c r="I51" s="86">
        <v>1</v>
      </c>
      <c r="J51" s="36">
        <v>16</v>
      </c>
      <c r="K51" s="36"/>
      <c r="L51" s="36"/>
      <c r="M51" s="36">
        <v>1</v>
      </c>
      <c r="N51" s="36"/>
      <c r="O51" s="36"/>
      <c r="P51" s="36"/>
      <c r="Q51" s="36"/>
      <c r="R51" s="36"/>
      <c r="S51" s="36">
        <v>114</v>
      </c>
      <c r="T51" s="36">
        <v>456</v>
      </c>
      <c r="U51" s="36" t="s">
        <v>1016</v>
      </c>
      <c r="V51" s="22" t="s">
        <v>749</v>
      </c>
      <c r="W51" s="49" t="s">
        <v>207</v>
      </c>
      <c r="X51" s="22" t="s">
        <v>715</v>
      </c>
      <c r="Y51" s="22" t="s">
        <v>1468</v>
      </c>
      <c r="Z51" s="231">
        <v>1400</v>
      </c>
      <c r="AA51" s="236">
        <v>625</v>
      </c>
      <c r="AB51" s="237">
        <v>625</v>
      </c>
      <c r="AC51" s="237"/>
      <c r="AD51" s="237"/>
      <c r="AE51" s="237"/>
      <c r="AF51" s="237">
        <v>460</v>
      </c>
      <c r="AG51" s="237"/>
      <c r="AH51" s="237"/>
      <c r="AI51" s="237"/>
      <c r="AJ51" s="241">
        <v>315</v>
      </c>
      <c r="AK51" s="36"/>
      <c r="AL51" s="36"/>
      <c r="AM51" s="37" t="s">
        <v>1192</v>
      </c>
      <c r="AN51" s="37" t="s">
        <v>1193</v>
      </c>
      <c r="AO51" s="77" t="s">
        <v>1386</v>
      </c>
    </row>
    <row r="52" s="7" customFormat="1" ht="189" customHeight="1" spans="1:41">
      <c r="A52" s="22">
        <v>16</v>
      </c>
      <c r="B52" s="25" t="s">
        <v>1194</v>
      </c>
      <c r="C52" s="25">
        <v>2024</v>
      </c>
      <c r="D52" s="38" t="s">
        <v>208</v>
      </c>
      <c r="E52" s="27" t="s">
        <v>178</v>
      </c>
      <c r="F52" s="27" t="s">
        <v>990</v>
      </c>
      <c r="G52" s="27" t="s">
        <v>209</v>
      </c>
      <c r="H52" s="38" t="s">
        <v>1412</v>
      </c>
      <c r="I52" s="25">
        <v>1</v>
      </c>
      <c r="J52" s="25">
        <v>90</v>
      </c>
      <c r="K52" s="25"/>
      <c r="L52" s="25"/>
      <c r="M52" s="25">
        <v>1</v>
      </c>
      <c r="N52" s="25"/>
      <c r="O52" s="25"/>
      <c r="P52" s="25"/>
      <c r="Q52" s="25"/>
      <c r="R52" s="25"/>
      <c r="S52" s="25">
        <v>1867</v>
      </c>
      <c r="T52" s="25">
        <v>7902</v>
      </c>
      <c r="U52" s="51" t="s">
        <v>211</v>
      </c>
      <c r="V52" s="25" t="s">
        <v>715</v>
      </c>
      <c r="W52" s="96" t="s">
        <v>207</v>
      </c>
      <c r="X52" s="25" t="s">
        <v>715</v>
      </c>
      <c r="Y52" s="22" t="s">
        <v>1468</v>
      </c>
      <c r="Z52" s="238">
        <v>307.343833</v>
      </c>
      <c r="AA52" s="238">
        <f>AB52</f>
        <v>183.085123</v>
      </c>
      <c r="AB52" s="239">
        <f>200-16.914877</f>
        <v>183.085123</v>
      </c>
      <c r="AC52" s="239"/>
      <c r="AD52" s="239"/>
      <c r="AE52" s="239"/>
      <c r="AF52" s="240"/>
      <c r="AG52" s="240"/>
      <c r="AH52" s="240"/>
      <c r="AI52" s="240"/>
      <c r="AJ52" s="240">
        <f>Z52-AA52</f>
        <v>124.25871</v>
      </c>
      <c r="AK52" s="25"/>
      <c r="AL52" s="25"/>
      <c r="AM52" s="68" t="s">
        <v>1436</v>
      </c>
      <c r="AN52" s="68" t="s">
        <v>1437</v>
      </c>
      <c r="AO52" s="57" t="s">
        <v>1386</v>
      </c>
    </row>
    <row r="53" s="13" customFormat="1" ht="145" customHeight="1" spans="1:41">
      <c r="A53" s="22">
        <v>17</v>
      </c>
      <c r="B53" s="22" t="s">
        <v>1322</v>
      </c>
      <c r="C53" s="33">
        <v>2024</v>
      </c>
      <c r="D53" s="33" t="s">
        <v>1323</v>
      </c>
      <c r="E53" s="33" t="s">
        <v>178</v>
      </c>
      <c r="F53" s="22" t="s">
        <v>1009</v>
      </c>
      <c r="G53" s="33" t="s">
        <v>1324</v>
      </c>
      <c r="H53" s="33" t="s">
        <v>1325</v>
      </c>
      <c r="I53" s="33">
        <v>1</v>
      </c>
      <c r="J53" s="33">
        <v>7.7</v>
      </c>
      <c r="K53" s="33"/>
      <c r="L53" s="33"/>
      <c r="M53" s="33">
        <v>1</v>
      </c>
      <c r="N53" s="33"/>
      <c r="O53" s="33"/>
      <c r="P53" s="33"/>
      <c r="Q53" s="33"/>
      <c r="R53" s="33"/>
      <c r="S53" s="39">
        <v>788</v>
      </c>
      <c r="T53" s="39">
        <v>2878</v>
      </c>
      <c r="U53" s="22" t="s">
        <v>206</v>
      </c>
      <c r="V53" s="33" t="s">
        <v>902</v>
      </c>
      <c r="W53" s="33" t="s">
        <v>207</v>
      </c>
      <c r="X53" s="22" t="s">
        <v>715</v>
      </c>
      <c r="Y53" s="33" t="s">
        <v>1468</v>
      </c>
      <c r="Z53" s="22">
        <v>950</v>
      </c>
      <c r="AA53" s="33">
        <v>950</v>
      </c>
      <c r="AB53" s="33">
        <v>950</v>
      </c>
      <c r="AC53" s="33"/>
      <c r="AD53" s="33"/>
      <c r="AE53" s="33"/>
      <c r="AF53" s="33"/>
      <c r="AG53" s="33"/>
      <c r="AH53" s="33"/>
      <c r="AI53" s="33"/>
      <c r="AJ53" s="33"/>
      <c r="AK53" s="33"/>
      <c r="AL53" s="33"/>
      <c r="AM53" s="33" t="s">
        <v>1326</v>
      </c>
      <c r="AN53" s="33" t="s">
        <v>913</v>
      </c>
      <c r="AO53" s="60" t="s">
        <v>1392</v>
      </c>
    </row>
    <row r="54" s="12" customFormat="1" ht="30" customHeight="1" spans="1:41">
      <c r="A54" s="183" t="s">
        <v>54</v>
      </c>
      <c r="B54" s="188" t="s">
        <v>84</v>
      </c>
      <c r="C54" s="188"/>
      <c r="D54" s="188"/>
      <c r="E54" s="185"/>
      <c r="F54" s="185"/>
      <c r="G54" s="185"/>
      <c r="H54" s="185"/>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6"/>
      <c r="AN54" s="196"/>
      <c r="AO54" s="196"/>
    </row>
    <row r="55" s="12" customFormat="1" ht="30" customHeight="1" spans="1:41">
      <c r="A55" s="183" t="s">
        <v>52</v>
      </c>
      <c r="B55" s="188" t="s">
        <v>85</v>
      </c>
      <c r="C55" s="188"/>
      <c r="D55" s="188"/>
      <c r="E55" s="185"/>
      <c r="F55" s="185"/>
      <c r="G55" s="185"/>
      <c r="H55" s="185"/>
      <c r="I55" s="191">
        <f t="shared" ref="I55:AL55" si="14">I56+I57+I58+I59</f>
        <v>0</v>
      </c>
      <c r="J55" s="191">
        <f t="shared" si="14"/>
        <v>0</v>
      </c>
      <c r="K55" s="191">
        <f t="shared" si="14"/>
        <v>0</v>
      </c>
      <c r="L55" s="191">
        <f t="shared" si="14"/>
        <v>0</v>
      </c>
      <c r="M55" s="191">
        <f t="shared" si="14"/>
        <v>0</v>
      </c>
      <c r="N55" s="191">
        <f t="shared" si="14"/>
        <v>0</v>
      </c>
      <c r="O55" s="191">
        <f t="shared" si="14"/>
        <v>0</v>
      </c>
      <c r="P55" s="191">
        <f t="shared" si="14"/>
        <v>0</v>
      </c>
      <c r="Q55" s="191">
        <f t="shared" si="14"/>
        <v>0</v>
      </c>
      <c r="R55" s="191">
        <f t="shared" si="14"/>
        <v>0</v>
      </c>
      <c r="S55" s="191">
        <f t="shared" si="14"/>
        <v>0</v>
      </c>
      <c r="T55" s="191">
        <f t="shared" si="14"/>
        <v>0</v>
      </c>
      <c r="U55" s="191">
        <f t="shared" si="14"/>
        <v>0</v>
      </c>
      <c r="V55" s="191">
        <f t="shared" si="14"/>
        <v>0</v>
      </c>
      <c r="W55" s="191">
        <f t="shared" si="14"/>
        <v>0</v>
      </c>
      <c r="X55" s="191">
        <f t="shared" si="14"/>
        <v>0</v>
      </c>
      <c r="Y55" s="191">
        <f t="shared" si="14"/>
        <v>0</v>
      </c>
      <c r="Z55" s="191">
        <f t="shared" si="14"/>
        <v>0</v>
      </c>
      <c r="AA55" s="191">
        <f t="shared" si="14"/>
        <v>0</v>
      </c>
      <c r="AB55" s="191">
        <f t="shared" si="14"/>
        <v>0</v>
      </c>
      <c r="AC55" s="191">
        <f t="shared" si="14"/>
        <v>0</v>
      </c>
      <c r="AD55" s="191">
        <f t="shared" si="14"/>
        <v>0</v>
      </c>
      <c r="AE55" s="191">
        <f t="shared" si="14"/>
        <v>0</v>
      </c>
      <c r="AF55" s="191">
        <f t="shared" si="14"/>
        <v>0</v>
      </c>
      <c r="AG55" s="191">
        <f t="shared" si="14"/>
        <v>0</v>
      </c>
      <c r="AH55" s="191">
        <f t="shared" si="14"/>
        <v>0</v>
      </c>
      <c r="AI55" s="191">
        <f t="shared" si="14"/>
        <v>0</v>
      </c>
      <c r="AJ55" s="191">
        <f t="shared" si="14"/>
        <v>0</v>
      </c>
      <c r="AK55" s="191">
        <f t="shared" si="14"/>
        <v>0</v>
      </c>
      <c r="AL55" s="191">
        <f t="shared" si="14"/>
        <v>0</v>
      </c>
      <c r="AM55" s="196"/>
      <c r="AN55" s="196"/>
      <c r="AO55" s="196"/>
    </row>
    <row r="56" s="12" customFormat="1" ht="30" customHeight="1" spans="1:41">
      <c r="A56" s="183" t="s">
        <v>54</v>
      </c>
      <c r="B56" s="188" t="s">
        <v>86</v>
      </c>
      <c r="C56" s="188"/>
      <c r="D56" s="188"/>
      <c r="E56" s="185"/>
      <c r="F56" s="185"/>
      <c r="G56" s="185"/>
      <c r="H56" s="185"/>
      <c r="I56" s="191">
        <v>0</v>
      </c>
      <c r="J56" s="191">
        <v>0</v>
      </c>
      <c r="K56" s="191">
        <v>0</v>
      </c>
      <c r="L56" s="191">
        <v>0</v>
      </c>
      <c r="M56" s="191">
        <v>0</v>
      </c>
      <c r="N56" s="191">
        <v>0</v>
      </c>
      <c r="O56" s="191">
        <v>0</v>
      </c>
      <c r="P56" s="191">
        <v>0</v>
      </c>
      <c r="Q56" s="191">
        <v>0</v>
      </c>
      <c r="R56" s="191">
        <v>0</v>
      </c>
      <c r="S56" s="191">
        <v>0</v>
      </c>
      <c r="T56" s="191">
        <v>0</v>
      </c>
      <c r="U56" s="191">
        <v>0</v>
      </c>
      <c r="V56" s="191">
        <v>0</v>
      </c>
      <c r="W56" s="191">
        <v>0</v>
      </c>
      <c r="X56" s="191">
        <v>0</v>
      </c>
      <c r="Y56" s="191">
        <v>0</v>
      </c>
      <c r="Z56" s="191">
        <v>0</v>
      </c>
      <c r="AA56" s="191">
        <v>0</v>
      </c>
      <c r="AB56" s="191">
        <v>0</v>
      </c>
      <c r="AC56" s="191">
        <v>0</v>
      </c>
      <c r="AD56" s="191">
        <v>0</v>
      </c>
      <c r="AE56" s="191">
        <v>0</v>
      </c>
      <c r="AF56" s="191">
        <v>0</v>
      </c>
      <c r="AG56" s="191">
        <v>0</v>
      </c>
      <c r="AH56" s="191">
        <v>0</v>
      </c>
      <c r="AI56" s="191">
        <v>0</v>
      </c>
      <c r="AJ56" s="191">
        <v>0</v>
      </c>
      <c r="AK56" s="191">
        <v>0</v>
      </c>
      <c r="AL56" s="191">
        <v>0</v>
      </c>
      <c r="AM56" s="191"/>
      <c r="AN56" s="196"/>
      <c r="AO56" s="196"/>
    </row>
    <row r="57" s="12" customFormat="1" ht="30" customHeight="1" spans="1:41">
      <c r="A57" s="183" t="s">
        <v>54</v>
      </c>
      <c r="B57" s="188" t="s">
        <v>87</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88</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54</v>
      </c>
      <c r="B59" s="188" t="s">
        <v>89</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3" t="s">
        <v>52</v>
      </c>
      <c r="B60" s="188" t="s">
        <v>90</v>
      </c>
      <c r="C60" s="188"/>
      <c r="D60" s="188"/>
      <c r="E60" s="185"/>
      <c r="F60" s="185"/>
      <c r="G60" s="185"/>
      <c r="H60" s="185"/>
      <c r="I60" s="191">
        <f t="shared" ref="I60:AL60" si="15">I61+I63+I66+I64+I65+I67</f>
        <v>3</v>
      </c>
      <c r="J60" s="191">
        <f t="shared" si="15"/>
        <v>1200</v>
      </c>
      <c r="K60" s="191">
        <f t="shared" si="15"/>
        <v>3</v>
      </c>
      <c r="L60" s="191">
        <f t="shared" si="15"/>
        <v>0</v>
      </c>
      <c r="M60" s="191">
        <f t="shared" si="15"/>
        <v>0</v>
      </c>
      <c r="N60" s="191">
        <f t="shared" si="15"/>
        <v>0</v>
      </c>
      <c r="O60" s="191">
        <f t="shared" si="15"/>
        <v>0</v>
      </c>
      <c r="P60" s="191">
        <f t="shared" si="15"/>
        <v>0</v>
      </c>
      <c r="Q60" s="191">
        <f t="shared" si="15"/>
        <v>0</v>
      </c>
      <c r="R60" s="191">
        <f t="shared" si="15"/>
        <v>0</v>
      </c>
      <c r="S60" s="191">
        <f t="shared" si="15"/>
        <v>1363</v>
      </c>
      <c r="T60" s="191">
        <f t="shared" si="15"/>
        <v>1686</v>
      </c>
      <c r="U60" s="191">
        <f t="shared" si="15"/>
        <v>0</v>
      </c>
      <c r="V60" s="191">
        <f t="shared" si="15"/>
        <v>0</v>
      </c>
      <c r="W60" s="191">
        <f t="shared" si="15"/>
        <v>0</v>
      </c>
      <c r="X60" s="191">
        <f t="shared" si="15"/>
        <v>0</v>
      </c>
      <c r="Y60" s="191">
        <f t="shared" si="15"/>
        <v>0</v>
      </c>
      <c r="Z60" s="191">
        <f t="shared" si="15"/>
        <v>2463.83871</v>
      </c>
      <c r="AA60" s="191">
        <f t="shared" si="15"/>
        <v>1365.83871</v>
      </c>
      <c r="AB60" s="191">
        <f t="shared" si="15"/>
        <v>1212.83871</v>
      </c>
      <c r="AC60" s="191">
        <f t="shared" si="15"/>
        <v>0</v>
      </c>
      <c r="AD60" s="191">
        <f t="shared" si="15"/>
        <v>153</v>
      </c>
      <c r="AE60" s="191">
        <f t="shared" si="15"/>
        <v>0</v>
      </c>
      <c r="AF60" s="191">
        <f t="shared" si="15"/>
        <v>1098</v>
      </c>
      <c r="AG60" s="191">
        <f t="shared" si="15"/>
        <v>0</v>
      </c>
      <c r="AH60" s="191">
        <f t="shared" si="15"/>
        <v>0</v>
      </c>
      <c r="AI60" s="191">
        <f t="shared" si="15"/>
        <v>0</v>
      </c>
      <c r="AJ60" s="191">
        <f t="shared" si="15"/>
        <v>0</v>
      </c>
      <c r="AK60" s="191">
        <f t="shared" si="15"/>
        <v>0</v>
      </c>
      <c r="AL60" s="191">
        <f t="shared" si="15"/>
        <v>0</v>
      </c>
      <c r="AM60" s="196"/>
      <c r="AN60" s="196"/>
      <c r="AO60" s="196"/>
    </row>
    <row r="61" s="12" customFormat="1" ht="30" customHeight="1" spans="1:41">
      <c r="A61" s="183" t="s">
        <v>54</v>
      </c>
      <c r="B61" s="188" t="s">
        <v>91</v>
      </c>
      <c r="C61" s="188"/>
      <c r="D61" s="188"/>
      <c r="E61" s="185"/>
      <c r="F61" s="185"/>
      <c r="G61" s="185"/>
      <c r="H61" s="185"/>
      <c r="I61" s="191">
        <f t="shared" ref="I61:AL61" si="16">SUM(I62)</f>
        <v>1</v>
      </c>
      <c r="J61" s="191">
        <f t="shared" si="16"/>
        <v>1200</v>
      </c>
      <c r="K61" s="191">
        <f t="shared" si="16"/>
        <v>1</v>
      </c>
      <c r="L61" s="191">
        <f t="shared" si="16"/>
        <v>0</v>
      </c>
      <c r="M61" s="191">
        <f t="shared" si="16"/>
        <v>0</v>
      </c>
      <c r="N61" s="191">
        <f t="shared" si="16"/>
        <v>0</v>
      </c>
      <c r="O61" s="191">
        <f t="shared" si="16"/>
        <v>0</v>
      </c>
      <c r="P61" s="191">
        <f t="shared" si="16"/>
        <v>0</v>
      </c>
      <c r="Q61" s="191">
        <f t="shared" si="16"/>
        <v>0</v>
      </c>
      <c r="R61" s="191">
        <f t="shared" si="16"/>
        <v>0</v>
      </c>
      <c r="S61" s="191">
        <f t="shared" si="16"/>
        <v>1200</v>
      </c>
      <c r="T61" s="191">
        <f t="shared" si="16"/>
        <v>1200</v>
      </c>
      <c r="U61" s="191">
        <f t="shared" si="16"/>
        <v>0</v>
      </c>
      <c r="V61" s="191">
        <f t="shared" si="16"/>
        <v>0</v>
      </c>
      <c r="W61" s="191">
        <f t="shared" si="16"/>
        <v>0</v>
      </c>
      <c r="X61" s="191">
        <f t="shared" si="16"/>
        <v>0</v>
      </c>
      <c r="Y61" s="191">
        <f t="shared" si="16"/>
        <v>0</v>
      </c>
      <c r="Z61" s="191">
        <f t="shared" si="16"/>
        <v>200</v>
      </c>
      <c r="AA61" s="191">
        <f t="shared" si="16"/>
        <v>0</v>
      </c>
      <c r="AB61" s="191">
        <f t="shared" si="16"/>
        <v>0</v>
      </c>
      <c r="AC61" s="191">
        <f t="shared" si="16"/>
        <v>0</v>
      </c>
      <c r="AD61" s="191">
        <f t="shared" si="16"/>
        <v>0</v>
      </c>
      <c r="AE61" s="191">
        <f t="shared" si="16"/>
        <v>0</v>
      </c>
      <c r="AF61" s="191">
        <f t="shared" si="16"/>
        <v>200</v>
      </c>
      <c r="AG61" s="191">
        <f t="shared" si="16"/>
        <v>0</v>
      </c>
      <c r="AH61" s="191">
        <f t="shared" si="16"/>
        <v>0</v>
      </c>
      <c r="AI61" s="191">
        <f t="shared" si="16"/>
        <v>0</v>
      </c>
      <c r="AJ61" s="191">
        <f t="shared" si="16"/>
        <v>0</v>
      </c>
      <c r="AK61" s="191">
        <f t="shared" si="16"/>
        <v>0</v>
      </c>
      <c r="AL61" s="191">
        <f t="shared" si="16"/>
        <v>0</v>
      </c>
      <c r="AM61" s="196"/>
      <c r="AN61" s="196"/>
      <c r="AO61" s="196"/>
    </row>
    <row r="62" s="7" customFormat="1" ht="178" customHeight="1" spans="1:41">
      <c r="A62" s="22">
        <v>18</v>
      </c>
      <c r="B62" s="22" t="s">
        <v>1180</v>
      </c>
      <c r="C62" s="22">
        <v>2024</v>
      </c>
      <c r="D62" s="33" t="s">
        <v>998</v>
      </c>
      <c r="E62" s="22" t="s">
        <v>178</v>
      </c>
      <c r="F62" s="22" t="s">
        <v>1175</v>
      </c>
      <c r="G62" s="22" t="s">
        <v>995</v>
      </c>
      <c r="H62" s="33" t="s">
        <v>999</v>
      </c>
      <c r="I62" s="22">
        <v>1</v>
      </c>
      <c r="J62" s="22">
        <v>1200</v>
      </c>
      <c r="K62" s="22">
        <v>1</v>
      </c>
      <c r="L62" s="22"/>
      <c r="M62" s="22"/>
      <c r="N62" s="22"/>
      <c r="O62" s="22"/>
      <c r="P62" s="22"/>
      <c r="Q62" s="22"/>
      <c r="R62" s="22"/>
      <c r="S62" s="22">
        <v>1200</v>
      </c>
      <c r="T62" s="22">
        <v>1200</v>
      </c>
      <c r="U62" s="36" t="s">
        <v>183</v>
      </c>
      <c r="V62" s="22" t="s">
        <v>1480</v>
      </c>
      <c r="W62" s="36" t="s">
        <v>183</v>
      </c>
      <c r="X62" s="22" t="s">
        <v>1480</v>
      </c>
      <c r="Y62" s="22" t="s">
        <v>1440</v>
      </c>
      <c r="Z62" s="22">
        <v>200</v>
      </c>
      <c r="AA62" s="22"/>
      <c r="AB62" s="60"/>
      <c r="AC62" s="60"/>
      <c r="AD62" s="60"/>
      <c r="AE62" s="60"/>
      <c r="AF62" s="22">
        <v>200</v>
      </c>
      <c r="AG62" s="22"/>
      <c r="AH62" s="22"/>
      <c r="AI62" s="22"/>
      <c r="AJ62" s="22"/>
      <c r="AK62" s="22"/>
      <c r="AL62" s="22"/>
      <c r="AM62" s="33" t="s">
        <v>1181</v>
      </c>
      <c r="AN62" s="33" t="s">
        <v>1182</v>
      </c>
      <c r="AO62" s="60" t="s">
        <v>1386</v>
      </c>
    </row>
    <row r="63" s="12" customFormat="1" ht="30" customHeight="1" spans="1:41">
      <c r="A63" s="183" t="s">
        <v>54</v>
      </c>
      <c r="B63" s="188" t="s">
        <v>92</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customHeight="1" spans="1:41">
      <c r="A64" s="183" t="s">
        <v>54</v>
      </c>
      <c r="B64" s="188" t="s">
        <v>93</v>
      </c>
      <c r="C64" s="188"/>
      <c r="D64" s="188"/>
      <c r="E64" s="185"/>
      <c r="F64" s="185"/>
      <c r="G64" s="185"/>
      <c r="H64" s="185"/>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6"/>
      <c r="AN64" s="196"/>
      <c r="AO64" s="196"/>
    </row>
    <row r="65" s="12" customFormat="1" ht="30" customHeight="1" spans="1:41">
      <c r="A65" s="183" t="s">
        <v>54</v>
      </c>
      <c r="B65" s="188" t="s">
        <v>94</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customHeight="1" spans="1:41">
      <c r="A66" s="183" t="s">
        <v>54</v>
      </c>
      <c r="B66" s="188" t="s">
        <v>95</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customHeight="1" spans="1:41">
      <c r="A67" s="183" t="s">
        <v>54</v>
      </c>
      <c r="B67" s="188" t="s">
        <v>96</v>
      </c>
      <c r="C67" s="188"/>
      <c r="D67" s="188"/>
      <c r="E67" s="185"/>
      <c r="F67" s="185"/>
      <c r="G67" s="185"/>
      <c r="H67" s="185"/>
      <c r="I67" s="191">
        <f t="shared" ref="I67:AL67" si="17">SUM(I68:I69)</f>
        <v>2</v>
      </c>
      <c r="J67" s="191">
        <f t="shared" si="17"/>
        <v>0</v>
      </c>
      <c r="K67" s="191">
        <f t="shared" si="17"/>
        <v>2</v>
      </c>
      <c r="L67" s="191">
        <f t="shared" si="17"/>
        <v>0</v>
      </c>
      <c r="M67" s="191">
        <f t="shared" si="17"/>
        <v>0</v>
      </c>
      <c r="N67" s="191">
        <f t="shared" si="17"/>
        <v>0</v>
      </c>
      <c r="O67" s="191">
        <f t="shared" si="17"/>
        <v>0</v>
      </c>
      <c r="P67" s="191">
        <f t="shared" si="17"/>
        <v>0</v>
      </c>
      <c r="Q67" s="191">
        <f t="shared" si="17"/>
        <v>0</v>
      </c>
      <c r="R67" s="191">
        <f t="shared" si="17"/>
        <v>0</v>
      </c>
      <c r="S67" s="191">
        <f t="shared" si="17"/>
        <v>163</v>
      </c>
      <c r="T67" s="191">
        <f t="shared" si="17"/>
        <v>486</v>
      </c>
      <c r="U67" s="191">
        <f t="shared" si="17"/>
        <v>0</v>
      </c>
      <c r="V67" s="191">
        <f t="shared" si="17"/>
        <v>0</v>
      </c>
      <c r="W67" s="191">
        <f t="shared" si="17"/>
        <v>0</v>
      </c>
      <c r="X67" s="191">
        <f t="shared" si="17"/>
        <v>0</v>
      </c>
      <c r="Y67" s="191">
        <f t="shared" si="17"/>
        <v>0</v>
      </c>
      <c r="Z67" s="191">
        <f t="shared" si="17"/>
        <v>2263.83871</v>
      </c>
      <c r="AA67" s="191">
        <f t="shared" si="17"/>
        <v>1365.83871</v>
      </c>
      <c r="AB67" s="191">
        <f t="shared" si="17"/>
        <v>1212.83871</v>
      </c>
      <c r="AC67" s="191">
        <f t="shared" si="17"/>
        <v>0</v>
      </c>
      <c r="AD67" s="191">
        <f t="shared" si="17"/>
        <v>153</v>
      </c>
      <c r="AE67" s="191">
        <f t="shared" si="17"/>
        <v>0</v>
      </c>
      <c r="AF67" s="191">
        <f t="shared" si="17"/>
        <v>898</v>
      </c>
      <c r="AG67" s="191">
        <f t="shared" si="17"/>
        <v>0</v>
      </c>
      <c r="AH67" s="191">
        <f t="shared" si="17"/>
        <v>0</v>
      </c>
      <c r="AI67" s="191">
        <f t="shared" si="17"/>
        <v>0</v>
      </c>
      <c r="AJ67" s="191">
        <f t="shared" si="17"/>
        <v>0</v>
      </c>
      <c r="AK67" s="191">
        <f t="shared" si="17"/>
        <v>0</v>
      </c>
      <c r="AL67" s="191">
        <f t="shared" si="17"/>
        <v>0</v>
      </c>
      <c r="AM67" s="196"/>
      <c r="AN67" s="196"/>
      <c r="AO67" s="196"/>
    </row>
    <row r="68" s="12" customFormat="1" ht="216" customHeight="1" spans="1:41">
      <c r="A68" s="221">
        <v>19</v>
      </c>
      <c r="B68" s="208" t="s">
        <v>1469</v>
      </c>
      <c r="C68" s="208">
        <v>2024</v>
      </c>
      <c r="D68" s="208" t="s">
        <v>1470</v>
      </c>
      <c r="E68" s="208" t="s">
        <v>178</v>
      </c>
      <c r="F68" s="208" t="s">
        <v>1020</v>
      </c>
      <c r="G68" s="222" t="s">
        <v>204</v>
      </c>
      <c r="H68" s="42" t="s">
        <v>1471</v>
      </c>
      <c r="I68" s="33">
        <v>1</v>
      </c>
      <c r="J68" s="33"/>
      <c r="K68" s="33">
        <v>1</v>
      </c>
      <c r="L68" s="33"/>
      <c r="M68" s="33"/>
      <c r="N68" s="33"/>
      <c r="O68" s="33"/>
      <c r="P68" s="33"/>
      <c r="Q68" s="33"/>
      <c r="R68" s="33"/>
      <c r="S68" s="33">
        <v>163</v>
      </c>
      <c r="T68" s="33">
        <v>486</v>
      </c>
      <c r="U68" s="42" t="s">
        <v>206</v>
      </c>
      <c r="V68" s="33" t="s">
        <v>902</v>
      </c>
      <c r="W68" s="41" t="s">
        <v>183</v>
      </c>
      <c r="X68" s="22" t="s">
        <v>1480</v>
      </c>
      <c r="Y68" s="22" t="s">
        <v>1440</v>
      </c>
      <c r="Z68" s="227">
        <v>80</v>
      </c>
      <c r="AA68" s="225">
        <v>80</v>
      </c>
      <c r="AB68" s="208">
        <v>80</v>
      </c>
      <c r="AC68" s="75"/>
      <c r="AD68" s="75"/>
      <c r="AE68" s="75"/>
      <c r="AF68" s="75"/>
      <c r="AG68" s="75"/>
      <c r="AH68" s="75"/>
      <c r="AI68" s="75"/>
      <c r="AJ68" s="75"/>
      <c r="AK68" s="75"/>
      <c r="AL68" s="75"/>
      <c r="AM68" s="42" t="s">
        <v>1472</v>
      </c>
      <c r="AN68" s="42" t="s">
        <v>1473</v>
      </c>
      <c r="AO68" s="60" t="s">
        <v>1386</v>
      </c>
    </row>
    <row r="69" s="12" customFormat="1" ht="243" customHeight="1" spans="1:41">
      <c r="A69" s="208">
        <v>20</v>
      </c>
      <c r="B69" s="208" t="s">
        <v>1474</v>
      </c>
      <c r="C69" s="208">
        <v>2024</v>
      </c>
      <c r="D69" s="208" t="s">
        <v>1475</v>
      </c>
      <c r="E69" s="208" t="s">
        <v>178</v>
      </c>
      <c r="F69" s="208" t="s">
        <v>1175</v>
      </c>
      <c r="G69" s="208" t="s">
        <v>995</v>
      </c>
      <c r="H69" s="42" t="s">
        <v>1476</v>
      </c>
      <c r="I69" s="22">
        <v>1</v>
      </c>
      <c r="J69" s="22"/>
      <c r="K69" s="22">
        <v>1</v>
      </c>
      <c r="L69" s="191"/>
      <c r="M69" s="191"/>
      <c r="N69" s="191"/>
      <c r="O69" s="191"/>
      <c r="P69" s="191"/>
      <c r="Q69" s="191"/>
      <c r="R69" s="191"/>
      <c r="S69" s="191"/>
      <c r="T69" s="191"/>
      <c r="U69" s="42" t="s">
        <v>995</v>
      </c>
      <c r="V69" s="22" t="s">
        <v>1480</v>
      </c>
      <c r="W69" s="209" t="s">
        <v>183</v>
      </c>
      <c r="X69" s="22" t="s">
        <v>1480</v>
      </c>
      <c r="Y69" s="22" t="s">
        <v>1440</v>
      </c>
      <c r="Z69" s="225">
        <f>AA69+AF69</f>
        <v>2183.83871</v>
      </c>
      <c r="AA69" s="225">
        <f>AB69+AD69</f>
        <v>1285.83871</v>
      </c>
      <c r="AB69" s="225">
        <v>1132.83871</v>
      </c>
      <c r="AC69" s="225"/>
      <c r="AD69" s="225">
        <v>153</v>
      </c>
      <c r="AE69" s="225"/>
      <c r="AF69" s="225">
        <v>898</v>
      </c>
      <c r="AG69" s="208"/>
      <c r="AH69" s="208"/>
      <c r="AI69" s="208"/>
      <c r="AJ69" s="208"/>
      <c r="AK69" s="208"/>
      <c r="AL69" s="191"/>
      <c r="AM69" s="42" t="s">
        <v>1477</v>
      </c>
      <c r="AN69" s="42" t="s">
        <v>1478</v>
      </c>
      <c r="AO69" s="60" t="s">
        <v>1386</v>
      </c>
    </row>
    <row r="70" s="12" customFormat="1" ht="30" customHeight="1" spans="1:41">
      <c r="A70" s="180" t="s">
        <v>50</v>
      </c>
      <c r="B70" s="188" t="s">
        <v>97</v>
      </c>
      <c r="C70" s="188"/>
      <c r="D70" s="188"/>
      <c r="E70" s="185"/>
      <c r="F70" s="185"/>
      <c r="G70" s="185"/>
      <c r="H70" s="185"/>
      <c r="I70" s="192">
        <f t="shared" ref="I70:AL70" si="18">I71+I75+I78+I81+I85</f>
        <v>1</v>
      </c>
      <c r="J70" s="192">
        <f t="shared" si="18"/>
        <v>0</v>
      </c>
      <c r="K70" s="192">
        <f t="shared" si="18"/>
        <v>0</v>
      </c>
      <c r="L70" s="192">
        <f t="shared" si="18"/>
        <v>1</v>
      </c>
      <c r="M70" s="192">
        <f t="shared" si="18"/>
        <v>0</v>
      </c>
      <c r="N70" s="192">
        <f t="shared" si="18"/>
        <v>0</v>
      </c>
      <c r="O70" s="192">
        <f t="shared" si="18"/>
        <v>0</v>
      </c>
      <c r="P70" s="192">
        <f t="shared" si="18"/>
        <v>0</v>
      </c>
      <c r="Q70" s="192">
        <f t="shared" si="18"/>
        <v>0</v>
      </c>
      <c r="R70" s="192">
        <f t="shared" si="18"/>
        <v>0</v>
      </c>
      <c r="S70" s="192">
        <f t="shared" si="18"/>
        <v>0</v>
      </c>
      <c r="T70" s="192">
        <f t="shared" si="18"/>
        <v>0</v>
      </c>
      <c r="U70" s="192">
        <f t="shared" si="18"/>
        <v>0</v>
      </c>
      <c r="V70" s="192">
        <f t="shared" si="18"/>
        <v>0</v>
      </c>
      <c r="W70" s="192">
        <f t="shared" si="18"/>
        <v>0</v>
      </c>
      <c r="X70" s="192">
        <f t="shared" si="18"/>
        <v>0</v>
      </c>
      <c r="Y70" s="192">
        <f t="shared" si="18"/>
        <v>0</v>
      </c>
      <c r="Z70" s="192">
        <f t="shared" si="18"/>
        <v>100.11</v>
      </c>
      <c r="AA70" s="192">
        <f t="shared" si="18"/>
        <v>63.11</v>
      </c>
      <c r="AB70" s="192">
        <f t="shared" si="18"/>
        <v>63.11</v>
      </c>
      <c r="AC70" s="192">
        <f t="shared" si="18"/>
        <v>0</v>
      </c>
      <c r="AD70" s="192">
        <f t="shared" si="18"/>
        <v>0</v>
      </c>
      <c r="AE70" s="192">
        <f t="shared" si="18"/>
        <v>0</v>
      </c>
      <c r="AF70" s="192">
        <f t="shared" si="18"/>
        <v>37</v>
      </c>
      <c r="AG70" s="192">
        <f t="shared" si="18"/>
        <v>0</v>
      </c>
      <c r="AH70" s="192">
        <f t="shared" si="18"/>
        <v>0</v>
      </c>
      <c r="AI70" s="192">
        <f t="shared" si="18"/>
        <v>0</v>
      </c>
      <c r="AJ70" s="192">
        <f t="shared" si="18"/>
        <v>0</v>
      </c>
      <c r="AK70" s="192">
        <f t="shared" si="18"/>
        <v>0</v>
      </c>
      <c r="AL70" s="192">
        <f t="shared" si="18"/>
        <v>0</v>
      </c>
      <c r="AM70" s="196"/>
      <c r="AN70" s="196"/>
      <c r="AO70" s="196"/>
    </row>
    <row r="71" s="12" customFormat="1" ht="30" customHeight="1" spans="1:41">
      <c r="A71" s="180" t="s">
        <v>52</v>
      </c>
      <c r="B71" s="188" t="s">
        <v>98</v>
      </c>
      <c r="C71" s="188"/>
      <c r="D71" s="188"/>
      <c r="E71" s="185"/>
      <c r="F71" s="185"/>
      <c r="G71" s="185"/>
      <c r="H71" s="185"/>
      <c r="I71" s="191">
        <f t="shared" ref="I71:AL71" si="19">I72+I74</f>
        <v>1</v>
      </c>
      <c r="J71" s="191">
        <f t="shared" si="19"/>
        <v>0</v>
      </c>
      <c r="K71" s="191">
        <f t="shared" si="19"/>
        <v>0</v>
      </c>
      <c r="L71" s="191">
        <f t="shared" si="19"/>
        <v>1</v>
      </c>
      <c r="M71" s="191">
        <f t="shared" si="19"/>
        <v>0</v>
      </c>
      <c r="N71" s="191">
        <f t="shared" si="19"/>
        <v>0</v>
      </c>
      <c r="O71" s="191">
        <f t="shared" si="19"/>
        <v>0</v>
      </c>
      <c r="P71" s="191">
        <f t="shared" si="19"/>
        <v>0</v>
      </c>
      <c r="Q71" s="191">
        <f t="shared" si="19"/>
        <v>0</v>
      </c>
      <c r="R71" s="191">
        <f t="shared" si="19"/>
        <v>0</v>
      </c>
      <c r="S71" s="191">
        <f t="shared" si="19"/>
        <v>0</v>
      </c>
      <c r="T71" s="191">
        <f t="shared" si="19"/>
        <v>0</v>
      </c>
      <c r="U71" s="191">
        <f t="shared" si="19"/>
        <v>0</v>
      </c>
      <c r="V71" s="191">
        <f t="shared" si="19"/>
        <v>0</v>
      </c>
      <c r="W71" s="191">
        <f t="shared" si="19"/>
        <v>0</v>
      </c>
      <c r="X71" s="191">
        <f t="shared" si="19"/>
        <v>0</v>
      </c>
      <c r="Y71" s="191">
        <f t="shared" si="19"/>
        <v>0</v>
      </c>
      <c r="Z71" s="191">
        <f t="shared" si="19"/>
        <v>100.11</v>
      </c>
      <c r="AA71" s="191">
        <f t="shared" si="19"/>
        <v>63.11</v>
      </c>
      <c r="AB71" s="191">
        <f t="shared" si="19"/>
        <v>63.11</v>
      </c>
      <c r="AC71" s="191">
        <f t="shared" si="19"/>
        <v>0</v>
      </c>
      <c r="AD71" s="191">
        <f t="shared" si="19"/>
        <v>0</v>
      </c>
      <c r="AE71" s="191">
        <f t="shared" si="19"/>
        <v>0</v>
      </c>
      <c r="AF71" s="191">
        <f t="shared" si="19"/>
        <v>37</v>
      </c>
      <c r="AG71" s="191">
        <f t="shared" si="19"/>
        <v>0</v>
      </c>
      <c r="AH71" s="191">
        <f t="shared" si="19"/>
        <v>0</v>
      </c>
      <c r="AI71" s="191">
        <f t="shared" si="19"/>
        <v>0</v>
      </c>
      <c r="AJ71" s="191">
        <f t="shared" si="19"/>
        <v>0</v>
      </c>
      <c r="AK71" s="191">
        <f t="shared" si="19"/>
        <v>0</v>
      </c>
      <c r="AL71" s="191">
        <f t="shared" si="19"/>
        <v>0</v>
      </c>
      <c r="AM71" s="196"/>
      <c r="AN71" s="196"/>
      <c r="AO71" s="196"/>
    </row>
    <row r="72" s="12" customFormat="1" ht="30" customHeight="1" spans="1:41">
      <c r="A72" s="183" t="s">
        <v>54</v>
      </c>
      <c r="B72" s="188" t="s">
        <v>99</v>
      </c>
      <c r="C72" s="188"/>
      <c r="D72" s="188"/>
      <c r="E72" s="185"/>
      <c r="F72" s="185"/>
      <c r="G72" s="185"/>
      <c r="H72" s="185"/>
      <c r="I72" s="191">
        <f t="shared" ref="I72:AL72" si="20">SUM(I73)</f>
        <v>1</v>
      </c>
      <c r="J72" s="191">
        <f t="shared" si="20"/>
        <v>0</v>
      </c>
      <c r="K72" s="191">
        <f t="shared" si="20"/>
        <v>0</v>
      </c>
      <c r="L72" s="191">
        <f t="shared" si="20"/>
        <v>1</v>
      </c>
      <c r="M72" s="191">
        <f t="shared" si="20"/>
        <v>0</v>
      </c>
      <c r="N72" s="191">
        <f t="shared" si="20"/>
        <v>0</v>
      </c>
      <c r="O72" s="191">
        <f t="shared" si="20"/>
        <v>0</v>
      </c>
      <c r="P72" s="191">
        <f t="shared" si="20"/>
        <v>0</v>
      </c>
      <c r="Q72" s="191">
        <f t="shared" si="20"/>
        <v>0</v>
      </c>
      <c r="R72" s="191">
        <f t="shared" si="20"/>
        <v>0</v>
      </c>
      <c r="S72" s="191">
        <f t="shared" si="20"/>
        <v>0</v>
      </c>
      <c r="T72" s="191">
        <f t="shared" si="20"/>
        <v>0</v>
      </c>
      <c r="U72" s="191">
        <f t="shared" si="20"/>
        <v>0</v>
      </c>
      <c r="V72" s="191">
        <f t="shared" si="20"/>
        <v>0</v>
      </c>
      <c r="W72" s="191">
        <f t="shared" si="20"/>
        <v>0</v>
      </c>
      <c r="X72" s="191">
        <f t="shared" si="20"/>
        <v>0</v>
      </c>
      <c r="Y72" s="191">
        <f t="shared" si="20"/>
        <v>0</v>
      </c>
      <c r="Z72" s="191">
        <f t="shared" si="20"/>
        <v>100.11</v>
      </c>
      <c r="AA72" s="191">
        <f t="shared" si="20"/>
        <v>63.11</v>
      </c>
      <c r="AB72" s="191">
        <f t="shared" si="20"/>
        <v>63.11</v>
      </c>
      <c r="AC72" s="191">
        <f t="shared" si="20"/>
        <v>0</v>
      </c>
      <c r="AD72" s="191">
        <f t="shared" si="20"/>
        <v>0</v>
      </c>
      <c r="AE72" s="191">
        <f t="shared" si="20"/>
        <v>0</v>
      </c>
      <c r="AF72" s="191">
        <f t="shared" si="20"/>
        <v>37</v>
      </c>
      <c r="AG72" s="191">
        <f t="shared" si="20"/>
        <v>0</v>
      </c>
      <c r="AH72" s="191">
        <f t="shared" si="20"/>
        <v>0</v>
      </c>
      <c r="AI72" s="191">
        <f t="shared" si="20"/>
        <v>0</v>
      </c>
      <c r="AJ72" s="191">
        <f t="shared" si="20"/>
        <v>0</v>
      </c>
      <c r="AK72" s="191">
        <f t="shared" si="20"/>
        <v>0</v>
      </c>
      <c r="AL72" s="191">
        <f t="shared" si="20"/>
        <v>0</v>
      </c>
      <c r="AM72" s="196"/>
      <c r="AN72" s="196"/>
      <c r="AO72" s="196"/>
    </row>
    <row r="73" s="7" customFormat="1" ht="189" customHeight="1" spans="1:41">
      <c r="A73" s="22">
        <v>21</v>
      </c>
      <c r="B73" s="25" t="s">
        <v>1219</v>
      </c>
      <c r="C73" s="25">
        <v>2024</v>
      </c>
      <c r="D73" s="68" t="s">
        <v>1333</v>
      </c>
      <c r="E73" s="25" t="s">
        <v>178</v>
      </c>
      <c r="F73" s="25" t="s">
        <v>1175</v>
      </c>
      <c r="G73" s="25" t="s">
        <v>995</v>
      </c>
      <c r="H73" s="68" t="s">
        <v>1114</v>
      </c>
      <c r="I73" s="22">
        <v>1</v>
      </c>
      <c r="J73" s="22"/>
      <c r="K73" s="22"/>
      <c r="L73" s="22">
        <v>1</v>
      </c>
      <c r="M73" s="22"/>
      <c r="N73" s="22"/>
      <c r="O73" s="22"/>
      <c r="P73" s="22"/>
      <c r="Q73" s="22"/>
      <c r="R73" s="22"/>
      <c r="S73" s="22"/>
      <c r="T73" s="22"/>
      <c r="U73" s="51" t="s">
        <v>1003</v>
      </c>
      <c r="V73" s="22" t="s">
        <v>1496</v>
      </c>
      <c r="W73" s="51" t="s">
        <v>1003</v>
      </c>
      <c r="X73" s="22" t="s">
        <v>1496</v>
      </c>
      <c r="Y73" s="22" t="s">
        <v>1220</v>
      </c>
      <c r="Z73" s="238">
        <v>100.11</v>
      </c>
      <c r="AA73" s="231">
        <f>AB73</f>
        <v>63.11</v>
      </c>
      <c r="AB73" s="225">
        <f>15+34.11+14</f>
        <v>63.11</v>
      </c>
      <c r="AC73" s="242"/>
      <c r="AD73" s="242"/>
      <c r="AE73" s="242"/>
      <c r="AF73" s="225">
        <f>15+14+8</f>
        <v>37</v>
      </c>
      <c r="AG73" s="22"/>
      <c r="AH73" s="22"/>
      <c r="AI73" s="22"/>
      <c r="AJ73" s="22"/>
      <c r="AK73" s="22"/>
      <c r="AL73" s="22"/>
      <c r="AM73" s="33" t="s">
        <v>1221</v>
      </c>
      <c r="AN73" s="33" t="s">
        <v>1334</v>
      </c>
      <c r="AO73" s="60" t="s">
        <v>1386</v>
      </c>
    </row>
    <row r="74" s="12" customFormat="1" ht="30" customHeight="1" spans="1:41">
      <c r="A74" s="183" t="s">
        <v>54</v>
      </c>
      <c r="B74" s="188" t="s">
        <v>100</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customHeight="1" spans="1:41">
      <c r="A75" s="183" t="s">
        <v>52</v>
      </c>
      <c r="B75" s="188" t="s">
        <v>101</v>
      </c>
      <c r="C75" s="188"/>
      <c r="D75" s="188"/>
      <c r="E75" s="185"/>
      <c r="F75" s="185"/>
      <c r="G75" s="185"/>
      <c r="H75" s="185"/>
      <c r="I75" s="191">
        <f t="shared" ref="I75:AL75" si="21">I76+I77</f>
        <v>0</v>
      </c>
      <c r="J75" s="191">
        <f t="shared" si="21"/>
        <v>0</v>
      </c>
      <c r="K75" s="191">
        <f t="shared" si="21"/>
        <v>0</v>
      </c>
      <c r="L75" s="191">
        <f t="shared" si="21"/>
        <v>0</v>
      </c>
      <c r="M75" s="191">
        <f t="shared" si="21"/>
        <v>0</v>
      </c>
      <c r="N75" s="191">
        <f t="shared" si="21"/>
        <v>0</v>
      </c>
      <c r="O75" s="191">
        <f t="shared" si="21"/>
        <v>0</v>
      </c>
      <c r="P75" s="191">
        <f t="shared" si="21"/>
        <v>0</v>
      </c>
      <c r="Q75" s="191">
        <f t="shared" si="21"/>
        <v>0</v>
      </c>
      <c r="R75" s="191">
        <f t="shared" si="21"/>
        <v>0</v>
      </c>
      <c r="S75" s="191">
        <f t="shared" si="21"/>
        <v>0</v>
      </c>
      <c r="T75" s="191">
        <f t="shared" si="21"/>
        <v>0</v>
      </c>
      <c r="U75" s="191">
        <f t="shared" si="21"/>
        <v>0</v>
      </c>
      <c r="V75" s="191">
        <f t="shared" si="21"/>
        <v>0</v>
      </c>
      <c r="W75" s="191">
        <f t="shared" si="21"/>
        <v>0</v>
      </c>
      <c r="X75" s="191">
        <f t="shared" si="21"/>
        <v>0</v>
      </c>
      <c r="Y75" s="191">
        <f t="shared" si="21"/>
        <v>0</v>
      </c>
      <c r="Z75" s="191">
        <f t="shared" si="21"/>
        <v>0</v>
      </c>
      <c r="AA75" s="191">
        <f t="shared" si="21"/>
        <v>0</v>
      </c>
      <c r="AB75" s="191">
        <f t="shared" si="21"/>
        <v>0</v>
      </c>
      <c r="AC75" s="191">
        <f t="shared" si="21"/>
        <v>0</v>
      </c>
      <c r="AD75" s="191">
        <f t="shared" si="21"/>
        <v>0</v>
      </c>
      <c r="AE75" s="191">
        <f t="shared" si="21"/>
        <v>0</v>
      </c>
      <c r="AF75" s="191">
        <f t="shared" si="21"/>
        <v>0</v>
      </c>
      <c r="AG75" s="191">
        <f t="shared" si="21"/>
        <v>0</v>
      </c>
      <c r="AH75" s="191">
        <f t="shared" si="21"/>
        <v>0</v>
      </c>
      <c r="AI75" s="191">
        <f t="shared" si="21"/>
        <v>0</v>
      </c>
      <c r="AJ75" s="191">
        <f t="shared" si="21"/>
        <v>0</v>
      </c>
      <c r="AK75" s="191">
        <f t="shared" si="21"/>
        <v>0</v>
      </c>
      <c r="AL75" s="191">
        <f t="shared" si="21"/>
        <v>0</v>
      </c>
      <c r="AM75" s="196"/>
      <c r="AN75" s="196"/>
      <c r="AO75" s="196"/>
    </row>
    <row r="76" s="12" customFormat="1" ht="30" customHeight="1" spans="1:41">
      <c r="A76" s="183" t="s">
        <v>54</v>
      </c>
      <c r="B76" s="188" t="s">
        <v>102</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54</v>
      </c>
      <c r="B77" s="188" t="s">
        <v>103</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customHeight="1" spans="1:41">
      <c r="A78" s="183" t="s">
        <v>52</v>
      </c>
      <c r="B78" s="188" t="s">
        <v>104</v>
      </c>
      <c r="C78" s="188"/>
      <c r="D78" s="188"/>
      <c r="E78" s="185"/>
      <c r="F78" s="185"/>
      <c r="G78" s="185"/>
      <c r="H78" s="185"/>
      <c r="I78" s="191">
        <f t="shared" ref="I78:AL78" si="22">I79+I80</f>
        <v>0</v>
      </c>
      <c r="J78" s="191">
        <f t="shared" si="22"/>
        <v>0</v>
      </c>
      <c r="K78" s="191">
        <f t="shared" si="22"/>
        <v>0</v>
      </c>
      <c r="L78" s="191">
        <f t="shared" si="22"/>
        <v>0</v>
      </c>
      <c r="M78" s="191">
        <f t="shared" si="22"/>
        <v>0</v>
      </c>
      <c r="N78" s="191">
        <f t="shared" si="22"/>
        <v>0</v>
      </c>
      <c r="O78" s="191">
        <f t="shared" si="22"/>
        <v>0</v>
      </c>
      <c r="P78" s="191">
        <f t="shared" si="22"/>
        <v>0</v>
      </c>
      <c r="Q78" s="191">
        <f t="shared" si="22"/>
        <v>0</v>
      </c>
      <c r="R78" s="191">
        <f t="shared" si="22"/>
        <v>0</v>
      </c>
      <c r="S78" s="191">
        <f t="shared" si="22"/>
        <v>0</v>
      </c>
      <c r="T78" s="191">
        <f t="shared" si="22"/>
        <v>0</v>
      </c>
      <c r="U78" s="191">
        <f t="shared" si="22"/>
        <v>0</v>
      </c>
      <c r="V78" s="191">
        <f t="shared" si="22"/>
        <v>0</v>
      </c>
      <c r="W78" s="191">
        <f t="shared" si="22"/>
        <v>0</v>
      </c>
      <c r="X78" s="191">
        <f t="shared" si="22"/>
        <v>0</v>
      </c>
      <c r="Y78" s="191">
        <f t="shared" si="22"/>
        <v>0</v>
      </c>
      <c r="Z78" s="191">
        <f t="shared" si="22"/>
        <v>0</v>
      </c>
      <c r="AA78" s="191">
        <f t="shared" si="22"/>
        <v>0</v>
      </c>
      <c r="AB78" s="191">
        <f t="shared" si="22"/>
        <v>0</v>
      </c>
      <c r="AC78" s="191">
        <f t="shared" si="22"/>
        <v>0</v>
      </c>
      <c r="AD78" s="191">
        <f t="shared" si="22"/>
        <v>0</v>
      </c>
      <c r="AE78" s="191">
        <f t="shared" si="22"/>
        <v>0</v>
      </c>
      <c r="AF78" s="191">
        <f t="shared" si="22"/>
        <v>0</v>
      </c>
      <c r="AG78" s="191">
        <f t="shared" si="22"/>
        <v>0</v>
      </c>
      <c r="AH78" s="191">
        <f t="shared" si="22"/>
        <v>0</v>
      </c>
      <c r="AI78" s="191">
        <f t="shared" si="22"/>
        <v>0</v>
      </c>
      <c r="AJ78" s="191">
        <f t="shared" si="22"/>
        <v>0</v>
      </c>
      <c r="AK78" s="191">
        <f t="shared" si="22"/>
        <v>0</v>
      </c>
      <c r="AL78" s="191">
        <f t="shared" si="22"/>
        <v>0</v>
      </c>
      <c r="AM78" s="196"/>
      <c r="AN78" s="196"/>
      <c r="AO78" s="196"/>
    </row>
    <row r="79" s="12" customFormat="1" ht="30" customHeight="1" spans="1:41">
      <c r="A79" s="183" t="s">
        <v>54</v>
      </c>
      <c r="B79" s="188" t="s">
        <v>105</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30" customHeight="1" spans="1:41">
      <c r="A80" s="183" t="s">
        <v>54</v>
      </c>
      <c r="B80" s="188" t="s">
        <v>106</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customHeight="1" spans="1:41">
      <c r="A81" s="183" t="s">
        <v>52</v>
      </c>
      <c r="B81" s="188" t="s">
        <v>107</v>
      </c>
      <c r="C81" s="188"/>
      <c r="D81" s="188"/>
      <c r="E81" s="185"/>
      <c r="F81" s="185"/>
      <c r="G81" s="185"/>
      <c r="H81" s="185"/>
      <c r="I81" s="191">
        <f t="shared" ref="I81:AL81" si="23">I82+I84+I83</f>
        <v>0</v>
      </c>
      <c r="J81" s="191">
        <f t="shared" si="23"/>
        <v>0</v>
      </c>
      <c r="K81" s="191">
        <f t="shared" si="23"/>
        <v>0</v>
      </c>
      <c r="L81" s="191">
        <f t="shared" si="23"/>
        <v>0</v>
      </c>
      <c r="M81" s="191">
        <f t="shared" si="23"/>
        <v>0</v>
      </c>
      <c r="N81" s="191">
        <f t="shared" si="23"/>
        <v>0</v>
      </c>
      <c r="O81" s="191">
        <f t="shared" si="23"/>
        <v>0</v>
      </c>
      <c r="P81" s="191">
        <f t="shared" si="23"/>
        <v>0</v>
      </c>
      <c r="Q81" s="191">
        <f t="shared" si="23"/>
        <v>0</v>
      </c>
      <c r="R81" s="191">
        <f t="shared" si="23"/>
        <v>0</v>
      </c>
      <c r="S81" s="191">
        <f t="shared" si="23"/>
        <v>0</v>
      </c>
      <c r="T81" s="191">
        <f t="shared" si="23"/>
        <v>0</v>
      </c>
      <c r="U81" s="191">
        <f t="shared" si="23"/>
        <v>0</v>
      </c>
      <c r="V81" s="191">
        <f t="shared" si="23"/>
        <v>0</v>
      </c>
      <c r="W81" s="191">
        <f t="shared" si="23"/>
        <v>0</v>
      </c>
      <c r="X81" s="191">
        <f t="shared" si="23"/>
        <v>0</v>
      </c>
      <c r="Y81" s="191">
        <f t="shared" si="23"/>
        <v>0</v>
      </c>
      <c r="Z81" s="191">
        <f t="shared" si="23"/>
        <v>0</v>
      </c>
      <c r="AA81" s="191">
        <f t="shared" si="23"/>
        <v>0</v>
      </c>
      <c r="AB81" s="191">
        <f t="shared" si="23"/>
        <v>0</v>
      </c>
      <c r="AC81" s="191">
        <f t="shared" si="23"/>
        <v>0</v>
      </c>
      <c r="AD81" s="191">
        <f t="shared" si="23"/>
        <v>0</v>
      </c>
      <c r="AE81" s="191">
        <f t="shared" si="23"/>
        <v>0</v>
      </c>
      <c r="AF81" s="191">
        <f t="shared" si="23"/>
        <v>0</v>
      </c>
      <c r="AG81" s="191">
        <f t="shared" si="23"/>
        <v>0</v>
      </c>
      <c r="AH81" s="191">
        <f t="shared" si="23"/>
        <v>0</v>
      </c>
      <c r="AI81" s="191">
        <f t="shared" si="23"/>
        <v>0</v>
      </c>
      <c r="AJ81" s="191">
        <f t="shared" si="23"/>
        <v>0</v>
      </c>
      <c r="AK81" s="191">
        <f t="shared" si="23"/>
        <v>0</v>
      </c>
      <c r="AL81" s="191">
        <f t="shared" si="23"/>
        <v>0</v>
      </c>
      <c r="AM81" s="196"/>
      <c r="AN81" s="196"/>
      <c r="AO81" s="196"/>
    </row>
    <row r="82" s="12" customFormat="1" ht="30" customHeight="1" spans="1:41">
      <c r="A82" s="183" t="s">
        <v>54</v>
      </c>
      <c r="B82" s="188" t="s">
        <v>108</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30" customHeight="1" spans="1:41">
      <c r="A83" s="183" t="s">
        <v>54</v>
      </c>
      <c r="B83" s="188" t="s">
        <v>109</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30" customHeight="1" spans="1:41">
      <c r="A84" s="183" t="s">
        <v>54</v>
      </c>
      <c r="B84" s="188" t="s">
        <v>110</v>
      </c>
      <c r="C84" s="188"/>
      <c r="D84" s="188"/>
      <c r="E84" s="185"/>
      <c r="F84" s="185"/>
      <c r="G84" s="185"/>
      <c r="H84" s="185"/>
      <c r="I84" s="191"/>
      <c r="J84" s="191"/>
      <c r="K84" s="191"/>
      <c r="L84" s="191"/>
      <c r="M84" s="191"/>
      <c r="N84" s="191"/>
      <c r="O84" s="191"/>
      <c r="P84" s="191"/>
      <c r="Q84" s="191"/>
      <c r="R84" s="191"/>
      <c r="S84" s="191"/>
      <c r="T84" s="191"/>
      <c r="U84" s="191"/>
      <c r="V84" s="191"/>
      <c r="W84" s="191"/>
      <c r="X84" s="191"/>
      <c r="Y84" s="191"/>
      <c r="Z84" s="191"/>
      <c r="AA84" s="191"/>
      <c r="AB84" s="191"/>
      <c r="AC84" s="191"/>
      <c r="AD84" s="191"/>
      <c r="AE84" s="191"/>
      <c r="AF84" s="191"/>
      <c r="AG84" s="191"/>
      <c r="AH84" s="191"/>
      <c r="AI84" s="191"/>
      <c r="AJ84" s="191"/>
      <c r="AK84" s="191"/>
      <c r="AL84" s="191"/>
      <c r="AM84" s="196"/>
      <c r="AN84" s="196"/>
      <c r="AO84" s="196"/>
    </row>
    <row r="85" s="12" customFormat="1" ht="30" customHeight="1" spans="1:41">
      <c r="A85" s="183" t="s">
        <v>52</v>
      </c>
      <c r="B85" s="188" t="s">
        <v>111</v>
      </c>
      <c r="C85" s="188"/>
      <c r="D85" s="188"/>
      <c r="E85" s="185"/>
      <c r="F85" s="185"/>
      <c r="G85" s="185"/>
      <c r="H85" s="185"/>
      <c r="I85" s="191">
        <f t="shared" ref="I85:AL85" si="24">I86</f>
        <v>0</v>
      </c>
      <c r="J85" s="191">
        <f t="shared" si="24"/>
        <v>0</v>
      </c>
      <c r="K85" s="191">
        <f t="shared" si="24"/>
        <v>0</v>
      </c>
      <c r="L85" s="191">
        <f t="shared" si="24"/>
        <v>0</v>
      </c>
      <c r="M85" s="191">
        <f t="shared" si="24"/>
        <v>0</v>
      </c>
      <c r="N85" s="191">
        <f t="shared" si="24"/>
        <v>0</v>
      </c>
      <c r="O85" s="191">
        <f t="shared" si="24"/>
        <v>0</v>
      </c>
      <c r="P85" s="191">
        <f t="shared" si="24"/>
        <v>0</v>
      </c>
      <c r="Q85" s="191">
        <f t="shared" si="24"/>
        <v>0</v>
      </c>
      <c r="R85" s="191">
        <f t="shared" si="24"/>
        <v>0</v>
      </c>
      <c r="S85" s="191">
        <f t="shared" si="24"/>
        <v>0</v>
      </c>
      <c r="T85" s="191">
        <f t="shared" si="24"/>
        <v>0</v>
      </c>
      <c r="U85" s="191">
        <f t="shared" si="24"/>
        <v>0</v>
      </c>
      <c r="V85" s="191">
        <f t="shared" si="24"/>
        <v>0</v>
      </c>
      <c r="W85" s="191">
        <f t="shared" si="24"/>
        <v>0</v>
      </c>
      <c r="X85" s="191">
        <f t="shared" si="24"/>
        <v>0</v>
      </c>
      <c r="Y85" s="191">
        <f t="shared" si="24"/>
        <v>0</v>
      </c>
      <c r="Z85" s="191">
        <f t="shared" si="24"/>
        <v>0</v>
      </c>
      <c r="AA85" s="191">
        <f t="shared" si="24"/>
        <v>0</v>
      </c>
      <c r="AB85" s="191">
        <f t="shared" si="24"/>
        <v>0</v>
      </c>
      <c r="AC85" s="191">
        <f t="shared" si="24"/>
        <v>0</v>
      </c>
      <c r="AD85" s="191">
        <f t="shared" si="24"/>
        <v>0</v>
      </c>
      <c r="AE85" s="191">
        <f t="shared" si="24"/>
        <v>0</v>
      </c>
      <c r="AF85" s="191">
        <f t="shared" si="24"/>
        <v>0</v>
      </c>
      <c r="AG85" s="191">
        <f t="shared" si="24"/>
        <v>0</v>
      </c>
      <c r="AH85" s="191">
        <f t="shared" si="24"/>
        <v>0</v>
      </c>
      <c r="AI85" s="191">
        <f t="shared" si="24"/>
        <v>0</v>
      </c>
      <c r="AJ85" s="191">
        <f t="shared" si="24"/>
        <v>0</v>
      </c>
      <c r="AK85" s="191">
        <f t="shared" si="24"/>
        <v>0</v>
      </c>
      <c r="AL85" s="191">
        <f t="shared" si="24"/>
        <v>0</v>
      </c>
      <c r="AM85" s="196"/>
      <c r="AN85" s="196"/>
      <c r="AO85" s="196"/>
    </row>
    <row r="86" s="12" customFormat="1" ht="30" customHeight="1" spans="1:41">
      <c r="A86" s="183" t="s">
        <v>54</v>
      </c>
      <c r="B86" s="188" t="s">
        <v>111</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c r="AO86" s="196"/>
    </row>
    <row r="87" s="12" customFormat="1" ht="30" customHeight="1" spans="1:41">
      <c r="A87" s="180" t="s">
        <v>50</v>
      </c>
      <c r="B87" s="188" t="s">
        <v>112</v>
      </c>
      <c r="C87" s="188"/>
      <c r="D87" s="188"/>
      <c r="E87" s="185"/>
      <c r="F87" s="185"/>
      <c r="G87" s="185"/>
      <c r="H87" s="185"/>
      <c r="I87" s="192">
        <f t="shared" ref="I87:AL87" si="25">I88+I103+I112</f>
        <v>9</v>
      </c>
      <c r="J87" s="192">
        <f t="shared" si="25"/>
        <v>275.9544</v>
      </c>
      <c r="K87" s="192">
        <f t="shared" si="25"/>
        <v>1</v>
      </c>
      <c r="L87" s="192">
        <f t="shared" si="25"/>
        <v>0</v>
      </c>
      <c r="M87" s="192">
        <f t="shared" si="25"/>
        <v>8</v>
      </c>
      <c r="N87" s="192">
        <f t="shared" si="25"/>
        <v>0</v>
      </c>
      <c r="O87" s="192">
        <f t="shared" si="25"/>
        <v>0</v>
      </c>
      <c r="P87" s="192">
        <f t="shared" si="25"/>
        <v>0</v>
      </c>
      <c r="Q87" s="192">
        <f t="shared" si="25"/>
        <v>0</v>
      </c>
      <c r="R87" s="192">
        <f t="shared" si="25"/>
        <v>0</v>
      </c>
      <c r="S87" s="192">
        <f t="shared" si="25"/>
        <v>6948</v>
      </c>
      <c r="T87" s="192">
        <f t="shared" si="25"/>
        <v>25403</v>
      </c>
      <c r="U87" s="192">
        <f t="shared" si="25"/>
        <v>0</v>
      </c>
      <c r="V87" s="192">
        <f t="shared" si="25"/>
        <v>0</v>
      </c>
      <c r="W87" s="192">
        <f t="shared" si="25"/>
        <v>0</v>
      </c>
      <c r="X87" s="192">
        <f t="shared" si="25"/>
        <v>0</v>
      </c>
      <c r="Y87" s="192">
        <f t="shared" si="25"/>
        <v>0</v>
      </c>
      <c r="Z87" s="192">
        <f t="shared" si="25"/>
        <v>11000</v>
      </c>
      <c r="AA87" s="192">
        <f t="shared" si="25"/>
        <v>6661.91</v>
      </c>
      <c r="AB87" s="192">
        <f t="shared" si="25"/>
        <v>6661.91</v>
      </c>
      <c r="AC87" s="192">
        <f t="shared" si="25"/>
        <v>0</v>
      </c>
      <c r="AD87" s="192">
        <f t="shared" si="25"/>
        <v>0</v>
      </c>
      <c r="AE87" s="192">
        <f t="shared" si="25"/>
        <v>0</v>
      </c>
      <c r="AF87" s="192">
        <f t="shared" si="25"/>
        <v>926</v>
      </c>
      <c r="AG87" s="192">
        <f t="shared" si="25"/>
        <v>0</v>
      </c>
      <c r="AH87" s="192">
        <f t="shared" si="25"/>
        <v>2000</v>
      </c>
      <c r="AI87" s="192">
        <f t="shared" si="25"/>
        <v>501</v>
      </c>
      <c r="AJ87" s="192">
        <f t="shared" si="25"/>
        <v>911.09</v>
      </c>
      <c r="AK87" s="192">
        <f t="shared" si="25"/>
        <v>0</v>
      </c>
      <c r="AL87" s="192">
        <f t="shared" si="25"/>
        <v>0</v>
      </c>
      <c r="AM87" s="196"/>
      <c r="AN87" s="196"/>
      <c r="AO87" s="196"/>
    </row>
    <row r="88" s="12" customFormat="1" ht="30" customHeight="1" spans="1:41">
      <c r="A88" s="180" t="s">
        <v>52</v>
      </c>
      <c r="B88" s="188" t="s">
        <v>113</v>
      </c>
      <c r="C88" s="188"/>
      <c r="D88" s="188"/>
      <c r="E88" s="185"/>
      <c r="F88" s="185"/>
      <c r="G88" s="185"/>
      <c r="H88" s="185"/>
      <c r="I88" s="191">
        <f t="shared" ref="I88:AL88" si="26">I89+I90+I91+I93+I98+I99+I100+I101+I102</f>
        <v>5</v>
      </c>
      <c r="J88" s="191">
        <f t="shared" si="26"/>
        <v>269</v>
      </c>
      <c r="K88" s="191">
        <f t="shared" si="26"/>
        <v>1</v>
      </c>
      <c r="L88" s="191">
        <f t="shared" si="26"/>
        <v>0</v>
      </c>
      <c r="M88" s="191">
        <f t="shared" si="26"/>
        <v>4</v>
      </c>
      <c r="N88" s="191">
        <f t="shared" si="26"/>
        <v>0</v>
      </c>
      <c r="O88" s="191">
        <f t="shared" si="26"/>
        <v>0</v>
      </c>
      <c r="P88" s="191">
        <f t="shared" si="26"/>
        <v>0</v>
      </c>
      <c r="Q88" s="191">
        <f t="shared" si="26"/>
        <v>0</v>
      </c>
      <c r="R88" s="191">
        <f t="shared" si="26"/>
        <v>0</v>
      </c>
      <c r="S88" s="191">
        <f t="shared" si="26"/>
        <v>4080</v>
      </c>
      <c r="T88" s="191">
        <f t="shared" si="26"/>
        <v>16624</v>
      </c>
      <c r="U88" s="191">
        <f t="shared" si="26"/>
        <v>0</v>
      </c>
      <c r="V88" s="191">
        <f t="shared" si="26"/>
        <v>0</v>
      </c>
      <c r="W88" s="191">
        <f t="shared" si="26"/>
        <v>0</v>
      </c>
      <c r="X88" s="191">
        <f t="shared" si="26"/>
        <v>0</v>
      </c>
      <c r="Y88" s="191">
        <f t="shared" si="26"/>
        <v>0</v>
      </c>
      <c r="Z88" s="191">
        <f t="shared" si="26"/>
        <v>7220</v>
      </c>
      <c r="AA88" s="191">
        <f t="shared" si="26"/>
        <v>2881.91</v>
      </c>
      <c r="AB88" s="191">
        <f t="shared" si="26"/>
        <v>2881.91</v>
      </c>
      <c r="AC88" s="191">
        <f t="shared" si="26"/>
        <v>0</v>
      </c>
      <c r="AD88" s="191">
        <f t="shared" si="26"/>
        <v>0</v>
      </c>
      <c r="AE88" s="191">
        <f t="shared" si="26"/>
        <v>0</v>
      </c>
      <c r="AF88" s="191">
        <f t="shared" si="26"/>
        <v>926</v>
      </c>
      <c r="AG88" s="191">
        <f t="shared" si="26"/>
        <v>0</v>
      </c>
      <c r="AH88" s="191">
        <f t="shared" si="26"/>
        <v>2000</v>
      </c>
      <c r="AI88" s="191">
        <f t="shared" si="26"/>
        <v>501</v>
      </c>
      <c r="AJ88" s="191">
        <f t="shared" si="26"/>
        <v>911.09</v>
      </c>
      <c r="AK88" s="191">
        <f t="shared" si="26"/>
        <v>0</v>
      </c>
      <c r="AL88" s="191">
        <f t="shared" si="26"/>
        <v>0</v>
      </c>
      <c r="AM88" s="196"/>
      <c r="AN88" s="196"/>
      <c r="AO88" s="196"/>
    </row>
    <row r="89" s="12" customFormat="1" ht="43" customHeight="1" spans="1:41">
      <c r="A89" s="183" t="s">
        <v>54</v>
      </c>
      <c r="B89" s="188" t="s">
        <v>114</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43" customHeight="1" spans="1:41">
      <c r="A90" s="183" t="s">
        <v>54</v>
      </c>
      <c r="B90" s="188" t="s">
        <v>115</v>
      </c>
      <c r="C90" s="188"/>
      <c r="D90" s="188"/>
      <c r="E90" s="185"/>
      <c r="F90" s="185"/>
      <c r="G90" s="185"/>
      <c r="H90" s="185"/>
      <c r="I90" s="191">
        <v>0</v>
      </c>
      <c r="J90" s="191">
        <v>0</v>
      </c>
      <c r="K90" s="191">
        <v>0</v>
      </c>
      <c r="L90" s="191">
        <v>0</v>
      </c>
      <c r="M90" s="191">
        <v>0</v>
      </c>
      <c r="N90" s="191">
        <v>0</v>
      </c>
      <c r="O90" s="191">
        <v>0</v>
      </c>
      <c r="P90" s="191">
        <v>0</v>
      </c>
      <c r="Q90" s="191">
        <v>0</v>
      </c>
      <c r="R90" s="191">
        <v>0</v>
      </c>
      <c r="S90" s="191">
        <v>0</v>
      </c>
      <c r="T90" s="191">
        <v>0</v>
      </c>
      <c r="U90" s="191">
        <v>0</v>
      </c>
      <c r="V90" s="191">
        <v>0</v>
      </c>
      <c r="W90" s="191">
        <v>0</v>
      </c>
      <c r="X90" s="191">
        <v>0</v>
      </c>
      <c r="Y90" s="191">
        <v>0</v>
      </c>
      <c r="Z90" s="191">
        <v>0</v>
      </c>
      <c r="AA90" s="191">
        <v>0</v>
      </c>
      <c r="AB90" s="191">
        <v>0</v>
      </c>
      <c r="AC90" s="191">
        <v>0</v>
      </c>
      <c r="AD90" s="191">
        <v>0</v>
      </c>
      <c r="AE90" s="191">
        <v>0</v>
      </c>
      <c r="AF90" s="191">
        <v>0</v>
      </c>
      <c r="AG90" s="191">
        <v>0</v>
      </c>
      <c r="AH90" s="191">
        <v>0</v>
      </c>
      <c r="AI90" s="191">
        <v>0</v>
      </c>
      <c r="AJ90" s="191">
        <v>0</v>
      </c>
      <c r="AK90" s="191">
        <v>0</v>
      </c>
      <c r="AL90" s="191">
        <v>0</v>
      </c>
      <c r="AM90" s="196"/>
      <c r="AN90" s="196"/>
      <c r="AO90" s="196"/>
    </row>
    <row r="91" s="12" customFormat="1" ht="43" customHeight="1" spans="1:41">
      <c r="A91" s="197" t="s">
        <v>54</v>
      </c>
      <c r="B91" s="198" t="s">
        <v>116</v>
      </c>
      <c r="C91" s="198"/>
      <c r="D91" s="198"/>
      <c r="E91" s="199"/>
      <c r="F91" s="199"/>
      <c r="G91" s="199"/>
      <c r="H91" s="199"/>
      <c r="I91" s="204">
        <f t="shared" ref="I91:AL91" si="27">SUM(I92)</f>
        <v>1</v>
      </c>
      <c r="J91" s="204">
        <f t="shared" si="27"/>
        <v>30</v>
      </c>
      <c r="K91" s="204">
        <f t="shared" si="27"/>
        <v>1</v>
      </c>
      <c r="L91" s="204">
        <f t="shared" si="27"/>
        <v>0</v>
      </c>
      <c r="M91" s="204">
        <f t="shared" si="27"/>
        <v>0</v>
      </c>
      <c r="N91" s="204">
        <f t="shared" si="27"/>
        <v>0</v>
      </c>
      <c r="O91" s="204">
        <f t="shared" si="27"/>
        <v>0</v>
      </c>
      <c r="P91" s="204">
        <f t="shared" si="27"/>
        <v>0</v>
      </c>
      <c r="Q91" s="204">
        <f t="shared" si="27"/>
        <v>0</v>
      </c>
      <c r="R91" s="204">
        <f t="shared" si="27"/>
        <v>0</v>
      </c>
      <c r="S91" s="204">
        <f t="shared" si="27"/>
        <v>431</v>
      </c>
      <c r="T91" s="204">
        <f t="shared" si="27"/>
        <v>1548</v>
      </c>
      <c r="U91" s="204">
        <f t="shared" si="27"/>
        <v>0</v>
      </c>
      <c r="V91" s="204">
        <f t="shared" si="27"/>
        <v>0</v>
      </c>
      <c r="W91" s="204">
        <f t="shared" si="27"/>
        <v>0</v>
      </c>
      <c r="X91" s="204">
        <f t="shared" si="27"/>
        <v>0</v>
      </c>
      <c r="Y91" s="204">
        <f t="shared" si="27"/>
        <v>0</v>
      </c>
      <c r="Z91" s="204">
        <f t="shared" si="27"/>
        <v>1800</v>
      </c>
      <c r="AA91" s="204">
        <f t="shared" si="27"/>
        <v>411.91</v>
      </c>
      <c r="AB91" s="204">
        <f t="shared" si="27"/>
        <v>411.91</v>
      </c>
      <c r="AC91" s="204">
        <f t="shared" si="27"/>
        <v>0</v>
      </c>
      <c r="AD91" s="204">
        <f t="shared" si="27"/>
        <v>0</v>
      </c>
      <c r="AE91" s="204">
        <f t="shared" si="27"/>
        <v>0</v>
      </c>
      <c r="AF91" s="204">
        <f t="shared" si="27"/>
        <v>300</v>
      </c>
      <c r="AG91" s="204">
        <f t="shared" si="27"/>
        <v>0</v>
      </c>
      <c r="AH91" s="204">
        <f t="shared" si="27"/>
        <v>0</v>
      </c>
      <c r="AI91" s="204">
        <f t="shared" si="27"/>
        <v>501</v>
      </c>
      <c r="AJ91" s="204">
        <f t="shared" si="27"/>
        <v>587.09</v>
      </c>
      <c r="AK91" s="204">
        <f t="shared" si="27"/>
        <v>0</v>
      </c>
      <c r="AL91" s="204">
        <f t="shared" si="27"/>
        <v>0</v>
      </c>
      <c r="AM91" s="206"/>
      <c r="AN91" s="206"/>
      <c r="AO91" s="206"/>
    </row>
    <row r="92" s="179" customFormat="1" ht="189" customHeight="1" spans="1:41">
      <c r="A92" s="22">
        <v>22</v>
      </c>
      <c r="B92" s="22" t="s">
        <v>1335</v>
      </c>
      <c r="C92" s="22">
        <v>2024</v>
      </c>
      <c r="D92" s="37" t="s">
        <v>1336</v>
      </c>
      <c r="E92" s="24" t="s">
        <v>178</v>
      </c>
      <c r="F92" s="24" t="s">
        <v>1337</v>
      </c>
      <c r="G92" s="24" t="s">
        <v>1304</v>
      </c>
      <c r="H92" s="37" t="s">
        <v>1338</v>
      </c>
      <c r="I92" s="22">
        <v>1</v>
      </c>
      <c r="J92" s="22">
        <v>30</v>
      </c>
      <c r="K92" s="22">
        <v>1</v>
      </c>
      <c r="L92" s="22"/>
      <c r="M92" s="22"/>
      <c r="N92" s="22"/>
      <c r="O92" s="22"/>
      <c r="P92" s="22"/>
      <c r="Q92" s="22"/>
      <c r="R92" s="22"/>
      <c r="S92" s="22">
        <v>431</v>
      </c>
      <c r="T92" s="22">
        <v>1548</v>
      </c>
      <c r="U92" s="36" t="s">
        <v>215</v>
      </c>
      <c r="V92" s="22" t="s">
        <v>853</v>
      </c>
      <c r="W92" s="36" t="s">
        <v>215</v>
      </c>
      <c r="X92" s="22" t="s">
        <v>853</v>
      </c>
      <c r="Y92" s="22" t="s">
        <v>1479</v>
      </c>
      <c r="Z92" s="22">
        <v>1800</v>
      </c>
      <c r="AA92" s="213">
        <v>411.91</v>
      </c>
      <c r="AB92" s="213">
        <v>411.91</v>
      </c>
      <c r="AC92" s="213"/>
      <c r="AD92" s="213"/>
      <c r="AE92" s="213"/>
      <c r="AF92" s="208">
        <v>300</v>
      </c>
      <c r="AG92" s="208"/>
      <c r="AH92" s="208"/>
      <c r="AI92" s="208">
        <v>501</v>
      </c>
      <c r="AJ92" s="60">
        <v>587.09</v>
      </c>
      <c r="AK92" s="22"/>
      <c r="AL92" s="22"/>
      <c r="AM92" s="33" t="s">
        <v>1339</v>
      </c>
      <c r="AN92" s="33" t="s">
        <v>1340</v>
      </c>
      <c r="AO92" s="60" t="s">
        <v>1386</v>
      </c>
    </row>
    <row r="93" s="12" customFormat="1" ht="30" customHeight="1" spans="1:41">
      <c r="A93" s="200" t="s">
        <v>54</v>
      </c>
      <c r="B93" s="201" t="s">
        <v>117</v>
      </c>
      <c r="C93" s="201"/>
      <c r="D93" s="201"/>
      <c r="E93" s="202"/>
      <c r="F93" s="202"/>
      <c r="G93" s="202"/>
      <c r="H93" s="202"/>
      <c r="I93" s="205">
        <f t="shared" ref="I93:AL93" si="28">SUM(I94:I97)</f>
        <v>4</v>
      </c>
      <c r="J93" s="205">
        <f t="shared" si="28"/>
        <v>239</v>
      </c>
      <c r="K93" s="205">
        <f t="shared" si="28"/>
        <v>0</v>
      </c>
      <c r="L93" s="205">
        <f t="shared" si="28"/>
        <v>0</v>
      </c>
      <c r="M93" s="205">
        <f t="shared" si="28"/>
        <v>4</v>
      </c>
      <c r="N93" s="205">
        <f t="shared" si="28"/>
        <v>0</v>
      </c>
      <c r="O93" s="205">
        <f t="shared" si="28"/>
        <v>0</v>
      </c>
      <c r="P93" s="205">
        <f t="shared" si="28"/>
        <v>0</v>
      </c>
      <c r="Q93" s="205">
        <f t="shared" si="28"/>
        <v>0</v>
      </c>
      <c r="R93" s="205">
        <f t="shared" si="28"/>
        <v>0</v>
      </c>
      <c r="S93" s="205">
        <f t="shared" si="28"/>
        <v>3649</v>
      </c>
      <c r="T93" s="205">
        <f t="shared" si="28"/>
        <v>15076</v>
      </c>
      <c r="U93" s="205">
        <f t="shared" si="28"/>
        <v>0</v>
      </c>
      <c r="V93" s="205">
        <f t="shared" si="28"/>
        <v>0</v>
      </c>
      <c r="W93" s="205">
        <f t="shared" si="28"/>
        <v>0</v>
      </c>
      <c r="X93" s="205">
        <f t="shared" si="28"/>
        <v>0</v>
      </c>
      <c r="Y93" s="205">
        <f t="shared" si="28"/>
        <v>0</v>
      </c>
      <c r="Z93" s="205">
        <f t="shared" si="28"/>
        <v>5420</v>
      </c>
      <c r="AA93" s="205">
        <f t="shared" si="28"/>
        <v>2470</v>
      </c>
      <c r="AB93" s="205">
        <f t="shared" si="28"/>
        <v>2470</v>
      </c>
      <c r="AC93" s="205">
        <f t="shared" si="28"/>
        <v>0</v>
      </c>
      <c r="AD93" s="205">
        <f t="shared" si="28"/>
        <v>0</v>
      </c>
      <c r="AE93" s="205">
        <f t="shared" si="28"/>
        <v>0</v>
      </c>
      <c r="AF93" s="205">
        <f t="shared" si="28"/>
        <v>626</v>
      </c>
      <c r="AG93" s="205">
        <f t="shared" si="28"/>
        <v>0</v>
      </c>
      <c r="AH93" s="205">
        <f t="shared" si="28"/>
        <v>2000</v>
      </c>
      <c r="AI93" s="205">
        <f t="shared" si="28"/>
        <v>0</v>
      </c>
      <c r="AJ93" s="205">
        <f t="shared" si="28"/>
        <v>324</v>
      </c>
      <c r="AK93" s="205">
        <f t="shared" si="28"/>
        <v>0</v>
      </c>
      <c r="AL93" s="205">
        <f t="shared" si="28"/>
        <v>0</v>
      </c>
      <c r="AM93" s="207"/>
      <c r="AN93" s="207"/>
      <c r="AO93" s="207"/>
    </row>
    <row r="94" s="7" customFormat="1" ht="348" customHeight="1" spans="1:41">
      <c r="A94" s="22">
        <v>23</v>
      </c>
      <c r="B94" s="22" t="s">
        <v>1164</v>
      </c>
      <c r="C94" s="22">
        <v>2024</v>
      </c>
      <c r="D94" s="34" t="s">
        <v>220</v>
      </c>
      <c r="E94" s="22" t="s">
        <v>178</v>
      </c>
      <c r="F94" s="24" t="s">
        <v>990</v>
      </c>
      <c r="G94" s="22" t="s">
        <v>221</v>
      </c>
      <c r="H94" s="34" t="s">
        <v>1415</v>
      </c>
      <c r="I94" s="22">
        <v>1</v>
      </c>
      <c r="J94" s="22">
        <v>38</v>
      </c>
      <c r="K94" s="22"/>
      <c r="L94" s="22"/>
      <c r="M94" s="22">
        <v>1</v>
      </c>
      <c r="N94" s="22"/>
      <c r="O94" s="22"/>
      <c r="P94" s="22"/>
      <c r="Q94" s="22"/>
      <c r="R94" s="22"/>
      <c r="S94" s="22">
        <v>2245</v>
      </c>
      <c r="T94" s="22">
        <v>10000</v>
      </c>
      <c r="U94" s="36" t="s">
        <v>1369</v>
      </c>
      <c r="V94" s="22" t="s">
        <v>715</v>
      </c>
      <c r="W94" s="22" t="s">
        <v>207</v>
      </c>
      <c r="X94" s="22" t="s">
        <v>715</v>
      </c>
      <c r="Y94" s="22" t="s">
        <v>1468</v>
      </c>
      <c r="Z94" s="22">
        <v>3000</v>
      </c>
      <c r="AA94" s="22">
        <v>1000</v>
      </c>
      <c r="AB94" s="60">
        <v>1000</v>
      </c>
      <c r="AC94" s="60"/>
      <c r="AD94" s="60"/>
      <c r="AE94" s="60"/>
      <c r="AF94" s="22"/>
      <c r="AG94" s="22"/>
      <c r="AH94" s="22">
        <v>2000</v>
      </c>
      <c r="AI94" s="22"/>
      <c r="AJ94" s="22"/>
      <c r="AK94" s="22"/>
      <c r="AL94" s="22"/>
      <c r="AM94" s="33" t="s">
        <v>1165</v>
      </c>
      <c r="AN94" s="33" t="s">
        <v>1166</v>
      </c>
      <c r="AO94" s="60" t="s">
        <v>1392</v>
      </c>
    </row>
    <row r="95" s="9" customFormat="1" ht="409" customHeight="1" spans="1:41">
      <c r="A95" s="22">
        <v>24</v>
      </c>
      <c r="B95" s="22" t="s">
        <v>1170</v>
      </c>
      <c r="C95" s="22">
        <v>2024</v>
      </c>
      <c r="D95" s="37" t="s">
        <v>327</v>
      </c>
      <c r="E95" s="36" t="s">
        <v>178</v>
      </c>
      <c r="F95" s="36" t="s">
        <v>984</v>
      </c>
      <c r="G95" s="36" t="s">
        <v>209</v>
      </c>
      <c r="H95" s="37" t="s">
        <v>1081</v>
      </c>
      <c r="I95" s="36">
        <v>1</v>
      </c>
      <c r="J95" s="36">
        <v>10</v>
      </c>
      <c r="K95" s="36"/>
      <c r="L95" s="36"/>
      <c r="M95" s="36">
        <v>1</v>
      </c>
      <c r="N95" s="36"/>
      <c r="O95" s="36"/>
      <c r="P95" s="36"/>
      <c r="Q95" s="36"/>
      <c r="R95" s="36"/>
      <c r="S95" s="36">
        <v>560</v>
      </c>
      <c r="T95" s="36">
        <v>1650</v>
      </c>
      <c r="U95" s="36" t="s">
        <v>305</v>
      </c>
      <c r="V95" s="36" t="s">
        <v>1171</v>
      </c>
      <c r="W95" s="36" t="s">
        <v>207</v>
      </c>
      <c r="X95" s="36" t="s">
        <v>715</v>
      </c>
      <c r="Y95" s="36" t="s">
        <v>1468</v>
      </c>
      <c r="Z95" s="36">
        <v>800</v>
      </c>
      <c r="AA95" s="36">
        <v>800</v>
      </c>
      <c r="AB95" s="36">
        <v>800</v>
      </c>
      <c r="AC95" s="36"/>
      <c r="AD95" s="36"/>
      <c r="AE95" s="36"/>
      <c r="AF95" s="36"/>
      <c r="AG95" s="36"/>
      <c r="AH95" s="36"/>
      <c r="AI95" s="36"/>
      <c r="AJ95" s="36"/>
      <c r="AK95" s="36"/>
      <c r="AL95" s="36"/>
      <c r="AM95" s="37" t="s">
        <v>1172</v>
      </c>
      <c r="AN95" s="37" t="s">
        <v>1173</v>
      </c>
      <c r="AO95" s="77" t="s">
        <v>1392</v>
      </c>
    </row>
    <row r="96" s="12" customFormat="1" ht="409" customHeight="1" spans="1:41">
      <c r="A96" s="22">
        <v>25</v>
      </c>
      <c r="B96" s="22" t="s">
        <v>1201</v>
      </c>
      <c r="C96" s="22">
        <v>2024</v>
      </c>
      <c r="D96" s="33" t="s">
        <v>1341</v>
      </c>
      <c r="E96" s="22" t="s">
        <v>178</v>
      </c>
      <c r="F96" s="24" t="s">
        <v>1013</v>
      </c>
      <c r="G96" s="22" t="s">
        <v>1342</v>
      </c>
      <c r="H96" s="33" t="s">
        <v>1416</v>
      </c>
      <c r="I96" s="22">
        <v>1</v>
      </c>
      <c r="J96" s="39">
        <v>180</v>
      </c>
      <c r="K96" s="39"/>
      <c r="L96" s="39"/>
      <c r="M96" s="39">
        <v>1</v>
      </c>
      <c r="N96" s="39"/>
      <c r="O96" s="39"/>
      <c r="P96" s="39"/>
      <c r="Q96" s="39"/>
      <c r="R96" s="39"/>
      <c r="S96" s="39">
        <v>794</v>
      </c>
      <c r="T96" s="39">
        <v>3208</v>
      </c>
      <c r="U96" s="22" t="s">
        <v>207</v>
      </c>
      <c r="V96" s="22" t="s">
        <v>715</v>
      </c>
      <c r="W96" s="22" t="s">
        <v>207</v>
      </c>
      <c r="X96" s="22" t="s">
        <v>715</v>
      </c>
      <c r="Y96" s="22" t="s">
        <v>1468</v>
      </c>
      <c r="Z96" s="235">
        <v>1250</v>
      </c>
      <c r="AA96" s="235">
        <v>300</v>
      </c>
      <c r="AB96" s="224">
        <v>300</v>
      </c>
      <c r="AC96" s="224"/>
      <c r="AD96" s="224"/>
      <c r="AE96" s="224"/>
      <c r="AF96" s="224">
        <v>626</v>
      </c>
      <c r="AG96" s="224"/>
      <c r="AH96" s="224"/>
      <c r="AI96" s="224"/>
      <c r="AJ96" s="224">
        <v>324</v>
      </c>
      <c r="AK96" s="39"/>
      <c r="AL96" s="39"/>
      <c r="AM96" s="71" t="s">
        <v>1202</v>
      </c>
      <c r="AN96" s="71" t="s">
        <v>1203</v>
      </c>
      <c r="AO96" s="78" t="s">
        <v>1386</v>
      </c>
    </row>
    <row r="97" s="8" customFormat="1" ht="201" customHeight="1" spans="1:41">
      <c r="A97" s="22">
        <v>26</v>
      </c>
      <c r="B97" s="22" t="s">
        <v>1213</v>
      </c>
      <c r="C97" s="24">
        <v>2024</v>
      </c>
      <c r="D97" s="40" t="s">
        <v>592</v>
      </c>
      <c r="E97" s="24" t="s">
        <v>178</v>
      </c>
      <c r="F97" s="24" t="s">
        <v>1022</v>
      </c>
      <c r="G97" s="24" t="s">
        <v>593</v>
      </c>
      <c r="H97" s="40" t="s">
        <v>594</v>
      </c>
      <c r="I97" s="52">
        <v>1</v>
      </c>
      <c r="J97" s="24">
        <v>11</v>
      </c>
      <c r="K97" s="52"/>
      <c r="L97" s="52"/>
      <c r="M97" s="24">
        <v>1</v>
      </c>
      <c r="N97" s="52"/>
      <c r="O97" s="52"/>
      <c r="P97" s="52"/>
      <c r="Q97" s="52"/>
      <c r="R97" s="52"/>
      <c r="S97" s="24">
        <v>50</v>
      </c>
      <c r="T97" s="52">
        <v>218</v>
      </c>
      <c r="U97" s="24" t="s">
        <v>985</v>
      </c>
      <c r="V97" s="24" t="s">
        <v>944</v>
      </c>
      <c r="W97" s="24" t="s">
        <v>207</v>
      </c>
      <c r="X97" s="24" t="s">
        <v>715</v>
      </c>
      <c r="Y97" s="22" t="s">
        <v>1468</v>
      </c>
      <c r="Z97" s="24">
        <v>370</v>
      </c>
      <c r="AA97" s="24">
        <v>370</v>
      </c>
      <c r="AB97" s="24">
        <v>370</v>
      </c>
      <c r="AC97" s="24"/>
      <c r="AD97" s="24"/>
      <c r="AE97" s="24"/>
      <c r="AF97" s="24"/>
      <c r="AG97" s="24"/>
      <c r="AH97" s="24"/>
      <c r="AI97" s="24"/>
      <c r="AJ97" s="24"/>
      <c r="AK97" s="22"/>
      <c r="AL97" s="22"/>
      <c r="AM97" s="33" t="s">
        <v>1214</v>
      </c>
      <c r="AN97" s="33" t="s">
        <v>1215</v>
      </c>
      <c r="AO97" s="60" t="s">
        <v>1392</v>
      </c>
    </row>
    <row r="98" s="12" customFormat="1" ht="70" customHeight="1" spans="1:41">
      <c r="A98" s="183" t="s">
        <v>54</v>
      </c>
      <c r="B98" s="188" t="s">
        <v>118</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77" customHeight="1" spans="1:41">
      <c r="A99" s="183" t="s">
        <v>54</v>
      </c>
      <c r="B99" s="188" t="s">
        <v>119</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77" customHeight="1" spans="1:41">
      <c r="A100" s="183" t="s">
        <v>54</v>
      </c>
      <c r="B100" s="188" t="s">
        <v>120</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50" customHeight="1" spans="1:41">
      <c r="A101" s="183" t="s">
        <v>54</v>
      </c>
      <c r="B101" s="188" t="s">
        <v>121</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30" customHeight="1" spans="1:41">
      <c r="A102" s="183" t="s">
        <v>54</v>
      </c>
      <c r="B102" s="188" t="s">
        <v>96</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customHeight="1" spans="1:41">
      <c r="A103" s="203" t="s">
        <v>52</v>
      </c>
      <c r="B103" s="188" t="s">
        <v>122</v>
      </c>
      <c r="C103" s="188"/>
      <c r="D103" s="188"/>
      <c r="E103" s="185"/>
      <c r="F103" s="185"/>
      <c r="G103" s="185"/>
      <c r="H103" s="185"/>
      <c r="I103" s="191">
        <f t="shared" ref="I103:AL103" si="29">I104+I105+I109+I111</f>
        <v>4</v>
      </c>
      <c r="J103" s="191">
        <f t="shared" si="29"/>
        <v>6.9544</v>
      </c>
      <c r="K103" s="191">
        <f t="shared" si="29"/>
        <v>0</v>
      </c>
      <c r="L103" s="191">
        <f t="shared" si="29"/>
        <v>0</v>
      </c>
      <c r="M103" s="191">
        <f t="shared" si="29"/>
        <v>4</v>
      </c>
      <c r="N103" s="191">
        <f t="shared" si="29"/>
        <v>0</v>
      </c>
      <c r="O103" s="191">
        <f t="shared" si="29"/>
        <v>0</v>
      </c>
      <c r="P103" s="191">
        <f t="shared" si="29"/>
        <v>0</v>
      </c>
      <c r="Q103" s="191">
        <f t="shared" si="29"/>
        <v>0</v>
      </c>
      <c r="R103" s="191">
        <f t="shared" si="29"/>
        <v>0</v>
      </c>
      <c r="S103" s="191">
        <f t="shared" si="29"/>
        <v>2868</v>
      </c>
      <c r="T103" s="191">
        <f t="shared" si="29"/>
        <v>8779</v>
      </c>
      <c r="U103" s="191">
        <f t="shared" si="29"/>
        <v>0</v>
      </c>
      <c r="V103" s="191">
        <f t="shared" si="29"/>
        <v>0</v>
      </c>
      <c r="W103" s="191">
        <f t="shared" si="29"/>
        <v>0</v>
      </c>
      <c r="X103" s="191">
        <f t="shared" si="29"/>
        <v>0</v>
      </c>
      <c r="Y103" s="191">
        <f t="shared" si="29"/>
        <v>0</v>
      </c>
      <c r="Z103" s="191">
        <f t="shared" si="29"/>
        <v>3780</v>
      </c>
      <c r="AA103" s="191">
        <f t="shared" si="29"/>
        <v>3780</v>
      </c>
      <c r="AB103" s="191">
        <f t="shared" si="29"/>
        <v>3780</v>
      </c>
      <c r="AC103" s="191">
        <f t="shared" si="29"/>
        <v>0</v>
      </c>
      <c r="AD103" s="191">
        <f t="shared" si="29"/>
        <v>0</v>
      </c>
      <c r="AE103" s="191">
        <f t="shared" si="29"/>
        <v>0</v>
      </c>
      <c r="AF103" s="191">
        <f t="shared" si="29"/>
        <v>0</v>
      </c>
      <c r="AG103" s="191">
        <f t="shared" si="29"/>
        <v>0</v>
      </c>
      <c r="AH103" s="191">
        <f t="shared" si="29"/>
        <v>0</v>
      </c>
      <c r="AI103" s="191">
        <f t="shared" si="29"/>
        <v>0</v>
      </c>
      <c r="AJ103" s="191">
        <f t="shared" si="29"/>
        <v>0</v>
      </c>
      <c r="AK103" s="191">
        <f t="shared" si="29"/>
        <v>0</v>
      </c>
      <c r="AL103" s="191">
        <f t="shared" si="29"/>
        <v>0</v>
      </c>
      <c r="AM103" s="196"/>
      <c r="AN103" s="196"/>
      <c r="AO103" s="196"/>
    </row>
    <row r="104" s="12" customFormat="1" ht="30" customHeight="1" spans="1:41">
      <c r="A104" s="183" t="s">
        <v>54</v>
      </c>
      <c r="B104" s="188" t="s">
        <v>123</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30" customHeight="1" spans="1:41">
      <c r="A105" s="183" t="s">
        <v>54</v>
      </c>
      <c r="B105" s="188" t="s">
        <v>124</v>
      </c>
      <c r="C105" s="188"/>
      <c r="D105" s="188"/>
      <c r="E105" s="185"/>
      <c r="F105" s="185"/>
      <c r="G105" s="185"/>
      <c r="H105" s="185"/>
      <c r="I105" s="191">
        <f t="shared" ref="I105:AL105" si="30">SUM(I106:I108)</f>
        <v>3</v>
      </c>
      <c r="J105" s="191">
        <f t="shared" si="30"/>
        <v>5.9544</v>
      </c>
      <c r="K105" s="191">
        <f t="shared" si="30"/>
        <v>0</v>
      </c>
      <c r="L105" s="191">
        <f t="shared" si="30"/>
        <v>0</v>
      </c>
      <c r="M105" s="191">
        <f t="shared" si="30"/>
        <v>3</v>
      </c>
      <c r="N105" s="191">
        <f t="shared" si="30"/>
        <v>0</v>
      </c>
      <c r="O105" s="191">
        <f t="shared" si="30"/>
        <v>0</v>
      </c>
      <c r="P105" s="191">
        <f t="shared" si="30"/>
        <v>0</v>
      </c>
      <c r="Q105" s="191">
        <f t="shared" si="30"/>
        <v>0</v>
      </c>
      <c r="R105" s="191">
        <f t="shared" si="30"/>
        <v>0</v>
      </c>
      <c r="S105" s="191">
        <f t="shared" si="30"/>
        <v>2406</v>
      </c>
      <c r="T105" s="191">
        <f t="shared" si="30"/>
        <v>6911</v>
      </c>
      <c r="U105" s="191">
        <f t="shared" si="30"/>
        <v>0</v>
      </c>
      <c r="V105" s="191">
        <f t="shared" si="30"/>
        <v>0</v>
      </c>
      <c r="W105" s="191">
        <f t="shared" si="30"/>
        <v>0</v>
      </c>
      <c r="X105" s="191">
        <f t="shared" si="30"/>
        <v>0</v>
      </c>
      <c r="Y105" s="191">
        <f t="shared" si="30"/>
        <v>0</v>
      </c>
      <c r="Z105" s="191">
        <f t="shared" si="30"/>
        <v>3700</v>
      </c>
      <c r="AA105" s="191">
        <f t="shared" si="30"/>
        <v>3700</v>
      </c>
      <c r="AB105" s="191">
        <f t="shared" si="30"/>
        <v>3700</v>
      </c>
      <c r="AC105" s="191">
        <f t="shared" si="30"/>
        <v>0</v>
      </c>
      <c r="AD105" s="191">
        <f t="shared" si="30"/>
        <v>0</v>
      </c>
      <c r="AE105" s="191">
        <f t="shared" si="30"/>
        <v>0</v>
      </c>
      <c r="AF105" s="191">
        <f t="shared" si="30"/>
        <v>0</v>
      </c>
      <c r="AG105" s="191">
        <f t="shared" si="30"/>
        <v>0</v>
      </c>
      <c r="AH105" s="191">
        <f t="shared" si="30"/>
        <v>0</v>
      </c>
      <c r="AI105" s="191">
        <f t="shared" si="30"/>
        <v>0</v>
      </c>
      <c r="AJ105" s="191">
        <f t="shared" si="30"/>
        <v>0</v>
      </c>
      <c r="AK105" s="191">
        <f t="shared" si="30"/>
        <v>0</v>
      </c>
      <c r="AL105" s="191">
        <f t="shared" si="30"/>
        <v>0</v>
      </c>
      <c r="AM105" s="196"/>
      <c r="AN105" s="196"/>
      <c r="AO105" s="196"/>
    </row>
    <row r="106" s="7" customFormat="1" ht="409" customHeight="1" spans="1:41">
      <c r="A106" s="22">
        <v>27</v>
      </c>
      <c r="B106" s="22" t="s">
        <v>1152</v>
      </c>
      <c r="C106" s="22">
        <v>2024</v>
      </c>
      <c r="D106" s="35" t="s">
        <v>193</v>
      </c>
      <c r="E106" s="24" t="s">
        <v>178</v>
      </c>
      <c r="F106" s="24" t="s">
        <v>984</v>
      </c>
      <c r="G106" s="24" t="s">
        <v>194</v>
      </c>
      <c r="H106" s="35" t="s">
        <v>1417</v>
      </c>
      <c r="I106" s="22">
        <v>1</v>
      </c>
      <c r="J106" s="39">
        <v>3.0643</v>
      </c>
      <c r="K106" s="22"/>
      <c r="L106" s="22"/>
      <c r="M106" s="22">
        <v>1</v>
      </c>
      <c r="N106" s="22"/>
      <c r="O106" s="22"/>
      <c r="P106" s="22"/>
      <c r="Q106" s="22"/>
      <c r="R106" s="22"/>
      <c r="S106" s="22">
        <v>1741</v>
      </c>
      <c r="T106" s="22">
        <v>4337</v>
      </c>
      <c r="U106" s="49" t="s">
        <v>183</v>
      </c>
      <c r="V106" s="22" t="s">
        <v>1480</v>
      </c>
      <c r="W106" s="49" t="s">
        <v>183</v>
      </c>
      <c r="X106" s="22" t="s">
        <v>1480</v>
      </c>
      <c r="Y106" s="22" t="s">
        <v>1440</v>
      </c>
      <c r="Z106" s="62">
        <v>1900</v>
      </c>
      <c r="AA106" s="22">
        <v>1900</v>
      </c>
      <c r="AB106" s="60">
        <v>1900</v>
      </c>
      <c r="AC106" s="60"/>
      <c r="AD106" s="60"/>
      <c r="AE106" s="60"/>
      <c r="AF106" s="22"/>
      <c r="AG106" s="22"/>
      <c r="AH106" s="22"/>
      <c r="AI106" s="22"/>
      <c r="AJ106" s="22"/>
      <c r="AK106" s="22"/>
      <c r="AL106" s="22"/>
      <c r="AM106" s="33" t="s">
        <v>1418</v>
      </c>
      <c r="AN106" s="33" t="s">
        <v>1154</v>
      </c>
      <c r="AO106" s="60" t="s">
        <v>1392</v>
      </c>
    </row>
    <row r="107" s="12" customFormat="1" ht="271" customHeight="1" spans="1:41">
      <c r="A107" s="22">
        <v>28</v>
      </c>
      <c r="B107" s="22" t="s">
        <v>1167</v>
      </c>
      <c r="C107" s="22">
        <v>2024</v>
      </c>
      <c r="D107" s="33" t="s">
        <v>1077</v>
      </c>
      <c r="E107" s="22" t="s">
        <v>178</v>
      </c>
      <c r="F107" s="24" t="s">
        <v>1013</v>
      </c>
      <c r="G107" s="22" t="s">
        <v>590</v>
      </c>
      <c r="H107" s="33" t="s">
        <v>1419</v>
      </c>
      <c r="I107" s="22">
        <v>1</v>
      </c>
      <c r="J107" s="22">
        <v>1.4557</v>
      </c>
      <c r="K107" s="39"/>
      <c r="L107" s="39"/>
      <c r="M107" s="39">
        <v>1</v>
      </c>
      <c r="N107" s="39"/>
      <c r="O107" s="39"/>
      <c r="P107" s="39"/>
      <c r="Q107" s="39"/>
      <c r="R107" s="39"/>
      <c r="S107" s="39">
        <v>298</v>
      </c>
      <c r="T107" s="39">
        <v>1188</v>
      </c>
      <c r="U107" s="22" t="s">
        <v>985</v>
      </c>
      <c r="V107" s="24" t="s">
        <v>944</v>
      </c>
      <c r="W107" s="22" t="s">
        <v>183</v>
      </c>
      <c r="X107" s="22" t="s">
        <v>1480</v>
      </c>
      <c r="Y107" s="22" t="s">
        <v>1440</v>
      </c>
      <c r="Z107" s="39">
        <v>950</v>
      </c>
      <c r="AA107" s="39">
        <v>950</v>
      </c>
      <c r="AB107" s="39">
        <v>950</v>
      </c>
      <c r="AC107" s="39"/>
      <c r="AD107" s="39"/>
      <c r="AE107" s="39"/>
      <c r="AF107" s="39"/>
      <c r="AG107" s="39"/>
      <c r="AH107" s="39"/>
      <c r="AI107" s="39"/>
      <c r="AJ107" s="39"/>
      <c r="AK107" s="39"/>
      <c r="AL107" s="39"/>
      <c r="AM107" s="71" t="s">
        <v>1168</v>
      </c>
      <c r="AN107" s="71" t="s">
        <v>1169</v>
      </c>
      <c r="AO107" s="78" t="s">
        <v>1392</v>
      </c>
    </row>
    <row r="108" s="12" customFormat="1" ht="279" customHeight="1" spans="1:41">
      <c r="A108" s="22">
        <v>29</v>
      </c>
      <c r="B108" s="22" t="s">
        <v>1198</v>
      </c>
      <c r="C108" s="22">
        <v>2024</v>
      </c>
      <c r="D108" s="33" t="s">
        <v>282</v>
      </c>
      <c r="E108" s="22" t="s">
        <v>178</v>
      </c>
      <c r="F108" s="24" t="s">
        <v>1013</v>
      </c>
      <c r="G108" s="22" t="s">
        <v>252</v>
      </c>
      <c r="H108" s="33" t="s">
        <v>1420</v>
      </c>
      <c r="I108" s="22">
        <v>1</v>
      </c>
      <c r="J108" s="39">
        <v>1.4344</v>
      </c>
      <c r="K108" s="39"/>
      <c r="L108" s="39"/>
      <c r="M108" s="39">
        <v>1</v>
      </c>
      <c r="N108" s="39"/>
      <c r="O108" s="39"/>
      <c r="P108" s="39"/>
      <c r="Q108" s="39"/>
      <c r="R108" s="39"/>
      <c r="S108" s="39">
        <v>367</v>
      </c>
      <c r="T108" s="39">
        <v>1386</v>
      </c>
      <c r="U108" s="22" t="s">
        <v>227</v>
      </c>
      <c r="V108" s="22" t="s">
        <v>656</v>
      </c>
      <c r="W108" s="22" t="s">
        <v>183</v>
      </c>
      <c r="X108" s="22" t="s">
        <v>1480</v>
      </c>
      <c r="Y108" s="22" t="s">
        <v>1440</v>
      </c>
      <c r="Z108" s="39">
        <v>850</v>
      </c>
      <c r="AA108" s="39">
        <v>850</v>
      </c>
      <c r="AB108" s="39">
        <v>850</v>
      </c>
      <c r="AC108" s="39"/>
      <c r="AD108" s="39"/>
      <c r="AE108" s="39"/>
      <c r="AF108" s="39"/>
      <c r="AG108" s="39"/>
      <c r="AH108" s="39"/>
      <c r="AI108" s="39"/>
      <c r="AJ108" s="39"/>
      <c r="AK108" s="39"/>
      <c r="AL108" s="39"/>
      <c r="AM108" s="71" t="s">
        <v>1439</v>
      </c>
      <c r="AN108" s="71" t="s">
        <v>1200</v>
      </c>
      <c r="AO108" s="78" t="s">
        <v>1392</v>
      </c>
    </row>
    <row r="109" s="12" customFormat="1" ht="30" customHeight="1" spans="1:41">
      <c r="A109" s="183" t="s">
        <v>54</v>
      </c>
      <c r="B109" s="188" t="s">
        <v>125</v>
      </c>
      <c r="C109" s="188"/>
      <c r="D109" s="188"/>
      <c r="E109" s="185"/>
      <c r="F109" s="185"/>
      <c r="G109" s="185"/>
      <c r="H109" s="185"/>
      <c r="I109" s="191">
        <f t="shared" ref="I109:AL109" si="31">SUM(I110)</f>
        <v>1</v>
      </c>
      <c r="J109" s="191">
        <f t="shared" si="31"/>
        <v>1</v>
      </c>
      <c r="K109" s="191">
        <f t="shared" si="31"/>
        <v>0</v>
      </c>
      <c r="L109" s="191">
        <f t="shared" si="31"/>
        <v>0</v>
      </c>
      <c r="M109" s="191">
        <f t="shared" si="31"/>
        <v>1</v>
      </c>
      <c r="N109" s="191">
        <f t="shared" si="31"/>
        <v>0</v>
      </c>
      <c r="O109" s="191">
        <f t="shared" si="31"/>
        <v>0</v>
      </c>
      <c r="P109" s="191">
        <f t="shared" si="31"/>
        <v>0</v>
      </c>
      <c r="Q109" s="191">
        <f t="shared" si="31"/>
        <v>0</v>
      </c>
      <c r="R109" s="191">
        <f t="shared" si="31"/>
        <v>0</v>
      </c>
      <c r="S109" s="191">
        <f t="shared" si="31"/>
        <v>462</v>
      </c>
      <c r="T109" s="191">
        <f t="shared" si="31"/>
        <v>1868</v>
      </c>
      <c r="U109" s="191">
        <f t="shared" si="31"/>
        <v>0</v>
      </c>
      <c r="V109" s="191">
        <f t="shared" si="31"/>
        <v>0</v>
      </c>
      <c r="W109" s="191">
        <f t="shared" si="31"/>
        <v>0</v>
      </c>
      <c r="X109" s="191">
        <f t="shared" si="31"/>
        <v>0</v>
      </c>
      <c r="Y109" s="191">
        <f t="shared" si="31"/>
        <v>0</v>
      </c>
      <c r="Z109" s="191">
        <f t="shared" si="31"/>
        <v>80</v>
      </c>
      <c r="AA109" s="191">
        <f t="shared" si="31"/>
        <v>80</v>
      </c>
      <c r="AB109" s="191">
        <f t="shared" si="31"/>
        <v>80</v>
      </c>
      <c r="AC109" s="191">
        <f t="shared" si="31"/>
        <v>0</v>
      </c>
      <c r="AD109" s="191">
        <f t="shared" si="31"/>
        <v>0</v>
      </c>
      <c r="AE109" s="191">
        <f t="shared" si="31"/>
        <v>0</v>
      </c>
      <c r="AF109" s="191">
        <f t="shared" si="31"/>
        <v>0</v>
      </c>
      <c r="AG109" s="191">
        <f t="shared" si="31"/>
        <v>0</v>
      </c>
      <c r="AH109" s="191">
        <f t="shared" si="31"/>
        <v>0</v>
      </c>
      <c r="AI109" s="191">
        <f t="shared" si="31"/>
        <v>0</v>
      </c>
      <c r="AJ109" s="191">
        <f t="shared" si="31"/>
        <v>0</v>
      </c>
      <c r="AK109" s="191">
        <f t="shared" si="31"/>
        <v>0</v>
      </c>
      <c r="AL109" s="191">
        <f t="shared" si="31"/>
        <v>0</v>
      </c>
      <c r="AM109" s="196"/>
      <c r="AN109" s="196"/>
      <c r="AO109" s="196"/>
    </row>
    <row r="110" s="12" customFormat="1" ht="305" customHeight="1" spans="1:41">
      <c r="A110" s="22">
        <v>30</v>
      </c>
      <c r="B110" s="22" t="s">
        <v>1223</v>
      </c>
      <c r="C110" s="22">
        <v>2024</v>
      </c>
      <c r="D110" s="33" t="s">
        <v>285</v>
      </c>
      <c r="E110" s="22" t="s">
        <v>178</v>
      </c>
      <c r="F110" s="24" t="s">
        <v>1013</v>
      </c>
      <c r="G110" s="22" t="s">
        <v>252</v>
      </c>
      <c r="H110" s="33" t="s">
        <v>1116</v>
      </c>
      <c r="I110" s="22">
        <v>1</v>
      </c>
      <c r="J110" s="39">
        <v>1</v>
      </c>
      <c r="K110" s="39"/>
      <c r="L110" s="39"/>
      <c r="M110" s="39">
        <v>1</v>
      </c>
      <c r="N110" s="39"/>
      <c r="O110" s="39"/>
      <c r="P110" s="39"/>
      <c r="Q110" s="39"/>
      <c r="R110" s="39"/>
      <c r="S110" s="39">
        <v>462</v>
      </c>
      <c r="T110" s="39">
        <v>1868</v>
      </c>
      <c r="U110" s="22" t="s">
        <v>227</v>
      </c>
      <c r="V110" s="22" t="s">
        <v>656</v>
      </c>
      <c r="W110" s="22" t="s">
        <v>183</v>
      </c>
      <c r="X110" s="22" t="s">
        <v>1480</v>
      </c>
      <c r="Y110" s="22" t="s">
        <v>1440</v>
      </c>
      <c r="Z110" s="39">
        <v>80</v>
      </c>
      <c r="AA110" s="39">
        <v>80</v>
      </c>
      <c r="AB110" s="39">
        <v>80</v>
      </c>
      <c r="AC110" s="39"/>
      <c r="AD110" s="39"/>
      <c r="AE110" s="39"/>
      <c r="AF110" s="39"/>
      <c r="AG110" s="39"/>
      <c r="AH110" s="39"/>
      <c r="AI110" s="39"/>
      <c r="AJ110" s="39"/>
      <c r="AK110" s="39"/>
      <c r="AL110" s="39"/>
      <c r="AM110" s="71" t="s">
        <v>1224</v>
      </c>
      <c r="AN110" s="71" t="s">
        <v>1225</v>
      </c>
      <c r="AO110" s="78" t="s">
        <v>1392</v>
      </c>
    </row>
    <row r="111" s="12" customFormat="1" ht="30" customHeight="1" spans="1:41">
      <c r="A111" s="183" t="s">
        <v>54</v>
      </c>
      <c r="B111" s="188" t="s">
        <v>126</v>
      </c>
      <c r="C111" s="188"/>
      <c r="D111" s="188"/>
      <c r="E111" s="185"/>
      <c r="F111" s="185"/>
      <c r="G111" s="185"/>
      <c r="H111" s="185"/>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6"/>
      <c r="AN111" s="196"/>
      <c r="AO111" s="196"/>
    </row>
    <row r="112" s="12" customFormat="1" ht="30" customHeight="1" spans="1:41">
      <c r="A112" s="203" t="s">
        <v>52</v>
      </c>
      <c r="B112" s="188" t="s">
        <v>127</v>
      </c>
      <c r="C112" s="188"/>
      <c r="D112" s="188"/>
      <c r="E112" s="185"/>
      <c r="F112" s="185"/>
      <c r="G112" s="185"/>
      <c r="H112" s="185"/>
      <c r="I112" s="191">
        <f t="shared" ref="I112:AL112" si="32">I113+I114+I115+I116+I117+I118</f>
        <v>0</v>
      </c>
      <c r="J112" s="191">
        <f t="shared" si="32"/>
        <v>0</v>
      </c>
      <c r="K112" s="191">
        <f t="shared" si="32"/>
        <v>0</v>
      </c>
      <c r="L112" s="191">
        <f t="shared" si="32"/>
        <v>0</v>
      </c>
      <c r="M112" s="191">
        <f t="shared" si="32"/>
        <v>0</v>
      </c>
      <c r="N112" s="191">
        <f t="shared" si="32"/>
        <v>0</v>
      </c>
      <c r="O112" s="191">
        <f t="shared" si="32"/>
        <v>0</v>
      </c>
      <c r="P112" s="191">
        <f t="shared" si="32"/>
        <v>0</v>
      </c>
      <c r="Q112" s="191">
        <f t="shared" si="32"/>
        <v>0</v>
      </c>
      <c r="R112" s="191">
        <f t="shared" si="32"/>
        <v>0</v>
      </c>
      <c r="S112" s="191">
        <f t="shared" si="32"/>
        <v>0</v>
      </c>
      <c r="T112" s="191">
        <f t="shared" si="32"/>
        <v>0</v>
      </c>
      <c r="U112" s="191">
        <f t="shared" si="32"/>
        <v>0</v>
      </c>
      <c r="V112" s="191">
        <f t="shared" si="32"/>
        <v>0</v>
      </c>
      <c r="W112" s="191">
        <f t="shared" si="32"/>
        <v>0</v>
      </c>
      <c r="X112" s="191">
        <f t="shared" si="32"/>
        <v>0</v>
      </c>
      <c r="Y112" s="191">
        <f t="shared" si="32"/>
        <v>0</v>
      </c>
      <c r="Z112" s="191">
        <f t="shared" si="32"/>
        <v>0</v>
      </c>
      <c r="AA112" s="191">
        <f t="shared" si="32"/>
        <v>0</v>
      </c>
      <c r="AB112" s="191">
        <f t="shared" si="32"/>
        <v>0</v>
      </c>
      <c r="AC112" s="191">
        <f t="shared" si="32"/>
        <v>0</v>
      </c>
      <c r="AD112" s="191">
        <f t="shared" si="32"/>
        <v>0</v>
      </c>
      <c r="AE112" s="191">
        <f t="shared" si="32"/>
        <v>0</v>
      </c>
      <c r="AF112" s="191">
        <f t="shared" si="32"/>
        <v>0</v>
      </c>
      <c r="AG112" s="191">
        <f t="shared" si="32"/>
        <v>0</v>
      </c>
      <c r="AH112" s="191">
        <f t="shared" si="32"/>
        <v>0</v>
      </c>
      <c r="AI112" s="191">
        <f t="shared" si="32"/>
        <v>0</v>
      </c>
      <c r="AJ112" s="191">
        <f t="shared" si="32"/>
        <v>0</v>
      </c>
      <c r="AK112" s="191">
        <f t="shared" si="32"/>
        <v>0</v>
      </c>
      <c r="AL112" s="191">
        <f t="shared" si="32"/>
        <v>0</v>
      </c>
      <c r="AM112" s="196"/>
      <c r="AN112" s="196"/>
      <c r="AO112" s="196"/>
    </row>
    <row r="113" s="12" customFormat="1" ht="30" customHeight="1" spans="1:41">
      <c r="A113" s="183" t="s">
        <v>54</v>
      </c>
      <c r="B113" s="188" t="s">
        <v>128</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58" customHeight="1" spans="1:41">
      <c r="A114" s="183" t="s">
        <v>54</v>
      </c>
      <c r="B114" s="188" t="s">
        <v>129</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68" customHeight="1" spans="1:41">
      <c r="A115" s="183" t="s">
        <v>54</v>
      </c>
      <c r="B115" s="188" t="s">
        <v>130</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customHeight="1" spans="1:41">
      <c r="A116" s="183" t="s">
        <v>54</v>
      </c>
      <c r="B116" s="188" t="s">
        <v>131</v>
      </c>
      <c r="C116" s="188"/>
      <c r="D116" s="188"/>
      <c r="E116" s="185"/>
      <c r="F116" s="185"/>
      <c r="G116" s="185"/>
      <c r="H116" s="185"/>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6"/>
      <c r="AN116" s="196"/>
      <c r="AO116" s="196"/>
    </row>
    <row r="117" s="12" customFormat="1" ht="30" customHeight="1" spans="1:41">
      <c r="A117" s="183" t="s">
        <v>54</v>
      </c>
      <c r="B117" s="188" t="s">
        <v>132</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133</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0" t="s">
        <v>50</v>
      </c>
      <c r="B119" s="188" t="s">
        <v>134</v>
      </c>
      <c r="C119" s="188"/>
      <c r="D119" s="188"/>
      <c r="E119" s="185"/>
      <c r="F119" s="185"/>
      <c r="G119" s="185"/>
      <c r="H119" s="185"/>
      <c r="I119" s="192">
        <f t="shared" ref="I119:AL119" si="33">I120</f>
        <v>0</v>
      </c>
      <c r="J119" s="192">
        <f t="shared" si="33"/>
        <v>0</v>
      </c>
      <c r="K119" s="192">
        <f t="shared" si="33"/>
        <v>0</v>
      </c>
      <c r="L119" s="192">
        <f t="shared" si="33"/>
        <v>0</v>
      </c>
      <c r="M119" s="192">
        <f t="shared" si="33"/>
        <v>0</v>
      </c>
      <c r="N119" s="192">
        <f t="shared" si="33"/>
        <v>0</v>
      </c>
      <c r="O119" s="192">
        <f t="shared" si="33"/>
        <v>0</v>
      </c>
      <c r="P119" s="192">
        <f t="shared" si="33"/>
        <v>0</v>
      </c>
      <c r="Q119" s="192">
        <f t="shared" si="33"/>
        <v>0</v>
      </c>
      <c r="R119" s="192">
        <f t="shared" si="33"/>
        <v>0</v>
      </c>
      <c r="S119" s="192">
        <f t="shared" si="33"/>
        <v>0</v>
      </c>
      <c r="T119" s="192">
        <f t="shared" si="33"/>
        <v>0</v>
      </c>
      <c r="U119" s="192">
        <f t="shared" si="33"/>
        <v>0</v>
      </c>
      <c r="V119" s="192">
        <f t="shared" si="33"/>
        <v>0</v>
      </c>
      <c r="W119" s="192">
        <f t="shared" si="33"/>
        <v>0</v>
      </c>
      <c r="X119" s="192">
        <f t="shared" si="33"/>
        <v>0</v>
      </c>
      <c r="Y119" s="192">
        <f t="shared" si="33"/>
        <v>0</v>
      </c>
      <c r="Z119" s="192">
        <f t="shared" si="33"/>
        <v>0</v>
      </c>
      <c r="AA119" s="192">
        <f t="shared" si="33"/>
        <v>0</v>
      </c>
      <c r="AB119" s="192">
        <f t="shared" si="33"/>
        <v>0</v>
      </c>
      <c r="AC119" s="192">
        <f t="shared" si="33"/>
        <v>0</v>
      </c>
      <c r="AD119" s="192">
        <f t="shared" si="33"/>
        <v>0</v>
      </c>
      <c r="AE119" s="192">
        <f t="shared" si="33"/>
        <v>0</v>
      </c>
      <c r="AF119" s="192">
        <f t="shared" si="33"/>
        <v>0</v>
      </c>
      <c r="AG119" s="192">
        <f t="shared" si="33"/>
        <v>0</v>
      </c>
      <c r="AH119" s="192">
        <f t="shared" si="33"/>
        <v>0</v>
      </c>
      <c r="AI119" s="192">
        <f t="shared" si="33"/>
        <v>0</v>
      </c>
      <c r="AJ119" s="192">
        <f t="shared" si="33"/>
        <v>0</v>
      </c>
      <c r="AK119" s="192">
        <f t="shared" si="33"/>
        <v>0</v>
      </c>
      <c r="AL119" s="192">
        <f t="shared" si="33"/>
        <v>0</v>
      </c>
      <c r="AM119" s="196"/>
      <c r="AN119" s="196"/>
      <c r="AO119" s="196"/>
    </row>
    <row r="120" s="12" customFormat="1" ht="30" customHeight="1" spans="1:41">
      <c r="A120" s="180" t="s">
        <v>52</v>
      </c>
      <c r="B120" s="188" t="s">
        <v>134</v>
      </c>
      <c r="C120" s="188"/>
      <c r="D120" s="188"/>
      <c r="E120" s="185"/>
      <c r="F120" s="185"/>
      <c r="G120" s="185"/>
      <c r="H120" s="185"/>
      <c r="I120" s="191">
        <f t="shared" ref="I120:AL120" si="34">I121+I122+I123</f>
        <v>0</v>
      </c>
      <c r="J120" s="191">
        <f t="shared" si="34"/>
        <v>0</v>
      </c>
      <c r="K120" s="191">
        <f t="shared" si="34"/>
        <v>0</v>
      </c>
      <c r="L120" s="191">
        <f t="shared" si="34"/>
        <v>0</v>
      </c>
      <c r="M120" s="191">
        <f t="shared" si="34"/>
        <v>0</v>
      </c>
      <c r="N120" s="191">
        <f t="shared" si="34"/>
        <v>0</v>
      </c>
      <c r="O120" s="191">
        <f t="shared" si="34"/>
        <v>0</v>
      </c>
      <c r="P120" s="191">
        <f t="shared" si="34"/>
        <v>0</v>
      </c>
      <c r="Q120" s="191">
        <f t="shared" si="34"/>
        <v>0</v>
      </c>
      <c r="R120" s="191">
        <f t="shared" si="34"/>
        <v>0</v>
      </c>
      <c r="S120" s="191">
        <f t="shared" si="34"/>
        <v>0</v>
      </c>
      <c r="T120" s="191">
        <f t="shared" si="34"/>
        <v>0</v>
      </c>
      <c r="U120" s="191">
        <f t="shared" si="34"/>
        <v>0</v>
      </c>
      <c r="V120" s="191">
        <f t="shared" si="34"/>
        <v>0</v>
      </c>
      <c r="W120" s="191">
        <f t="shared" si="34"/>
        <v>0</v>
      </c>
      <c r="X120" s="191">
        <f t="shared" si="34"/>
        <v>0</v>
      </c>
      <c r="Y120" s="191">
        <f t="shared" si="34"/>
        <v>0</v>
      </c>
      <c r="Z120" s="191">
        <f t="shared" si="34"/>
        <v>0</v>
      </c>
      <c r="AA120" s="191">
        <f t="shared" si="34"/>
        <v>0</v>
      </c>
      <c r="AB120" s="191">
        <f t="shared" si="34"/>
        <v>0</v>
      </c>
      <c r="AC120" s="191">
        <f t="shared" si="34"/>
        <v>0</v>
      </c>
      <c r="AD120" s="191">
        <f t="shared" si="34"/>
        <v>0</v>
      </c>
      <c r="AE120" s="191">
        <f t="shared" si="34"/>
        <v>0</v>
      </c>
      <c r="AF120" s="191">
        <f t="shared" si="34"/>
        <v>0</v>
      </c>
      <c r="AG120" s="191">
        <f t="shared" si="34"/>
        <v>0</v>
      </c>
      <c r="AH120" s="191">
        <f t="shared" si="34"/>
        <v>0</v>
      </c>
      <c r="AI120" s="191">
        <f t="shared" si="34"/>
        <v>0</v>
      </c>
      <c r="AJ120" s="191">
        <f t="shared" si="34"/>
        <v>0</v>
      </c>
      <c r="AK120" s="191">
        <f t="shared" si="34"/>
        <v>0</v>
      </c>
      <c r="AL120" s="191">
        <f t="shared" si="34"/>
        <v>0</v>
      </c>
      <c r="AM120" s="196"/>
      <c r="AN120" s="196"/>
      <c r="AO120" s="196"/>
    </row>
    <row r="121" s="12" customFormat="1" ht="30" customHeight="1" spans="1:41">
      <c r="A121" s="183" t="s">
        <v>54</v>
      </c>
      <c r="B121" s="188" t="s">
        <v>135</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customHeight="1" spans="1:41">
      <c r="A122" s="183" t="s">
        <v>54</v>
      </c>
      <c r="B122" s="188" t="s">
        <v>136</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137</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180" t="s">
        <v>50</v>
      </c>
      <c r="B124" s="188" t="s">
        <v>138</v>
      </c>
      <c r="C124" s="188"/>
      <c r="D124" s="188"/>
      <c r="E124" s="185"/>
      <c r="F124" s="185"/>
      <c r="G124" s="185"/>
      <c r="H124" s="185"/>
      <c r="I124" s="192">
        <f t="shared" ref="I124:AL124" si="35">I125+I127+I132+I139</f>
        <v>1</v>
      </c>
      <c r="J124" s="192">
        <f t="shared" si="35"/>
        <v>800</v>
      </c>
      <c r="K124" s="192">
        <f t="shared" si="35"/>
        <v>0</v>
      </c>
      <c r="L124" s="192">
        <f t="shared" si="35"/>
        <v>0</v>
      </c>
      <c r="M124" s="192">
        <f t="shared" si="35"/>
        <v>0</v>
      </c>
      <c r="N124" s="192">
        <f t="shared" si="35"/>
        <v>0</v>
      </c>
      <c r="O124" s="192">
        <f t="shared" si="35"/>
        <v>1</v>
      </c>
      <c r="P124" s="192">
        <f t="shared" si="35"/>
        <v>0</v>
      </c>
      <c r="Q124" s="192">
        <f t="shared" si="35"/>
        <v>0</v>
      </c>
      <c r="R124" s="192">
        <f t="shared" si="35"/>
        <v>0</v>
      </c>
      <c r="S124" s="192">
        <f t="shared" si="35"/>
        <v>800</v>
      </c>
      <c r="T124" s="192">
        <f t="shared" si="35"/>
        <v>800</v>
      </c>
      <c r="U124" s="192">
        <f t="shared" si="35"/>
        <v>0</v>
      </c>
      <c r="V124" s="192">
        <f t="shared" si="35"/>
        <v>0</v>
      </c>
      <c r="W124" s="192">
        <f t="shared" si="35"/>
        <v>0</v>
      </c>
      <c r="X124" s="192">
        <f t="shared" si="35"/>
        <v>0</v>
      </c>
      <c r="Y124" s="192">
        <f t="shared" si="35"/>
        <v>0</v>
      </c>
      <c r="Z124" s="192">
        <f t="shared" si="35"/>
        <v>223.2</v>
      </c>
      <c r="AA124" s="192">
        <f t="shared" si="35"/>
        <v>223.2</v>
      </c>
      <c r="AB124" s="192">
        <f t="shared" si="35"/>
        <v>223.2</v>
      </c>
      <c r="AC124" s="192">
        <f t="shared" si="35"/>
        <v>0</v>
      </c>
      <c r="AD124" s="192">
        <f t="shared" si="35"/>
        <v>0</v>
      </c>
      <c r="AE124" s="192">
        <f t="shared" si="35"/>
        <v>0</v>
      </c>
      <c r="AF124" s="192">
        <f t="shared" si="35"/>
        <v>0</v>
      </c>
      <c r="AG124" s="192">
        <f t="shared" si="35"/>
        <v>0</v>
      </c>
      <c r="AH124" s="192">
        <f t="shared" si="35"/>
        <v>0</v>
      </c>
      <c r="AI124" s="192">
        <f t="shared" si="35"/>
        <v>0</v>
      </c>
      <c r="AJ124" s="192">
        <f t="shared" si="35"/>
        <v>0</v>
      </c>
      <c r="AK124" s="192">
        <f t="shared" si="35"/>
        <v>0</v>
      </c>
      <c r="AL124" s="192">
        <f t="shared" si="35"/>
        <v>0</v>
      </c>
      <c r="AM124" s="196"/>
      <c r="AN124" s="196"/>
      <c r="AO124" s="196"/>
    </row>
    <row r="125" s="12" customFormat="1" ht="30" customHeight="1" spans="1:41">
      <c r="A125" s="203" t="s">
        <v>52</v>
      </c>
      <c r="B125" s="188" t="s">
        <v>139</v>
      </c>
      <c r="C125" s="188"/>
      <c r="D125" s="188"/>
      <c r="E125" s="185"/>
      <c r="F125" s="185"/>
      <c r="G125" s="185"/>
      <c r="H125" s="185"/>
      <c r="I125" s="191">
        <f t="shared" ref="I125:AL125" si="36">I126</f>
        <v>0</v>
      </c>
      <c r="J125" s="191">
        <f t="shared" si="36"/>
        <v>0</v>
      </c>
      <c r="K125" s="191">
        <f t="shared" si="36"/>
        <v>0</v>
      </c>
      <c r="L125" s="191">
        <f t="shared" si="36"/>
        <v>0</v>
      </c>
      <c r="M125" s="191">
        <f t="shared" si="36"/>
        <v>0</v>
      </c>
      <c r="N125" s="191">
        <f t="shared" si="36"/>
        <v>0</v>
      </c>
      <c r="O125" s="191">
        <f t="shared" si="36"/>
        <v>0</v>
      </c>
      <c r="P125" s="191">
        <f t="shared" si="36"/>
        <v>0</v>
      </c>
      <c r="Q125" s="191">
        <f t="shared" si="36"/>
        <v>0</v>
      </c>
      <c r="R125" s="191">
        <f t="shared" si="36"/>
        <v>0</v>
      </c>
      <c r="S125" s="191">
        <f t="shared" si="36"/>
        <v>0</v>
      </c>
      <c r="T125" s="191">
        <f t="shared" si="36"/>
        <v>0</v>
      </c>
      <c r="U125" s="191">
        <f t="shared" si="36"/>
        <v>0</v>
      </c>
      <c r="V125" s="191">
        <f t="shared" si="36"/>
        <v>0</v>
      </c>
      <c r="W125" s="191">
        <f t="shared" si="36"/>
        <v>0</v>
      </c>
      <c r="X125" s="191">
        <f t="shared" si="36"/>
        <v>0</v>
      </c>
      <c r="Y125" s="191">
        <f t="shared" si="36"/>
        <v>0</v>
      </c>
      <c r="Z125" s="191">
        <f t="shared" si="36"/>
        <v>0</v>
      </c>
      <c r="AA125" s="191">
        <f t="shared" si="36"/>
        <v>0</v>
      </c>
      <c r="AB125" s="191">
        <f t="shared" si="36"/>
        <v>0</v>
      </c>
      <c r="AC125" s="191">
        <f t="shared" si="36"/>
        <v>0</v>
      </c>
      <c r="AD125" s="191">
        <f t="shared" si="36"/>
        <v>0</v>
      </c>
      <c r="AE125" s="191">
        <f t="shared" si="36"/>
        <v>0</v>
      </c>
      <c r="AF125" s="191">
        <f t="shared" si="36"/>
        <v>0</v>
      </c>
      <c r="AG125" s="191">
        <f t="shared" si="36"/>
        <v>0</v>
      </c>
      <c r="AH125" s="191">
        <f t="shared" si="36"/>
        <v>0</v>
      </c>
      <c r="AI125" s="191">
        <f t="shared" si="36"/>
        <v>0</v>
      </c>
      <c r="AJ125" s="191">
        <f t="shared" si="36"/>
        <v>0</v>
      </c>
      <c r="AK125" s="191">
        <f t="shared" si="36"/>
        <v>0</v>
      </c>
      <c r="AL125" s="191">
        <f t="shared" si="36"/>
        <v>0</v>
      </c>
      <c r="AM125" s="196"/>
      <c r="AN125" s="196"/>
      <c r="AO125" s="196"/>
    </row>
    <row r="126" s="12" customFormat="1" ht="30" customHeight="1" spans="1:41">
      <c r="A126" s="183" t="s">
        <v>54</v>
      </c>
      <c r="B126" s="188" t="s">
        <v>140</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203" t="s">
        <v>52</v>
      </c>
      <c r="B127" s="188" t="s">
        <v>141</v>
      </c>
      <c r="C127" s="188"/>
      <c r="D127" s="188"/>
      <c r="E127" s="185"/>
      <c r="F127" s="185"/>
      <c r="G127" s="185"/>
      <c r="H127" s="185"/>
      <c r="I127" s="191">
        <f t="shared" ref="I127:AL127" si="37">I128+I130+I131</f>
        <v>1</v>
      </c>
      <c r="J127" s="191">
        <f t="shared" si="37"/>
        <v>800</v>
      </c>
      <c r="K127" s="191">
        <f t="shared" si="37"/>
        <v>0</v>
      </c>
      <c r="L127" s="191">
        <f t="shared" si="37"/>
        <v>0</v>
      </c>
      <c r="M127" s="191">
        <f t="shared" si="37"/>
        <v>0</v>
      </c>
      <c r="N127" s="191">
        <f t="shared" si="37"/>
        <v>0</v>
      </c>
      <c r="O127" s="191">
        <f t="shared" si="37"/>
        <v>1</v>
      </c>
      <c r="P127" s="191">
        <f t="shared" si="37"/>
        <v>0</v>
      </c>
      <c r="Q127" s="191">
        <f t="shared" si="37"/>
        <v>0</v>
      </c>
      <c r="R127" s="191">
        <f t="shared" si="37"/>
        <v>0</v>
      </c>
      <c r="S127" s="191">
        <f t="shared" si="37"/>
        <v>800</v>
      </c>
      <c r="T127" s="191">
        <f t="shared" si="37"/>
        <v>800</v>
      </c>
      <c r="U127" s="191">
        <f t="shared" si="37"/>
        <v>0</v>
      </c>
      <c r="V127" s="191">
        <f t="shared" si="37"/>
        <v>0</v>
      </c>
      <c r="W127" s="191">
        <f t="shared" si="37"/>
        <v>0</v>
      </c>
      <c r="X127" s="191">
        <f t="shared" si="37"/>
        <v>0</v>
      </c>
      <c r="Y127" s="191">
        <f t="shared" si="37"/>
        <v>0</v>
      </c>
      <c r="Z127" s="191">
        <f t="shared" si="37"/>
        <v>223.2</v>
      </c>
      <c r="AA127" s="191">
        <f t="shared" si="37"/>
        <v>223.2</v>
      </c>
      <c r="AB127" s="191">
        <f t="shared" si="37"/>
        <v>223.2</v>
      </c>
      <c r="AC127" s="191">
        <f t="shared" si="37"/>
        <v>0</v>
      </c>
      <c r="AD127" s="191">
        <f t="shared" si="37"/>
        <v>0</v>
      </c>
      <c r="AE127" s="191">
        <f t="shared" si="37"/>
        <v>0</v>
      </c>
      <c r="AF127" s="191">
        <f t="shared" si="37"/>
        <v>0</v>
      </c>
      <c r="AG127" s="191">
        <f t="shared" si="37"/>
        <v>0</v>
      </c>
      <c r="AH127" s="191">
        <f t="shared" si="37"/>
        <v>0</v>
      </c>
      <c r="AI127" s="191">
        <f t="shared" si="37"/>
        <v>0</v>
      </c>
      <c r="AJ127" s="191">
        <f t="shared" si="37"/>
        <v>0</v>
      </c>
      <c r="AK127" s="191">
        <f t="shared" si="37"/>
        <v>0</v>
      </c>
      <c r="AL127" s="191">
        <f t="shared" si="37"/>
        <v>0</v>
      </c>
      <c r="AM127" s="196"/>
      <c r="AN127" s="196"/>
      <c r="AO127" s="196"/>
    </row>
    <row r="128" s="12" customFormat="1" ht="30" customHeight="1" spans="1:41">
      <c r="A128" s="183" t="s">
        <v>54</v>
      </c>
      <c r="B128" s="188" t="s">
        <v>142</v>
      </c>
      <c r="C128" s="188"/>
      <c r="D128" s="188"/>
      <c r="E128" s="185"/>
      <c r="F128" s="185"/>
      <c r="G128" s="185"/>
      <c r="H128" s="185"/>
      <c r="I128" s="191">
        <f t="shared" ref="I128:AL128" si="38">SUM(I129)</f>
        <v>1</v>
      </c>
      <c r="J128" s="191">
        <f t="shared" si="38"/>
        <v>800</v>
      </c>
      <c r="K128" s="191">
        <f t="shared" si="38"/>
        <v>0</v>
      </c>
      <c r="L128" s="191">
        <f t="shared" si="38"/>
        <v>0</v>
      </c>
      <c r="M128" s="191">
        <f t="shared" si="38"/>
        <v>0</v>
      </c>
      <c r="N128" s="191">
        <f t="shared" si="38"/>
        <v>0</v>
      </c>
      <c r="O128" s="191">
        <f t="shared" si="38"/>
        <v>1</v>
      </c>
      <c r="P128" s="191">
        <f t="shared" si="38"/>
        <v>0</v>
      </c>
      <c r="Q128" s="191">
        <f t="shared" si="38"/>
        <v>0</v>
      </c>
      <c r="R128" s="191">
        <f t="shared" si="38"/>
        <v>0</v>
      </c>
      <c r="S128" s="191">
        <f t="shared" si="38"/>
        <v>800</v>
      </c>
      <c r="T128" s="191">
        <f t="shared" si="38"/>
        <v>800</v>
      </c>
      <c r="U128" s="191">
        <f t="shared" si="38"/>
        <v>0</v>
      </c>
      <c r="V128" s="191">
        <f t="shared" si="38"/>
        <v>0</v>
      </c>
      <c r="W128" s="191">
        <f t="shared" si="38"/>
        <v>0</v>
      </c>
      <c r="X128" s="191">
        <f t="shared" si="38"/>
        <v>0</v>
      </c>
      <c r="Y128" s="191">
        <f t="shared" si="38"/>
        <v>0</v>
      </c>
      <c r="Z128" s="191">
        <f t="shared" si="38"/>
        <v>223.2</v>
      </c>
      <c r="AA128" s="191">
        <f t="shared" si="38"/>
        <v>223.2</v>
      </c>
      <c r="AB128" s="191">
        <f t="shared" si="38"/>
        <v>223.2</v>
      </c>
      <c r="AC128" s="191">
        <f t="shared" si="38"/>
        <v>0</v>
      </c>
      <c r="AD128" s="191">
        <f t="shared" si="38"/>
        <v>0</v>
      </c>
      <c r="AE128" s="191">
        <f t="shared" si="38"/>
        <v>0</v>
      </c>
      <c r="AF128" s="191">
        <f t="shared" si="38"/>
        <v>0</v>
      </c>
      <c r="AG128" s="191">
        <f t="shared" si="38"/>
        <v>0</v>
      </c>
      <c r="AH128" s="191">
        <f t="shared" si="38"/>
        <v>0</v>
      </c>
      <c r="AI128" s="191">
        <f t="shared" si="38"/>
        <v>0</v>
      </c>
      <c r="AJ128" s="191">
        <f t="shared" si="38"/>
        <v>0</v>
      </c>
      <c r="AK128" s="191">
        <f t="shared" si="38"/>
        <v>0</v>
      </c>
      <c r="AL128" s="191">
        <f t="shared" si="38"/>
        <v>0</v>
      </c>
      <c r="AM128" s="196"/>
      <c r="AN128" s="196"/>
      <c r="AO128" s="196"/>
    </row>
    <row r="129" s="7" customFormat="1" ht="198" customHeight="1" spans="1:41">
      <c r="A129" s="22">
        <v>31</v>
      </c>
      <c r="B129" s="22" t="s">
        <v>1174</v>
      </c>
      <c r="C129" s="22">
        <v>2024</v>
      </c>
      <c r="D129" s="33" t="s">
        <v>993</v>
      </c>
      <c r="E129" s="22" t="s">
        <v>178</v>
      </c>
      <c r="F129" s="22" t="s">
        <v>1175</v>
      </c>
      <c r="G129" s="22" t="s">
        <v>995</v>
      </c>
      <c r="H129" s="33" t="s">
        <v>1497</v>
      </c>
      <c r="I129" s="22">
        <v>1</v>
      </c>
      <c r="J129" s="22">
        <v>800</v>
      </c>
      <c r="K129" s="22"/>
      <c r="L129" s="22"/>
      <c r="M129" s="22"/>
      <c r="N129" s="22"/>
      <c r="O129" s="22">
        <v>1</v>
      </c>
      <c r="P129" s="22"/>
      <c r="Q129" s="22"/>
      <c r="R129" s="22"/>
      <c r="S129" s="22">
        <v>800</v>
      </c>
      <c r="T129" s="22">
        <v>800</v>
      </c>
      <c r="U129" s="36" t="s">
        <v>997</v>
      </c>
      <c r="V129" s="22" t="s">
        <v>1176</v>
      </c>
      <c r="W129" s="22" t="s">
        <v>997</v>
      </c>
      <c r="X129" s="22" t="s">
        <v>1176</v>
      </c>
      <c r="Y129" s="22" t="s">
        <v>1177</v>
      </c>
      <c r="Z129" s="231">
        <v>223.2</v>
      </c>
      <c r="AA129" s="232">
        <f>AB129</f>
        <v>223.2</v>
      </c>
      <c r="AB129" s="232">
        <v>223.2</v>
      </c>
      <c r="AC129" s="232"/>
      <c r="AD129" s="213"/>
      <c r="AE129" s="213"/>
      <c r="AF129" s="208"/>
      <c r="AG129" s="208"/>
      <c r="AH129" s="208"/>
      <c r="AI129" s="208"/>
      <c r="AJ129" s="208"/>
      <c r="AK129" s="22"/>
      <c r="AL129" s="22"/>
      <c r="AM129" s="33" t="s">
        <v>1178</v>
      </c>
      <c r="AN129" s="33" t="s">
        <v>1179</v>
      </c>
      <c r="AO129" s="60" t="s">
        <v>1386</v>
      </c>
    </row>
    <row r="130" s="12" customFormat="1" ht="30" customHeight="1" spans="1:41">
      <c r="A130" s="183" t="s">
        <v>54</v>
      </c>
      <c r="B130" s="188" t="s">
        <v>143</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183" t="s">
        <v>54</v>
      </c>
      <c r="B131" s="188" t="s">
        <v>144</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203" t="s">
        <v>52</v>
      </c>
      <c r="B132" s="188" t="s">
        <v>145</v>
      </c>
      <c r="C132" s="188"/>
      <c r="D132" s="188"/>
      <c r="E132" s="185"/>
      <c r="F132" s="185"/>
      <c r="G132" s="185"/>
      <c r="H132" s="185"/>
      <c r="I132" s="191">
        <f t="shared" ref="I132:AL132" si="39">I133+I134+I135+I136+I137+I138</f>
        <v>0</v>
      </c>
      <c r="J132" s="191">
        <f t="shared" si="39"/>
        <v>0</v>
      </c>
      <c r="K132" s="191">
        <f t="shared" si="39"/>
        <v>0</v>
      </c>
      <c r="L132" s="191">
        <f t="shared" si="39"/>
        <v>0</v>
      </c>
      <c r="M132" s="191">
        <f t="shared" si="39"/>
        <v>0</v>
      </c>
      <c r="N132" s="191">
        <f t="shared" si="39"/>
        <v>0</v>
      </c>
      <c r="O132" s="191">
        <f t="shared" si="39"/>
        <v>0</v>
      </c>
      <c r="P132" s="191">
        <f t="shared" si="39"/>
        <v>0</v>
      </c>
      <c r="Q132" s="191">
        <f t="shared" si="39"/>
        <v>0</v>
      </c>
      <c r="R132" s="191">
        <f t="shared" si="39"/>
        <v>0</v>
      </c>
      <c r="S132" s="191">
        <f t="shared" si="39"/>
        <v>0</v>
      </c>
      <c r="T132" s="191">
        <f t="shared" si="39"/>
        <v>0</v>
      </c>
      <c r="U132" s="191">
        <f t="shared" si="39"/>
        <v>0</v>
      </c>
      <c r="V132" s="191">
        <f t="shared" si="39"/>
        <v>0</v>
      </c>
      <c r="W132" s="191">
        <f t="shared" si="39"/>
        <v>0</v>
      </c>
      <c r="X132" s="191">
        <f t="shared" si="39"/>
        <v>0</v>
      </c>
      <c r="Y132" s="191">
        <f t="shared" si="39"/>
        <v>0</v>
      </c>
      <c r="Z132" s="191">
        <f t="shared" si="39"/>
        <v>0</v>
      </c>
      <c r="AA132" s="191">
        <f t="shared" si="39"/>
        <v>0</v>
      </c>
      <c r="AB132" s="191">
        <f t="shared" si="39"/>
        <v>0</v>
      </c>
      <c r="AC132" s="191">
        <f t="shared" si="39"/>
        <v>0</v>
      </c>
      <c r="AD132" s="191">
        <f t="shared" si="39"/>
        <v>0</v>
      </c>
      <c r="AE132" s="191">
        <f t="shared" si="39"/>
        <v>0</v>
      </c>
      <c r="AF132" s="191">
        <f t="shared" si="39"/>
        <v>0</v>
      </c>
      <c r="AG132" s="191">
        <f t="shared" si="39"/>
        <v>0</v>
      </c>
      <c r="AH132" s="191">
        <f t="shared" si="39"/>
        <v>0</v>
      </c>
      <c r="AI132" s="191">
        <f t="shared" si="39"/>
        <v>0</v>
      </c>
      <c r="AJ132" s="191">
        <f t="shared" si="39"/>
        <v>0</v>
      </c>
      <c r="AK132" s="191">
        <f t="shared" si="39"/>
        <v>0</v>
      </c>
      <c r="AL132" s="191">
        <f t="shared" si="39"/>
        <v>0</v>
      </c>
      <c r="AM132" s="196"/>
      <c r="AN132" s="196"/>
      <c r="AO132" s="196"/>
    </row>
    <row r="133" s="12" customFormat="1" ht="30" customHeight="1" spans="1:41">
      <c r="A133" s="183" t="s">
        <v>54</v>
      </c>
      <c r="B133" s="188" t="s">
        <v>146</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customHeight="1" spans="1:41">
      <c r="A134" s="183" t="s">
        <v>54</v>
      </c>
      <c r="B134" s="188" t="s">
        <v>147</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148</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149</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150</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151</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203" t="s">
        <v>52</v>
      </c>
      <c r="B139" s="188" t="s">
        <v>152</v>
      </c>
      <c r="C139" s="188"/>
      <c r="D139" s="188"/>
      <c r="E139" s="185"/>
      <c r="F139" s="185"/>
      <c r="G139" s="185"/>
      <c r="H139" s="185"/>
      <c r="I139" s="191">
        <f t="shared" ref="I139:AL139" si="40">I140+I141+I142+I143+I144</f>
        <v>0</v>
      </c>
      <c r="J139" s="191">
        <f t="shared" si="40"/>
        <v>0</v>
      </c>
      <c r="K139" s="191">
        <f t="shared" si="40"/>
        <v>0</v>
      </c>
      <c r="L139" s="191">
        <f t="shared" si="40"/>
        <v>0</v>
      </c>
      <c r="M139" s="191">
        <f t="shared" si="40"/>
        <v>0</v>
      </c>
      <c r="N139" s="191">
        <f t="shared" si="40"/>
        <v>0</v>
      </c>
      <c r="O139" s="191">
        <f t="shared" si="40"/>
        <v>0</v>
      </c>
      <c r="P139" s="191">
        <f t="shared" si="40"/>
        <v>0</v>
      </c>
      <c r="Q139" s="191">
        <f t="shared" si="40"/>
        <v>0</v>
      </c>
      <c r="R139" s="191">
        <f t="shared" si="40"/>
        <v>0</v>
      </c>
      <c r="S139" s="191">
        <f t="shared" si="40"/>
        <v>0</v>
      </c>
      <c r="T139" s="191">
        <f t="shared" si="40"/>
        <v>0</v>
      </c>
      <c r="U139" s="191">
        <f t="shared" si="40"/>
        <v>0</v>
      </c>
      <c r="V139" s="191">
        <f t="shared" si="40"/>
        <v>0</v>
      </c>
      <c r="W139" s="191">
        <f t="shared" si="40"/>
        <v>0</v>
      </c>
      <c r="X139" s="191">
        <f t="shared" si="40"/>
        <v>0</v>
      </c>
      <c r="Y139" s="191">
        <f t="shared" si="40"/>
        <v>0</v>
      </c>
      <c r="Z139" s="191">
        <f t="shared" si="40"/>
        <v>0</v>
      </c>
      <c r="AA139" s="191">
        <f t="shared" si="40"/>
        <v>0</v>
      </c>
      <c r="AB139" s="191">
        <f t="shared" si="40"/>
        <v>0</v>
      </c>
      <c r="AC139" s="191">
        <f t="shared" si="40"/>
        <v>0</v>
      </c>
      <c r="AD139" s="191">
        <f t="shared" si="40"/>
        <v>0</v>
      </c>
      <c r="AE139" s="191">
        <f t="shared" si="40"/>
        <v>0</v>
      </c>
      <c r="AF139" s="191">
        <f t="shared" si="40"/>
        <v>0</v>
      </c>
      <c r="AG139" s="191">
        <f t="shared" si="40"/>
        <v>0</v>
      </c>
      <c r="AH139" s="191">
        <f t="shared" si="40"/>
        <v>0</v>
      </c>
      <c r="AI139" s="191">
        <f t="shared" si="40"/>
        <v>0</v>
      </c>
      <c r="AJ139" s="191">
        <f t="shared" si="40"/>
        <v>0</v>
      </c>
      <c r="AK139" s="191">
        <f t="shared" si="40"/>
        <v>0</v>
      </c>
      <c r="AL139" s="191">
        <f t="shared" si="40"/>
        <v>0</v>
      </c>
      <c r="AM139" s="196"/>
      <c r="AN139" s="196"/>
      <c r="AO139" s="196"/>
    </row>
    <row r="140" s="12" customFormat="1" ht="30" customHeight="1" spans="1:41">
      <c r="A140" s="183" t="s">
        <v>54</v>
      </c>
      <c r="B140" s="188" t="s">
        <v>153</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3" t="s">
        <v>54</v>
      </c>
      <c r="B141" s="188" t="s">
        <v>154</v>
      </c>
      <c r="C141" s="188"/>
      <c r="D141" s="188"/>
      <c r="E141" s="185"/>
      <c r="F141" s="185"/>
      <c r="G141" s="185"/>
      <c r="H141" s="185"/>
      <c r="I141" s="191"/>
      <c r="J141" s="191"/>
      <c r="K141" s="191"/>
      <c r="L141" s="191"/>
      <c r="M141" s="191"/>
      <c r="N141" s="191"/>
      <c r="O141" s="191"/>
      <c r="P141" s="191"/>
      <c r="Q141" s="191"/>
      <c r="R141" s="191"/>
      <c r="S141" s="191"/>
      <c r="T141" s="191"/>
      <c r="U141" s="191"/>
      <c r="V141" s="191"/>
      <c r="W141" s="191"/>
      <c r="X141" s="191"/>
      <c r="Y141" s="191"/>
      <c r="Z141" s="191"/>
      <c r="AA141" s="191"/>
      <c r="AB141" s="191"/>
      <c r="AC141" s="191"/>
      <c r="AD141" s="191"/>
      <c r="AE141" s="191"/>
      <c r="AF141" s="191"/>
      <c r="AG141" s="191"/>
      <c r="AH141" s="191"/>
      <c r="AI141" s="191"/>
      <c r="AJ141" s="191"/>
      <c r="AK141" s="191"/>
      <c r="AL141" s="191"/>
      <c r="AM141" s="196"/>
      <c r="AN141" s="196"/>
      <c r="AO141" s="196"/>
    </row>
    <row r="142" s="12" customFormat="1" ht="30" customHeight="1" spans="1:41">
      <c r="A142" s="183" t="s">
        <v>54</v>
      </c>
      <c r="B142" s="188" t="s">
        <v>155</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customHeight="1" spans="1:41">
      <c r="A143" s="183" t="s">
        <v>54</v>
      </c>
      <c r="B143" s="188" t="s">
        <v>156</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157</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180" t="s">
        <v>50</v>
      </c>
      <c r="B145" s="188" t="s">
        <v>158</v>
      </c>
      <c r="C145" s="188"/>
      <c r="D145" s="188"/>
      <c r="E145" s="185"/>
      <c r="F145" s="185"/>
      <c r="G145" s="185"/>
      <c r="H145" s="185"/>
      <c r="I145" s="192">
        <f t="shared" ref="I145:AL145" si="41">I146+I149</f>
        <v>0</v>
      </c>
      <c r="J145" s="192">
        <f t="shared" si="41"/>
        <v>0</v>
      </c>
      <c r="K145" s="192">
        <f t="shared" si="41"/>
        <v>0</v>
      </c>
      <c r="L145" s="192">
        <f t="shared" si="41"/>
        <v>0</v>
      </c>
      <c r="M145" s="192">
        <f t="shared" si="41"/>
        <v>0</v>
      </c>
      <c r="N145" s="192">
        <f t="shared" si="41"/>
        <v>0</v>
      </c>
      <c r="O145" s="192">
        <f t="shared" si="41"/>
        <v>0</v>
      </c>
      <c r="P145" s="192">
        <f t="shared" si="41"/>
        <v>0</v>
      </c>
      <c r="Q145" s="192">
        <f t="shared" si="41"/>
        <v>0</v>
      </c>
      <c r="R145" s="192">
        <f t="shared" si="41"/>
        <v>0</v>
      </c>
      <c r="S145" s="192">
        <f t="shared" si="41"/>
        <v>0</v>
      </c>
      <c r="T145" s="192">
        <f t="shared" si="41"/>
        <v>0</v>
      </c>
      <c r="U145" s="192">
        <f t="shared" si="41"/>
        <v>0</v>
      </c>
      <c r="V145" s="192">
        <f t="shared" si="41"/>
        <v>0</v>
      </c>
      <c r="W145" s="192">
        <f t="shared" si="41"/>
        <v>0</v>
      </c>
      <c r="X145" s="192">
        <f t="shared" si="41"/>
        <v>0</v>
      </c>
      <c r="Y145" s="192">
        <f t="shared" si="41"/>
        <v>0</v>
      </c>
      <c r="Z145" s="192">
        <f t="shared" si="41"/>
        <v>0</v>
      </c>
      <c r="AA145" s="192">
        <f t="shared" si="41"/>
        <v>0</v>
      </c>
      <c r="AB145" s="192">
        <f t="shared" si="41"/>
        <v>0</v>
      </c>
      <c r="AC145" s="192">
        <f t="shared" si="41"/>
        <v>0</v>
      </c>
      <c r="AD145" s="192">
        <f t="shared" si="41"/>
        <v>0</v>
      </c>
      <c r="AE145" s="192">
        <f t="shared" si="41"/>
        <v>0</v>
      </c>
      <c r="AF145" s="192">
        <f t="shared" si="41"/>
        <v>0</v>
      </c>
      <c r="AG145" s="192">
        <f t="shared" si="41"/>
        <v>0</v>
      </c>
      <c r="AH145" s="192">
        <f t="shared" si="41"/>
        <v>0</v>
      </c>
      <c r="AI145" s="192">
        <f t="shared" si="41"/>
        <v>0</v>
      </c>
      <c r="AJ145" s="192">
        <f t="shared" si="41"/>
        <v>0</v>
      </c>
      <c r="AK145" s="192">
        <f t="shared" si="41"/>
        <v>0</v>
      </c>
      <c r="AL145" s="192">
        <f t="shared" si="41"/>
        <v>0</v>
      </c>
      <c r="AM145" s="196"/>
      <c r="AN145" s="196"/>
      <c r="AO145" s="196"/>
    </row>
    <row r="146" s="12" customFormat="1" ht="30" customHeight="1" spans="1:41">
      <c r="A146" s="203" t="s">
        <v>52</v>
      </c>
      <c r="B146" s="188" t="s">
        <v>159</v>
      </c>
      <c r="C146" s="188"/>
      <c r="D146" s="188"/>
      <c r="E146" s="185"/>
      <c r="F146" s="185"/>
      <c r="G146" s="185"/>
      <c r="H146" s="185"/>
      <c r="I146" s="191">
        <f t="shared" ref="I146:AL146" si="42">I147+I148</f>
        <v>0</v>
      </c>
      <c r="J146" s="191">
        <f t="shared" si="42"/>
        <v>0</v>
      </c>
      <c r="K146" s="191">
        <f t="shared" si="42"/>
        <v>0</v>
      </c>
      <c r="L146" s="191">
        <f t="shared" si="42"/>
        <v>0</v>
      </c>
      <c r="M146" s="191">
        <f t="shared" si="42"/>
        <v>0</v>
      </c>
      <c r="N146" s="191">
        <f t="shared" si="42"/>
        <v>0</v>
      </c>
      <c r="O146" s="191">
        <f t="shared" si="42"/>
        <v>0</v>
      </c>
      <c r="P146" s="191">
        <f t="shared" si="42"/>
        <v>0</v>
      </c>
      <c r="Q146" s="191">
        <f t="shared" si="42"/>
        <v>0</v>
      </c>
      <c r="R146" s="191">
        <f t="shared" si="42"/>
        <v>0</v>
      </c>
      <c r="S146" s="191">
        <f t="shared" si="42"/>
        <v>0</v>
      </c>
      <c r="T146" s="191">
        <f t="shared" si="42"/>
        <v>0</v>
      </c>
      <c r="U146" s="191">
        <f t="shared" si="42"/>
        <v>0</v>
      </c>
      <c r="V146" s="191">
        <f t="shared" si="42"/>
        <v>0</v>
      </c>
      <c r="W146" s="191">
        <f t="shared" si="42"/>
        <v>0</v>
      </c>
      <c r="X146" s="191">
        <f t="shared" si="42"/>
        <v>0</v>
      </c>
      <c r="Y146" s="191">
        <f t="shared" si="42"/>
        <v>0</v>
      </c>
      <c r="Z146" s="191">
        <f t="shared" si="42"/>
        <v>0</v>
      </c>
      <c r="AA146" s="191">
        <f t="shared" si="42"/>
        <v>0</v>
      </c>
      <c r="AB146" s="191">
        <f t="shared" si="42"/>
        <v>0</v>
      </c>
      <c r="AC146" s="191">
        <f t="shared" si="42"/>
        <v>0</v>
      </c>
      <c r="AD146" s="191">
        <f t="shared" si="42"/>
        <v>0</v>
      </c>
      <c r="AE146" s="191">
        <f t="shared" si="42"/>
        <v>0</v>
      </c>
      <c r="AF146" s="191">
        <f t="shared" si="42"/>
        <v>0</v>
      </c>
      <c r="AG146" s="191">
        <f t="shared" si="42"/>
        <v>0</v>
      </c>
      <c r="AH146" s="191">
        <f t="shared" si="42"/>
        <v>0</v>
      </c>
      <c r="AI146" s="191">
        <f t="shared" si="42"/>
        <v>0</v>
      </c>
      <c r="AJ146" s="191">
        <f t="shared" si="42"/>
        <v>0</v>
      </c>
      <c r="AK146" s="191">
        <f t="shared" si="42"/>
        <v>0</v>
      </c>
      <c r="AL146" s="191">
        <f t="shared" si="42"/>
        <v>0</v>
      </c>
      <c r="AM146" s="196"/>
      <c r="AN146" s="196"/>
      <c r="AO146" s="196"/>
    </row>
    <row r="147" s="12" customFormat="1" ht="30" customHeight="1" spans="1:41">
      <c r="A147" s="183" t="s">
        <v>54</v>
      </c>
      <c r="B147" s="188" t="s">
        <v>160</v>
      </c>
      <c r="C147" s="188"/>
      <c r="D147" s="188"/>
      <c r="E147" s="185"/>
      <c r="F147" s="185"/>
      <c r="G147" s="185"/>
      <c r="H147" s="185"/>
      <c r="I147" s="191"/>
      <c r="J147" s="191"/>
      <c r="K147" s="191"/>
      <c r="L147" s="191"/>
      <c r="M147" s="191"/>
      <c r="N147" s="191"/>
      <c r="O147" s="191"/>
      <c r="P147" s="191"/>
      <c r="Q147" s="191"/>
      <c r="R147" s="191"/>
      <c r="S147" s="191"/>
      <c r="T147" s="191"/>
      <c r="U147" s="191"/>
      <c r="V147" s="191"/>
      <c r="W147" s="191"/>
      <c r="X147" s="191"/>
      <c r="Y147" s="191"/>
      <c r="Z147" s="191"/>
      <c r="AA147" s="191"/>
      <c r="AB147" s="191"/>
      <c r="AC147" s="191"/>
      <c r="AD147" s="191"/>
      <c r="AE147" s="191"/>
      <c r="AF147" s="191"/>
      <c r="AG147" s="191"/>
      <c r="AH147" s="191"/>
      <c r="AI147" s="191"/>
      <c r="AJ147" s="191"/>
      <c r="AK147" s="191"/>
      <c r="AL147" s="191"/>
      <c r="AM147" s="196"/>
      <c r="AN147" s="196"/>
      <c r="AO147" s="196"/>
    </row>
    <row r="148" s="12" customFormat="1" ht="30" customHeight="1" spans="1:41">
      <c r="A148" s="183" t="s">
        <v>54</v>
      </c>
      <c r="B148" s="188" t="s">
        <v>161</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203" t="s">
        <v>52</v>
      </c>
      <c r="B149" s="188" t="s">
        <v>162</v>
      </c>
      <c r="C149" s="188"/>
      <c r="D149" s="188"/>
      <c r="E149" s="185"/>
      <c r="F149" s="185"/>
      <c r="G149" s="185"/>
      <c r="H149" s="185"/>
      <c r="I149" s="191">
        <f t="shared" ref="I149:AL149" si="43">I150+I151+I152+I153</f>
        <v>0</v>
      </c>
      <c r="J149" s="191">
        <f t="shared" si="43"/>
        <v>0</v>
      </c>
      <c r="K149" s="191">
        <f t="shared" si="43"/>
        <v>0</v>
      </c>
      <c r="L149" s="191">
        <f t="shared" si="43"/>
        <v>0</v>
      </c>
      <c r="M149" s="191">
        <f t="shared" si="43"/>
        <v>0</v>
      </c>
      <c r="N149" s="191">
        <f t="shared" si="43"/>
        <v>0</v>
      </c>
      <c r="O149" s="191">
        <f t="shared" si="43"/>
        <v>0</v>
      </c>
      <c r="P149" s="191">
        <f t="shared" si="43"/>
        <v>0</v>
      </c>
      <c r="Q149" s="191">
        <f t="shared" si="43"/>
        <v>0</v>
      </c>
      <c r="R149" s="191">
        <f t="shared" si="43"/>
        <v>0</v>
      </c>
      <c r="S149" s="191">
        <f t="shared" si="43"/>
        <v>0</v>
      </c>
      <c r="T149" s="191">
        <f t="shared" si="43"/>
        <v>0</v>
      </c>
      <c r="U149" s="191">
        <f t="shared" si="43"/>
        <v>0</v>
      </c>
      <c r="V149" s="191">
        <f t="shared" si="43"/>
        <v>0</v>
      </c>
      <c r="W149" s="191">
        <f t="shared" si="43"/>
        <v>0</v>
      </c>
      <c r="X149" s="191">
        <f t="shared" si="43"/>
        <v>0</v>
      </c>
      <c r="Y149" s="191">
        <f t="shared" si="43"/>
        <v>0</v>
      </c>
      <c r="Z149" s="191">
        <f t="shared" si="43"/>
        <v>0</v>
      </c>
      <c r="AA149" s="191">
        <f t="shared" si="43"/>
        <v>0</v>
      </c>
      <c r="AB149" s="191">
        <f t="shared" si="43"/>
        <v>0</v>
      </c>
      <c r="AC149" s="191">
        <f t="shared" si="43"/>
        <v>0</v>
      </c>
      <c r="AD149" s="191">
        <f t="shared" si="43"/>
        <v>0</v>
      </c>
      <c r="AE149" s="191">
        <f t="shared" si="43"/>
        <v>0</v>
      </c>
      <c r="AF149" s="191">
        <f t="shared" si="43"/>
        <v>0</v>
      </c>
      <c r="AG149" s="191">
        <f t="shared" si="43"/>
        <v>0</v>
      </c>
      <c r="AH149" s="191">
        <f t="shared" si="43"/>
        <v>0</v>
      </c>
      <c r="AI149" s="191">
        <f t="shared" si="43"/>
        <v>0</v>
      </c>
      <c r="AJ149" s="191">
        <f t="shared" si="43"/>
        <v>0</v>
      </c>
      <c r="AK149" s="191">
        <f t="shared" si="43"/>
        <v>0</v>
      </c>
      <c r="AL149" s="191">
        <f t="shared" si="43"/>
        <v>0</v>
      </c>
      <c r="AM149" s="196"/>
      <c r="AN149" s="196"/>
      <c r="AO149" s="196"/>
    </row>
    <row r="150" s="12" customFormat="1" ht="30" customHeight="1" spans="1:41">
      <c r="A150" s="183" t="s">
        <v>54</v>
      </c>
      <c r="B150" s="188" t="s">
        <v>163</v>
      </c>
      <c r="C150" s="188"/>
      <c r="D150" s="188"/>
      <c r="E150" s="185"/>
      <c r="F150" s="185"/>
      <c r="G150" s="185"/>
      <c r="H150" s="185"/>
      <c r="I150" s="191"/>
      <c r="J150" s="191"/>
      <c r="K150" s="191"/>
      <c r="L150" s="191"/>
      <c r="M150" s="191"/>
      <c r="N150" s="191"/>
      <c r="O150" s="191"/>
      <c r="P150" s="191"/>
      <c r="Q150" s="191"/>
      <c r="R150" s="191"/>
      <c r="S150" s="191"/>
      <c r="T150" s="191"/>
      <c r="U150" s="191"/>
      <c r="V150" s="191"/>
      <c r="W150" s="191"/>
      <c r="X150" s="191"/>
      <c r="Y150" s="191"/>
      <c r="Z150" s="191"/>
      <c r="AA150" s="191"/>
      <c r="AB150" s="191"/>
      <c r="AC150" s="191"/>
      <c r="AD150" s="191"/>
      <c r="AE150" s="191"/>
      <c r="AF150" s="191"/>
      <c r="AG150" s="191"/>
      <c r="AH150" s="191"/>
      <c r="AI150" s="191"/>
      <c r="AJ150" s="191"/>
      <c r="AK150" s="191"/>
      <c r="AL150" s="191"/>
      <c r="AM150" s="196"/>
      <c r="AN150" s="196"/>
      <c r="AO150" s="196"/>
    </row>
    <row r="151" s="12" customFormat="1" ht="30" customHeight="1" spans="1:41">
      <c r="A151" s="183" t="s">
        <v>54</v>
      </c>
      <c r="B151" s="188" t="s">
        <v>164</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customHeight="1" spans="1:41">
      <c r="A152" s="183" t="s">
        <v>54</v>
      </c>
      <c r="B152" s="188" t="s">
        <v>165</v>
      </c>
      <c r="C152" s="188"/>
      <c r="D152" s="188"/>
      <c r="E152" s="185"/>
      <c r="F152" s="185"/>
      <c r="G152" s="185"/>
      <c r="H152" s="185"/>
      <c r="I152" s="191"/>
      <c r="J152" s="191"/>
      <c r="K152" s="191"/>
      <c r="L152" s="191"/>
      <c r="M152" s="191"/>
      <c r="N152" s="191"/>
      <c r="O152" s="191"/>
      <c r="P152" s="191"/>
      <c r="Q152" s="191"/>
      <c r="R152" s="191"/>
      <c r="S152" s="191"/>
      <c r="T152" s="191"/>
      <c r="U152" s="191"/>
      <c r="V152" s="191"/>
      <c r="W152" s="191"/>
      <c r="X152" s="191"/>
      <c r="Y152" s="191"/>
      <c r="Z152" s="191"/>
      <c r="AA152" s="191"/>
      <c r="AB152" s="191"/>
      <c r="AC152" s="191"/>
      <c r="AD152" s="191"/>
      <c r="AE152" s="191"/>
      <c r="AF152" s="191"/>
      <c r="AG152" s="191"/>
      <c r="AH152" s="191"/>
      <c r="AI152" s="191"/>
      <c r="AJ152" s="191"/>
      <c r="AK152" s="191"/>
      <c r="AL152" s="191"/>
      <c r="AM152" s="196"/>
      <c r="AN152" s="196"/>
      <c r="AO152" s="196"/>
    </row>
    <row r="153" s="12" customFormat="1" ht="30" customHeight="1" spans="1:41">
      <c r="A153" s="183" t="s">
        <v>54</v>
      </c>
      <c r="B153" s="188" t="s">
        <v>166</v>
      </c>
      <c r="C153" s="188"/>
      <c r="D153" s="188"/>
      <c r="E153" s="185"/>
      <c r="F153" s="185"/>
      <c r="G153" s="185"/>
      <c r="H153" s="185"/>
      <c r="I153" s="191"/>
      <c r="J153" s="191"/>
      <c r="K153" s="191"/>
      <c r="L153" s="191"/>
      <c r="M153" s="191"/>
      <c r="N153" s="191"/>
      <c r="O153" s="191"/>
      <c r="P153" s="191"/>
      <c r="Q153" s="191"/>
      <c r="R153" s="191"/>
      <c r="S153" s="191"/>
      <c r="T153" s="191"/>
      <c r="U153" s="191"/>
      <c r="V153" s="191"/>
      <c r="W153" s="191"/>
      <c r="X153" s="191"/>
      <c r="Y153" s="191"/>
      <c r="Z153" s="191"/>
      <c r="AA153" s="191"/>
      <c r="AB153" s="191"/>
      <c r="AC153" s="191"/>
      <c r="AD153" s="191"/>
      <c r="AE153" s="191"/>
      <c r="AF153" s="191"/>
      <c r="AG153" s="191"/>
      <c r="AH153" s="191"/>
      <c r="AI153" s="191"/>
      <c r="AJ153" s="191"/>
      <c r="AK153" s="191"/>
      <c r="AL153" s="191"/>
      <c r="AM153" s="196"/>
      <c r="AN153" s="196"/>
      <c r="AO153" s="196"/>
    </row>
    <row r="154" s="12" customFormat="1" ht="30" customHeight="1" spans="1:41">
      <c r="A154" s="180" t="s">
        <v>50</v>
      </c>
      <c r="B154" s="188" t="s">
        <v>167</v>
      </c>
      <c r="C154" s="188"/>
      <c r="D154" s="188"/>
      <c r="E154" s="185"/>
      <c r="F154" s="185"/>
      <c r="G154" s="185"/>
      <c r="H154" s="185"/>
      <c r="I154" s="192">
        <f t="shared" ref="I154:AL154" si="44">I155</f>
        <v>0</v>
      </c>
      <c r="J154" s="192">
        <f t="shared" si="44"/>
        <v>0</v>
      </c>
      <c r="K154" s="192">
        <f t="shared" si="44"/>
        <v>0</v>
      </c>
      <c r="L154" s="192">
        <f t="shared" si="44"/>
        <v>0</v>
      </c>
      <c r="M154" s="192">
        <f t="shared" si="44"/>
        <v>0</v>
      </c>
      <c r="N154" s="192">
        <f t="shared" si="44"/>
        <v>0</v>
      </c>
      <c r="O154" s="192">
        <f t="shared" si="44"/>
        <v>0</v>
      </c>
      <c r="P154" s="192">
        <f t="shared" si="44"/>
        <v>0</v>
      </c>
      <c r="Q154" s="192">
        <f t="shared" si="44"/>
        <v>0</v>
      </c>
      <c r="R154" s="192">
        <f t="shared" si="44"/>
        <v>0</v>
      </c>
      <c r="S154" s="192">
        <f t="shared" si="44"/>
        <v>0</v>
      </c>
      <c r="T154" s="192">
        <f t="shared" si="44"/>
        <v>0</v>
      </c>
      <c r="U154" s="192">
        <f t="shared" si="44"/>
        <v>0</v>
      </c>
      <c r="V154" s="192">
        <f t="shared" si="44"/>
        <v>0</v>
      </c>
      <c r="W154" s="192">
        <f t="shared" si="44"/>
        <v>0</v>
      </c>
      <c r="X154" s="192">
        <f t="shared" si="44"/>
        <v>0</v>
      </c>
      <c r="Y154" s="192">
        <f t="shared" si="44"/>
        <v>0</v>
      </c>
      <c r="Z154" s="192">
        <f t="shared" si="44"/>
        <v>0</v>
      </c>
      <c r="AA154" s="192">
        <f t="shared" si="44"/>
        <v>0</v>
      </c>
      <c r="AB154" s="192">
        <f t="shared" si="44"/>
        <v>0</v>
      </c>
      <c r="AC154" s="192">
        <f t="shared" si="44"/>
        <v>0</v>
      </c>
      <c r="AD154" s="192">
        <f t="shared" si="44"/>
        <v>0</v>
      </c>
      <c r="AE154" s="192">
        <f t="shared" si="44"/>
        <v>0</v>
      </c>
      <c r="AF154" s="192">
        <f t="shared" si="44"/>
        <v>0</v>
      </c>
      <c r="AG154" s="192">
        <f t="shared" si="44"/>
        <v>0</v>
      </c>
      <c r="AH154" s="192">
        <f t="shared" si="44"/>
        <v>0</v>
      </c>
      <c r="AI154" s="192">
        <f t="shared" si="44"/>
        <v>0</v>
      </c>
      <c r="AJ154" s="192">
        <f t="shared" si="44"/>
        <v>0</v>
      </c>
      <c r="AK154" s="192">
        <f t="shared" si="44"/>
        <v>0</v>
      </c>
      <c r="AL154" s="192">
        <f t="shared" si="44"/>
        <v>0</v>
      </c>
      <c r="AM154" s="196"/>
      <c r="AN154" s="196"/>
      <c r="AO154" s="196"/>
    </row>
    <row r="155" s="12" customFormat="1" ht="30" customHeight="1" spans="1:41">
      <c r="A155" s="180" t="s">
        <v>52</v>
      </c>
      <c r="B155" s="188" t="s">
        <v>167</v>
      </c>
      <c r="C155" s="188"/>
      <c r="D155" s="188"/>
      <c r="E155" s="185"/>
      <c r="F155" s="185"/>
      <c r="G155" s="185"/>
      <c r="H155" s="185"/>
      <c r="I155" s="191">
        <f t="shared" ref="I155:AL155" si="45">I156</f>
        <v>0</v>
      </c>
      <c r="J155" s="191">
        <f t="shared" si="45"/>
        <v>0</v>
      </c>
      <c r="K155" s="191">
        <f t="shared" si="45"/>
        <v>0</v>
      </c>
      <c r="L155" s="191">
        <f t="shared" si="45"/>
        <v>0</v>
      </c>
      <c r="M155" s="191">
        <f t="shared" si="45"/>
        <v>0</v>
      </c>
      <c r="N155" s="191">
        <f t="shared" si="45"/>
        <v>0</v>
      </c>
      <c r="O155" s="191">
        <f t="shared" si="45"/>
        <v>0</v>
      </c>
      <c r="P155" s="191">
        <f t="shared" si="45"/>
        <v>0</v>
      </c>
      <c r="Q155" s="191">
        <f t="shared" si="45"/>
        <v>0</v>
      </c>
      <c r="R155" s="191">
        <f t="shared" si="45"/>
        <v>0</v>
      </c>
      <c r="S155" s="191">
        <f t="shared" si="45"/>
        <v>0</v>
      </c>
      <c r="T155" s="191">
        <f t="shared" si="45"/>
        <v>0</v>
      </c>
      <c r="U155" s="191">
        <f t="shared" si="45"/>
        <v>0</v>
      </c>
      <c r="V155" s="191">
        <f t="shared" si="45"/>
        <v>0</v>
      </c>
      <c r="W155" s="191">
        <f t="shared" si="45"/>
        <v>0</v>
      </c>
      <c r="X155" s="191">
        <f t="shared" si="45"/>
        <v>0</v>
      </c>
      <c r="Y155" s="191">
        <f t="shared" si="45"/>
        <v>0</v>
      </c>
      <c r="Z155" s="191">
        <f t="shared" si="45"/>
        <v>0</v>
      </c>
      <c r="AA155" s="191">
        <f t="shared" si="45"/>
        <v>0</v>
      </c>
      <c r="AB155" s="191">
        <f t="shared" si="45"/>
        <v>0</v>
      </c>
      <c r="AC155" s="191">
        <f t="shared" si="45"/>
        <v>0</v>
      </c>
      <c r="AD155" s="191">
        <f t="shared" si="45"/>
        <v>0</v>
      </c>
      <c r="AE155" s="191">
        <f t="shared" si="45"/>
        <v>0</v>
      </c>
      <c r="AF155" s="191">
        <f t="shared" si="45"/>
        <v>0</v>
      </c>
      <c r="AG155" s="191">
        <f t="shared" si="45"/>
        <v>0</v>
      </c>
      <c r="AH155" s="191">
        <f t="shared" si="45"/>
        <v>0</v>
      </c>
      <c r="AI155" s="191">
        <f t="shared" si="45"/>
        <v>0</v>
      </c>
      <c r="AJ155" s="191">
        <f t="shared" si="45"/>
        <v>0</v>
      </c>
      <c r="AK155" s="191">
        <f t="shared" si="45"/>
        <v>0</v>
      </c>
      <c r="AL155" s="191">
        <f t="shared" si="45"/>
        <v>0</v>
      </c>
      <c r="AM155" s="196"/>
      <c r="AN155" s="196"/>
      <c r="AO155" s="196"/>
    </row>
    <row r="156" s="12" customFormat="1" ht="30" customHeight="1" spans="1:41">
      <c r="A156" s="180" t="s">
        <v>54</v>
      </c>
      <c r="B156" s="188" t="s">
        <v>167</v>
      </c>
      <c r="C156" s="188"/>
      <c r="D156" s="188"/>
      <c r="E156" s="185"/>
      <c r="F156" s="185"/>
      <c r="G156" s="185"/>
      <c r="H156" s="185"/>
      <c r="I156" s="191"/>
      <c r="J156" s="191"/>
      <c r="K156" s="191"/>
      <c r="L156" s="191"/>
      <c r="M156" s="191"/>
      <c r="N156" s="191"/>
      <c r="O156" s="191"/>
      <c r="P156" s="191"/>
      <c r="Q156" s="191"/>
      <c r="R156" s="191"/>
      <c r="S156" s="191"/>
      <c r="T156" s="191"/>
      <c r="U156" s="191"/>
      <c r="V156" s="191"/>
      <c r="W156" s="191"/>
      <c r="X156" s="191"/>
      <c r="Y156" s="191"/>
      <c r="Z156" s="191"/>
      <c r="AA156" s="191"/>
      <c r="AB156" s="191"/>
      <c r="AC156" s="191"/>
      <c r="AD156" s="191"/>
      <c r="AE156" s="191"/>
      <c r="AF156" s="191"/>
      <c r="AG156" s="191"/>
      <c r="AH156" s="191"/>
      <c r="AI156" s="191"/>
      <c r="AJ156" s="191"/>
      <c r="AK156" s="191"/>
      <c r="AL156" s="191"/>
      <c r="AM156" s="196"/>
      <c r="AN156" s="196"/>
      <c r="AO156" s="196"/>
    </row>
    <row r="157" s="12" customFormat="1" ht="30" customHeight="1" spans="1:41">
      <c r="A157" s="180" t="s">
        <v>50</v>
      </c>
      <c r="B157" s="188" t="s">
        <v>96</v>
      </c>
      <c r="C157" s="188"/>
      <c r="D157" s="188"/>
      <c r="E157" s="185"/>
      <c r="F157" s="185"/>
      <c r="G157" s="185"/>
      <c r="H157" s="185"/>
      <c r="I157" s="192">
        <f t="shared" ref="I157:AL157" si="46">I158</f>
        <v>2</v>
      </c>
      <c r="J157" s="192">
        <f t="shared" si="46"/>
        <v>3816</v>
      </c>
      <c r="K157" s="192">
        <f t="shared" si="46"/>
        <v>0</v>
      </c>
      <c r="L157" s="192">
        <f t="shared" si="46"/>
        <v>0</v>
      </c>
      <c r="M157" s="192">
        <f t="shared" si="46"/>
        <v>0</v>
      </c>
      <c r="N157" s="192">
        <f t="shared" si="46"/>
        <v>0</v>
      </c>
      <c r="O157" s="192">
        <f t="shared" si="46"/>
        <v>0</v>
      </c>
      <c r="P157" s="192">
        <f t="shared" si="46"/>
        <v>0</v>
      </c>
      <c r="Q157" s="192">
        <f t="shared" si="46"/>
        <v>0</v>
      </c>
      <c r="R157" s="192">
        <f t="shared" si="46"/>
        <v>2</v>
      </c>
      <c r="S157" s="192">
        <f t="shared" si="46"/>
        <v>10600</v>
      </c>
      <c r="T157" s="192">
        <f t="shared" si="46"/>
        <v>15068</v>
      </c>
      <c r="U157" s="192">
        <f t="shared" si="46"/>
        <v>0</v>
      </c>
      <c r="V157" s="192">
        <f t="shared" si="46"/>
        <v>0</v>
      </c>
      <c r="W157" s="192">
        <f t="shared" si="46"/>
        <v>0</v>
      </c>
      <c r="X157" s="192">
        <f t="shared" si="46"/>
        <v>0</v>
      </c>
      <c r="Y157" s="192">
        <f t="shared" si="46"/>
        <v>0</v>
      </c>
      <c r="Z157" s="192">
        <f t="shared" si="46"/>
        <v>538</v>
      </c>
      <c r="AA157" s="192">
        <f t="shared" si="46"/>
        <v>538</v>
      </c>
      <c r="AB157" s="192">
        <f t="shared" si="46"/>
        <v>500</v>
      </c>
      <c r="AC157" s="192">
        <f t="shared" si="46"/>
        <v>0</v>
      </c>
      <c r="AD157" s="192">
        <f t="shared" si="46"/>
        <v>38</v>
      </c>
      <c r="AE157" s="192">
        <f t="shared" si="46"/>
        <v>0</v>
      </c>
      <c r="AF157" s="192">
        <f t="shared" si="46"/>
        <v>0</v>
      </c>
      <c r="AG157" s="192">
        <f t="shared" si="46"/>
        <v>0</v>
      </c>
      <c r="AH157" s="192">
        <f t="shared" si="46"/>
        <v>0</v>
      </c>
      <c r="AI157" s="192">
        <f t="shared" si="46"/>
        <v>0</v>
      </c>
      <c r="AJ157" s="192">
        <f t="shared" si="46"/>
        <v>0</v>
      </c>
      <c r="AK157" s="192">
        <f t="shared" si="46"/>
        <v>0</v>
      </c>
      <c r="AL157" s="192">
        <f t="shared" si="46"/>
        <v>0</v>
      </c>
      <c r="AM157" s="196"/>
      <c r="AN157" s="196"/>
      <c r="AO157" s="196"/>
    </row>
    <row r="158" s="12" customFormat="1" ht="30" customHeight="1" spans="1:41">
      <c r="A158" s="180" t="s">
        <v>52</v>
      </c>
      <c r="B158" s="188" t="s">
        <v>96</v>
      </c>
      <c r="C158" s="188"/>
      <c r="D158" s="188"/>
      <c r="E158" s="185"/>
      <c r="F158" s="185"/>
      <c r="G158" s="185"/>
      <c r="H158" s="185"/>
      <c r="I158" s="191">
        <f t="shared" ref="I158:AL158" si="47">I159+I160+I162</f>
        <v>2</v>
      </c>
      <c r="J158" s="191">
        <f t="shared" si="47"/>
        <v>3816</v>
      </c>
      <c r="K158" s="191">
        <f t="shared" si="47"/>
        <v>0</v>
      </c>
      <c r="L158" s="191">
        <f t="shared" si="47"/>
        <v>0</v>
      </c>
      <c r="M158" s="191">
        <f t="shared" si="47"/>
        <v>0</v>
      </c>
      <c r="N158" s="191">
        <f t="shared" si="47"/>
        <v>0</v>
      </c>
      <c r="O158" s="191">
        <f t="shared" si="47"/>
        <v>0</v>
      </c>
      <c r="P158" s="191">
        <f t="shared" si="47"/>
        <v>0</v>
      </c>
      <c r="Q158" s="191">
        <f t="shared" si="47"/>
        <v>0</v>
      </c>
      <c r="R158" s="191">
        <f t="shared" si="47"/>
        <v>2</v>
      </c>
      <c r="S158" s="191">
        <f t="shared" si="47"/>
        <v>10600</v>
      </c>
      <c r="T158" s="191">
        <f t="shared" si="47"/>
        <v>15068</v>
      </c>
      <c r="U158" s="191">
        <f t="shared" si="47"/>
        <v>0</v>
      </c>
      <c r="V158" s="191">
        <f t="shared" si="47"/>
        <v>0</v>
      </c>
      <c r="W158" s="191">
        <f t="shared" si="47"/>
        <v>0</v>
      </c>
      <c r="X158" s="191">
        <f t="shared" si="47"/>
        <v>0</v>
      </c>
      <c r="Y158" s="191">
        <f t="shared" si="47"/>
        <v>0</v>
      </c>
      <c r="Z158" s="191">
        <f t="shared" si="47"/>
        <v>538</v>
      </c>
      <c r="AA158" s="191">
        <f t="shared" si="47"/>
        <v>538</v>
      </c>
      <c r="AB158" s="191">
        <f t="shared" si="47"/>
        <v>500</v>
      </c>
      <c r="AC158" s="191">
        <f t="shared" si="47"/>
        <v>0</v>
      </c>
      <c r="AD158" s="191">
        <f t="shared" si="47"/>
        <v>38</v>
      </c>
      <c r="AE158" s="191">
        <f t="shared" si="47"/>
        <v>0</v>
      </c>
      <c r="AF158" s="191">
        <f t="shared" si="47"/>
        <v>0</v>
      </c>
      <c r="AG158" s="191">
        <f t="shared" si="47"/>
        <v>0</v>
      </c>
      <c r="AH158" s="191">
        <f t="shared" si="47"/>
        <v>0</v>
      </c>
      <c r="AI158" s="191">
        <f t="shared" si="47"/>
        <v>0</v>
      </c>
      <c r="AJ158" s="191">
        <f t="shared" si="47"/>
        <v>0</v>
      </c>
      <c r="AK158" s="191">
        <f t="shared" si="47"/>
        <v>0</v>
      </c>
      <c r="AL158" s="191">
        <f t="shared" si="47"/>
        <v>0</v>
      </c>
      <c r="AM158" s="196"/>
      <c r="AN158" s="196"/>
      <c r="AO158" s="196"/>
    </row>
    <row r="159" s="12" customFormat="1" ht="45" customHeight="1" spans="1:41">
      <c r="A159" s="183" t="s">
        <v>54</v>
      </c>
      <c r="B159" s="188" t="s">
        <v>168</v>
      </c>
      <c r="C159" s="188"/>
      <c r="D159" s="188"/>
      <c r="E159" s="185"/>
      <c r="F159" s="185"/>
      <c r="G159" s="185"/>
      <c r="H159" s="185"/>
      <c r="I159" s="191"/>
      <c r="J159" s="191"/>
      <c r="K159" s="191"/>
      <c r="L159" s="191"/>
      <c r="M159" s="191"/>
      <c r="N159" s="191"/>
      <c r="O159" s="191"/>
      <c r="P159" s="191"/>
      <c r="Q159" s="191"/>
      <c r="R159" s="191"/>
      <c r="S159" s="191"/>
      <c r="T159" s="191"/>
      <c r="U159" s="191"/>
      <c r="V159" s="191"/>
      <c r="W159" s="191"/>
      <c r="X159" s="191"/>
      <c r="Y159" s="191"/>
      <c r="Z159" s="191"/>
      <c r="AA159" s="191"/>
      <c r="AB159" s="191"/>
      <c r="AC159" s="191"/>
      <c r="AD159" s="191"/>
      <c r="AE159" s="191"/>
      <c r="AF159" s="191"/>
      <c r="AG159" s="191"/>
      <c r="AH159" s="191"/>
      <c r="AI159" s="191"/>
      <c r="AJ159" s="191"/>
      <c r="AK159" s="191"/>
      <c r="AL159" s="191"/>
      <c r="AM159" s="196"/>
      <c r="AN159" s="196"/>
      <c r="AO159" s="196"/>
    </row>
    <row r="160" s="12" customFormat="1" ht="30" customHeight="1" spans="1:41">
      <c r="A160" s="183" t="s">
        <v>54</v>
      </c>
      <c r="B160" s="188" t="s">
        <v>169</v>
      </c>
      <c r="C160" s="188"/>
      <c r="D160" s="188"/>
      <c r="E160" s="185"/>
      <c r="F160" s="185"/>
      <c r="G160" s="185"/>
      <c r="H160" s="185"/>
      <c r="I160" s="191">
        <f t="shared" ref="I160:AL160" si="48">SUM(I161)</f>
        <v>1</v>
      </c>
      <c r="J160" s="191">
        <f t="shared" si="48"/>
        <v>3800</v>
      </c>
      <c r="K160" s="191">
        <f t="shared" si="48"/>
        <v>0</v>
      </c>
      <c r="L160" s="191">
        <f t="shared" si="48"/>
        <v>0</v>
      </c>
      <c r="M160" s="191">
        <f t="shared" si="48"/>
        <v>0</v>
      </c>
      <c r="N160" s="191">
        <f t="shared" si="48"/>
        <v>0</v>
      </c>
      <c r="O160" s="191">
        <f t="shared" si="48"/>
        <v>0</v>
      </c>
      <c r="P160" s="191">
        <f t="shared" si="48"/>
        <v>0</v>
      </c>
      <c r="Q160" s="191">
        <f t="shared" si="48"/>
        <v>0</v>
      </c>
      <c r="R160" s="191">
        <f t="shared" si="48"/>
        <v>1</v>
      </c>
      <c r="S160" s="191">
        <f t="shared" si="48"/>
        <v>3800</v>
      </c>
      <c r="T160" s="191">
        <f t="shared" si="48"/>
        <v>0</v>
      </c>
      <c r="U160" s="191">
        <f t="shared" si="48"/>
        <v>0</v>
      </c>
      <c r="V160" s="191">
        <f t="shared" si="48"/>
        <v>0</v>
      </c>
      <c r="W160" s="191">
        <f t="shared" si="48"/>
        <v>0</v>
      </c>
      <c r="X160" s="191">
        <f t="shared" si="48"/>
        <v>0</v>
      </c>
      <c r="Y160" s="191">
        <f t="shared" si="48"/>
        <v>0</v>
      </c>
      <c r="Z160" s="191">
        <f t="shared" si="48"/>
        <v>38</v>
      </c>
      <c r="AA160" s="191">
        <f t="shared" si="48"/>
        <v>38</v>
      </c>
      <c r="AB160" s="191">
        <f t="shared" si="48"/>
        <v>0</v>
      </c>
      <c r="AC160" s="191">
        <f t="shared" si="48"/>
        <v>0</v>
      </c>
      <c r="AD160" s="191">
        <f t="shared" si="48"/>
        <v>38</v>
      </c>
      <c r="AE160" s="191">
        <f t="shared" si="48"/>
        <v>0</v>
      </c>
      <c r="AF160" s="191">
        <f t="shared" si="48"/>
        <v>0</v>
      </c>
      <c r="AG160" s="191">
        <f t="shared" si="48"/>
        <v>0</v>
      </c>
      <c r="AH160" s="191">
        <f t="shared" si="48"/>
        <v>0</v>
      </c>
      <c r="AI160" s="191">
        <f t="shared" si="48"/>
        <v>0</v>
      </c>
      <c r="AJ160" s="191">
        <f t="shared" si="48"/>
        <v>0</v>
      </c>
      <c r="AK160" s="191">
        <f t="shared" si="48"/>
        <v>0</v>
      </c>
      <c r="AL160" s="191">
        <f t="shared" si="48"/>
        <v>0</v>
      </c>
      <c r="AM160" s="196"/>
      <c r="AN160" s="196"/>
      <c r="AO160" s="196"/>
    </row>
    <row r="161" s="7" customFormat="1" ht="178" customHeight="1" spans="1:41">
      <c r="A161" s="22">
        <v>32</v>
      </c>
      <c r="B161" s="22" t="s">
        <v>1183</v>
      </c>
      <c r="C161" s="22">
        <v>2024</v>
      </c>
      <c r="D161" s="33" t="s">
        <v>1004</v>
      </c>
      <c r="E161" s="22" t="s">
        <v>178</v>
      </c>
      <c r="F161" s="22" t="s">
        <v>1184</v>
      </c>
      <c r="G161" s="22" t="s">
        <v>995</v>
      </c>
      <c r="H161" s="33" t="s">
        <v>1006</v>
      </c>
      <c r="I161" s="22">
        <v>1</v>
      </c>
      <c r="J161" s="22">
        <v>3800</v>
      </c>
      <c r="K161" s="22"/>
      <c r="L161" s="22"/>
      <c r="M161" s="22"/>
      <c r="N161" s="22"/>
      <c r="O161" s="22"/>
      <c r="P161" s="22"/>
      <c r="Q161" s="22"/>
      <c r="R161" s="22">
        <v>1</v>
      </c>
      <c r="S161" s="22">
        <v>3800</v>
      </c>
      <c r="T161" s="22"/>
      <c r="U161" s="22" t="s">
        <v>1007</v>
      </c>
      <c r="V161" s="22" t="s">
        <v>1185</v>
      </c>
      <c r="W161" s="22" t="s">
        <v>1007</v>
      </c>
      <c r="X161" s="22" t="s">
        <v>1185</v>
      </c>
      <c r="Y161" s="22" t="s">
        <v>1186</v>
      </c>
      <c r="Z161" s="22">
        <v>38</v>
      </c>
      <c r="AA161" s="22">
        <v>38</v>
      </c>
      <c r="AB161" s="60"/>
      <c r="AC161" s="60"/>
      <c r="AD161" s="60">
        <v>38</v>
      </c>
      <c r="AE161" s="60"/>
      <c r="AF161" s="22"/>
      <c r="AG161" s="22"/>
      <c r="AH161" s="22"/>
      <c r="AI161" s="22"/>
      <c r="AJ161" s="22"/>
      <c r="AK161" s="22"/>
      <c r="AL161" s="22"/>
      <c r="AM161" s="33" t="s">
        <v>1187</v>
      </c>
      <c r="AN161" s="33" t="s">
        <v>1188</v>
      </c>
      <c r="AO161" s="60" t="s">
        <v>1386</v>
      </c>
    </row>
    <row r="162" s="12" customFormat="1" ht="30" customHeight="1" spans="1:40">
      <c r="A162" s="183" t="s">
        <v>54</v>
      </c>
      <c r="B162" s="188" t="s">
        <v>170</v>
      </c>
      <c r="C162" s="188"/>
      <c r="D162" s="188"/>
      <c r="E162" s="185"/>
      <c r="F162" s="185"/>
      <c r="G162" s="185"/>
      <c r="H162" s="185"/>
      <c r="I162" s="191">
        <f t="shared" ref="I162:AL162" si="49">SUM(I163)</f>
        <v>1</v>
      </c>
      <c r="J162" s="191">
        <f t="shared" si="49"/>
        <v>16</v>
      </c>
      <c r="K162" s="191">
        <f t="shared" si="49"/>
        <v>0</v>
      </c>
      <c r="L162" s="191">
        <f t="shared" si="49"/>
        <v>0</v>
      </c>
      <c r="M162" s="191">
        <f t="shared" si="49"/>
        <v>0</v>
      </c>
      <c r="N162" s="191">
        <f t="shared" si="49"/>
        <v>0</v>
      </c>
      <c r="O162" s="191">
        <f t="shared" si="49"/>
        <v>0</v>
      </c>
      <c r="P162" s="191">
        <f t="shared" si="49"/>
        <v>0</v>
      </c>
      <c r="Q162" s="191">
        <f t="shared" si="49"/>
        <v>0</v>
      </c>
      <c r="R162" s="191">
        <f t="shared" si="49"/>
        <v>1</v>
      </c>
      <c r="S162" s="191">
        <f t="shared" si="49"/>
        <v>6800</v>
      </c>
      <c r="T162" s="191">
        <f t="shared" si="49"/>
        <v>15068</v>
      </c>
      <c r="U162" s="191">
        <f t="shared" si="49"/>
        <v>0</v>
      </c>
      <c r="V162" s="191">
        <f t="shared" si="49"/>
        <v>0</v>
      </c>
      <c r="W162" s="191">
        <f t="shared" si="49"/>
        <v>0</v>
      </c>
      <c r="X162" s="191">
        <f t="shared" si="49"/>
        <v>0</v>
      </c>
      <c r="Y162" s="191">
        <f t="shared" si="49"/>
        <v>0</v>
      </c>
      <c r="Z162" s="191">
        <f t="shared" si="49"/>
        <v>500</v>
      </c>
      <c r="AA162" s="191">
        <f t="shared" si="49"/>
        <v>500</v>
      </c>
      <c r="AB162" s="191">
        <f t="shared" si="49"/>
        <v>500</v>
      </c>
      <c r="AC162" s="191">
        <f t="shared" si="49"/>
        <v>0</v>
      </c>
      <c r="AD162" s="191">
        <f t="shared" si="49"/>
        <v>0</v>
      </c>
      <c r="AE162" s="191">
        <f t="shared" si="49"/>
        <v>0</v>
      </c>
      <c r="AF162" s="191">
        <f t="shared" si="49"/>
        <v>0</v>
      </c>
      <c r="AG162" s="191">
        <f t="shared" si="49"/>
        <v>0</v>
      </c>
      <c r="AH162" s="191">
        <f t="shared" si="49"/>
        <v>0</v>
      </c>
      <c r="AI162" s="191">
        <f t="shared" si="49"/>
        <v>0</v>
      </c>
      <c r="AJ162" s="191">
        <f t="shared" si="49"/>
        <v>0</v>
      </c>
      <c r="AK162" s="191">
        <f t="shared" si="49"/>
        <v>0</v>
      </c>
      <c r="AL162" s="191">
        <f t="shared" si="49"/>
        <v>0</v>
      </c>
      <c r="AM162" s="206"/>
      <c r="AN162" s="206"/>
    </row>
    <row r="163" ht="169" customHeight="1" spans="1:41">
      <c r="A163" s="22">
        <v>33</v>
      </c>
      <c r="B163" s="22" t="s">
        <v>1421</v>
      </c>
      <c r="C163" s="22">
        <v>2024</v>
      </c>
      <c r="D163" s="33" t="s">
        <v>1422</v>
      </c>
      <c r="E163" s="22" t="s">
        <v>178</v>
      </c>
      <c r="F163" s="22" t="s">
        <v>984</v>
      </c>
      <c r="G163" s="33" t="s">
        <v>1423</v>
      </c>
      <c r="H163" s="33" t="s">
        <v>1424</v>
      </c>
      <c r="I163" s="22">
        <v>1</v>
      </c>
      <c r="J163" s="22">
        <v>16</v>
      </c>
      <c r="K163" s="66"/>
      <c r="L163" s="66"/>
      <c r="M163" s="66"/>
      <c r="N163" s="66"/>
      <c r="O163" s="66"/>
      <c r="P163" s="66"/>
      <c r="Q163" s="66"/>
      <c r="R163" s="22">
        <v>1</v>
      </c>
      <c r="S163" s="22">
        <v>6800</v>
      </c>
      <c r="T163" s="22">
        <v>15068</v>
      </c>
      <c r="U163" s="33" t="s">
        <v>1425</v>
      </c>
      <c r="V163" s="230"/>
      <c r="W163" s="33" t="s">
        <v>1425</v>
      </c>
      <c r="X163" s="230"/>
      <c r="Y163" s="230"/>
      <c r="Z163" s="22">
        <v>500</v>
      </c>
      <c r="AA163" s="33">
        <v>500</v>
      </c>
      <c r="AB163" s="33">
        <v>500</v>
      </c>
      <c r="AC163" s="66"/>
      <c r="AD163" s="66"/>
      <c r="AE163" s="66"/>
      <c r="AF163" s="66"/>
      <c r="AG163" s="66"/>
      <c r="AH163" s="66"/>
      <c r="AI163" s="66"/>
      <c r="AJ163" s="66"/>
      <c r="AK163" s="66"/>
      <c r="AL163" s="66"/>
      <c r="AM163" s="33" t="s">
        <v>1426</v>
      </c>
      <c r="AN163" s="33" t="s">
        <v>1427</v>
      </c>
      <c r="AO163" s="60" t="s">
        <v>1392</v>
      </c>
    </row>
    <row r="164" spans="1:1">
      <c r="A164" s="9">
        <v>29</v>
      </c>
    </row>
    <row r="165" spans="1:1">
      <c r="A165" s="9">
        <v>30</v>
      </c>
    </row>
  </sheetData>
  <autoFilter xmlns:etc="http://www.wps.cn/officeDocument/2017/etCustomData" ref="A5:XFD165" etc:filterBottomFollowUsedRange="0">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8:D28"/>
    <mergeCell ref="B29:D29"/>
    <mergeCell ref="B30:D30"/>
    <mergeCell ref="B31:D31"/>
    <mergeCell ref="B32:D32"/>
    <mergeCell ref="B33:D33"/>
    <mergeCell ref="B34:D34"/>
    <mergeCell ref="B42:D42"/>
    <mergeCell ref="B43:D43"/>
    <mergeCell ref="B44:D44"/>
    <mergeCell ref="B45:D45"/>
    <mergeCell ref="B46:D46"/>
    <mergeCell ref="B47:D47"/>
    <mergeCell ref="B48:D48"/>
    <mergeCell ref="B49:D49"/>
    <mergeCell ref="B54:D54"/>
    <mergeCell ref="B55:D55"/>
    <mergeCell ref="B56:D56"/>
    <mergeCell ref="B57:D57"/>
    <mergeCell ref="B58:D58"/>
    <mergeCell ref="B59:D59"/>
    <mergeCell ref="B60:D60"/>
    <mergeCell ref="B61:D61"/>
    <mergeCell ref="B63:D63"/>
    <mergeCell ref="B64:D64"/>
    <mergeCell ref="B65:D65"/>
    <mergeCell ref="B66:D66"/>
    <mergeCell ref="B67:D67"/>
    <mergeCell ref="B70:D70"/>
    <mergeCell ref="B71:D71"/>
    <mergeCell ref="B72:D72"/>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 ref="B93:D93"/>
    <mergeCell ref="B98:D98"/>
    <mergeCell ref="B99:D99"/>
    <mergeCell ref="B100:D100"/>
    <mergeCell ref="B101:D101"/>
    <mergeCell ref="B102:D102"/>
    <mergeCell ref="B103:D103"/>
    <mergeCell ref="B104:D104"/>
    <mergeCell ref="B105:D105"/>
    <mergeCell ref="B109:D109"/>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2:D162"/>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62">
    <cfRule type="duplicateValues" dxfId="1" priority="1"/>
  </conditionalFormatting>
  <conditionalFormatting sqref="D129">
    <cfRule type="expression" dxfId="0" priority="2">
      <formula>AND(COUNTIF(#REF!,D129)+COUNTIF(#REF!,D129)+COUNTIF(#REF!,D129)+COUNTIF(#REF!,D129)+COUNTIF(#REF!,D129)+COUNTIF(#REF!,D129)+COUNTIF(#REF!,D129)+COUNTIF(#REF!,D129)+COUNTIF(#REF!,D129)+COUNTIF(#REF!,D129)+COUNTIF(#REF!,D129)+COUNTIF(#REF!,D129)&gt;1,NOT(ISBLANK(D129)))</formula>
    </cfRule>
  </conditionalFormatting>
  <pageMargins left="0.751388888888889" right="0.751388888888889" top="1" bottom="0.236111111111111" header="0.5" footer="0.118055555555556"/>
  <pageSetup paperSize="8" scale="21" fitToHeight="0" orientation="landscape" horizontalDpi="600"/>
  <headerFooter/>
  <rowBreaks count="1" manualBreakCount="1">
    <brk id="38" max="41" man="1"/>
  </row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155"/>
  <sheetViews>
    <sheetView view="pageBreakPreview" zoomScale="25" zoomScaleNormal="47" workbookViewId="0">
      <pane xSplit="8" ySplit="11" topLeftCell="Z69" activePane="bottomRight" state="frozen"/>
      <selection/>
      <selection pane="topRight"/>
      <selection pane="bottomLeft"/>
      <selection pane="bottomRight" activeCell="Z84" sqref="Z84"/>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9.787037037037"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41" width="36.6296296296296" style="12" hidden="1"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I7+I62+I79+I111+I116+I137+I146+I149</f>
        <v>25</v>
      </c>
      <c r="J6" s="83">
        <f t="shared" si="0"/>
        <v>16876.8444</v>
      </c>
      <c r="K6" s="83">
        <f t="shared" si="0"/>
        <v>8</v>
      </c>
      <c r="L6" s="83">
        <f t="shared" si="0"/>
        <v>1</v>
      </c>
      <c r="M6" s="83">
        <f t="shared" si="0"/>
        <v>13</v>
      </c>
      <c r="N6" s="83">
        <f t="shared" si="0"/>
        <v>0</v>
      </c>
      <c r="O6" s="83">
        <f t="shared" si="0"/>
        <v>1</v>
      </c>
      <c r="P6" s="83">
        <f t="shared" si="0"/>
        <v>0</v>
      </c>
      <c r="Q6" s="83">
        <f t="shared" si="0"/>
        <v>0</v>
      </c>
      <c r="R6" s="83">
        <f t="shared" si="0"/>
        <v>2</v>
      </c>
      <c r="S6" s="83">
        <f t="shared" si="0"/>
        <v>27522</v>
      </c>
      <c r="T6" s="83">
        <f t="shared" si="0"/>
        <v>71978</v>
      </c>
      <c r="U6" s="83">
        <f t="shared" si="0"/>
        <v>0</v>
      </c>
      <c r="V6" s="83">
        <f t="shared" si="0"/>
        <v>0</v>
      </c>
      <c r="W6" s="83">
        <f t="shared" si="0"/>
        <v>0</v>
      </c>
      <c r="X6" s="83">
        <f t="shared" si="0"/>
        <v>0</v>
      </c>
      <c r="Y6" s="83">
        <f t="shared" si="0"/>
        <v>0</v>
      </c>
      <c r="Z6" s="83">
        <f t="shared" si="0"/>
        <v>20916.75</v>
      </c>
      <c r="AA6" s="83">
        <f t="shared" si="0"/>
        <v>17156.75</v>
      </c>
      <c r="AB6" s="83">
        <f t="shared" si="0"/>
        <v>15918.75</v>
      </c>
      <c r="AC6" s="83">
        <f t="shared" si="0"/>
        <v>1200</v>
      </c>
      <c r="AD6" s="83">
        <f t="shared" si="0"/>
        <v>38</v>
      </c>
      <c r="AE6" s="83">
        <f t="shared" si="0"/>
        <v>0</v>
      </c>
      <c r="AF6" s="83">
        <f t="shared" si="0"/>
        <v>1610</v>
      </c>
      <c r="AG6" s="83">
        <f t="shared" si="0"/>
        <v>0</v>
      </c>
      <c r="AH6" s="83">
        <f t="shared" si="0"/>
        <v>2000</v>
      </c>
      <c r="AI6" s="83">
        <f t="shared" si="0"/>
        <v>0</v>
      </c>
      <c r="AJ6" s="83">
        <f t="shared" si="0"/>
        <v>150</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I8+I32+I37+I48+I54</f>
        <v>12</v>
      </c>
      <c r="J7" s="189">
        <f t="shared" si="1"/>
        <v>11984.89</v>
      </c>
      <c r="K7" s="189">
        <f t="shared" si="1"/>
        <v>7</v>
      </c>
      <c r="L7" s="189">
        <f t="shared" si="1"/>
        <v>0</v>
      </c>
      <c r="M7" s="189">
        <f t="shared" si="1"/>
        <v>5</v>
      </c>
      <c r="N7" s="189">
        <f t="shared" si="1"/>
        <v>0</v>
      </c>
      <c r="O7" s="189">
        <f t="shared" si="1"/>
        <v>0</v>
      </c>
      <c r="P7" s="189">
        <f t="shared" si="1"/>
        <v>0</v>
      </c>
      <c r="Q7" s="189">
        <f t="shared" si="1"/>
        <v>0</v>
      </c>
      <c r="R7" s="189">
        <f t="shared" si="1"/>
        <v>0</v>
      </c>
      <c r="S7" s="189">
        <f t="shared" si="1"/>
        <v>9174</v>
      </c>
      <c r="T7" s="189">
        <f t="shared" si="1"/>
        <v>30707</v>
      </c>
      <c r="U7" s="189">
        <f t="shared" si="1"/>
        <v>0</v>
      </c>
      <c r="V7" s="189">
        <f t="shared" si="1"/>
        <v>0</v>
      </c>
      <c r="W7" s="189">
        <f t="shared" si="1"/>
        <v>0</v>
      </c>
      <c r="X7" s="189">
        <f t="shared" si="1"/>
        <v>0</v>
      </c>
      <c r="Y7" s="189">
        <f t="shared" si="1"/>
        <v>0</v>
      </c>
      <c r="Z7" s="189">
        <f t="shared" si="1"/>
        <v>9528.75</v>
      </c>
      <c r="AA7" s="189">
        <f t="shared" si="1"/>
        <v>7778.75</v>
      </c>
      <c r="AB7" s="189">
        <f t="shared" si="1"/>
        <v>6578.75</v>
      </c>
      <c r="AC7" s="189">
        <f t="shared" si="1"/>
        <v>1200</v>
      </c>
      <c r="AD7" s="189">
        <f t="shared" si="1"/>
        <v>0</v>
      </c>
      <c r="AE7" s="189">
        <f t="shared" si="1"/>
        <v>0</v>
      </c>
      <c r="AF7" s="189">
        <f t="shared" si="1"/>
        <v>1600</v>
      </c>
      <c r="AG7" s="189">
        <f t="shared" si="1"/>
        <v>0</v>
      </c>
      <c r="AH7" s="189">
        <f t="shared" si="1"/>
        <v>0</v>
      </c>
      <c r="AI7" s="189">
        <f t="shared" si="1"/>
        <v>0</v>
      </c>
      <c r="AJ7" s="189">
        <f t="shared" si="1"/>
        <v>150</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I9+I13+I18+I29+I30+I31+I19</f>
        <v>6</v>
      </c>
      <c r="J8" s="190">
        <f t="shared" si="2"/>
        <v>10569.19</v>
      </c>
      <c r="K8" s="190">
        <f t="shared" si="2"/>
        <v>5</v>
      </c>
      <c r="L8" s="190">
        <f t="shared" si="2"/>
        <v>0</v>
      </c>
      <c r="M8" s="190">
        <f t="shared" si="2"/>
        <v>1</v>
      </c>
      <c r="N8" s="190">
        <f t="shared" si="2"/>
        <v>0</v>
      </c>
      <c r="O8" s="190">
        <f t="shared" si="2"/>
        <v>0</v>
      </c>
      <c r="P8" s="190">
        <f t="shared" si="2"/>
        <v>0</v>
      </c>
      <c r="Q8" s="190">
        <f t="shared" si="2"/>
        <v>0</v>
      </c>
      <c r="R8" s="190">
        <f t="shared" si="2"/>
        <v>0</v>
      </c>
      <c r="S8" s="190">
        <f t="shared" si="2"/>
        <v>4391</v>
      </c>
      <c r="T8" s="190">
        <f t="shared" si="2"/>
        <v>15310</v>
      </c>
      <c r="U8" s="190">
        <f t="shared" si="2"/>
        <v>0</v>
      </c>
      <c r="V8" s="190">
        <f t="shared" si="2"/>
        <v>0</v>
      </c>
      <c r="W8" s="190">
        <f t="shared" si="2"/>
        <v>0</v>
      </c>
      <c r="X8" s="190">
        <f t="shared" si="2"/>
        <v>0</v>
      </c>
      <c r="Y8" s="190">
        <f t="shared" si="2"/>
        <v>0</v>
      </c>
      <c r="Z8" s="190">
        <f t="shared" si="2"/>
        <v>4468.75</v>
      </c>
      <c r="AA8" s="190">
        <f t="shared" si="2"/>
        <v>4468.75</v>
      </c>
      <c r="AB8" s="190">
        <f t="shared" si="2"/>
        <v>3668.75</v>
      </c>
      <c r="AC8" s="190">
        <f t="shared" si="2"/>
        <v>800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1</v>
      </c>
      <c r="J9" s="191">
        <f t="shared" si="3"/>
        <v>1987.59</v>
      </c>
      <c r="K9" s="191">
        <f t="shared" si="3"/>
        <v>1</v>
      </c>
      <c r="L9" s="191">
        <f t="shared" si="3"/>
        <v>0</v>
      </c>
      <c r="M9" s="191">
        <f t="shared" si="3"/>
        <v>0</v>
      </c>
      <c r="N9" s="191">
        <f t="shared" si="3"/>
        <v>0</v>
      </c>
      <c r="O9" s="191">
        <f t="shared" si="3"/>
        <v>0</v>
      </c>
      <c r="P9" s="191">
        <f t="shared" si="3"/>
        <v>0</v>
      </c>
      <c r="Q9" s="191">
        <f t="shared" si="3"/>
        <v>0</v>
      </c>
      <c r="R9" s="191">
        <f t="shared" si="3"/>
        <v>0</v>
      </c>
      <c r="S9" s="191">
        <f t="shared" si="3"/>
        <v>0</v>
      </c>
      <c r="T9" s="191">
        <f t="shared" si="3"/>
        <v>0</v>
      </c>
      <c r="U9" s="191">
        <f t="shared" si="3"/>
        <v>0</v>
      </c>
      <c r="V9" s="191">
        <f t="shared" si="3"/>
        <v>0</v>
      </c>
      <c r="W9" s="191">
        <f t="shared" si="3"/>
        <v>0</v>
      </c>
      <c r="X9" s="191">
        <f t="shared" si="3"/>
        <v>0</v>
      </c>
      <c r="Y9" s="191">
        <f t="shared" si="3"/>
        <v>0</v>
      </c>
      <c r="Z9" s="191">
        <f t="shared" si="3"/>
        <v>736</v>
      </c>
      <c r="AA9" s="191">
        <f t="shared" si="3"/>
        <v>736</v>
      </c>
      <c r="AB9" s="191">
        <f t="shared" si="3"/>
        <v>736</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SUM(I12)</f>
        <v>1</v>
      </c>
      <c r="J11" s="191">
        <f t="shared" ref="J11:AL11" si="4">SUM(J12)</f>
        <v>1987.59</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0</v>
      </c>
      <c r="T11" s="191">
        <f t="shared" si="4"/>
        <v>0</v>
      </c>
      <c r="U11" s="191">
        <f t="shared" si="4"/>
        <v>0</v>
      </c>
      <c r="V11" s="191">
        <f t="shared" si="4"/>
        <v>0</v>
      </c>
      <c r="W11" s="191">
        <f t="shared" si="4"/>
        <v>0</v>
      </c>
      <c r="X11" s="191">
        <f t="shared" si="4"/>
        <v>0</v>
      </c>
      <c r="Y11" s="191">
        <f t="shared" si="4"/>
        <v>0</v>
      </c>
      <c r="Z11" s="191">
        <f t="shared" si="4"/>
        <v>736</v>
      </c>
      <c r="AA11" s="191">
        <f t="shared" si="4"/>
        <v>736</v>
      </c>
      <c r="AB11" s="191">
        <f t="shared" si="4"/>
        <v>736</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12" customFormat="1" ht="140" customHeight="1" spans="1:41">
      <c r="A12" s="75" t="s">
        <v>665</v>
      </c>
      <c r="B12" s="228" t="s">
        <v>1158</v>
      </c>
      <c r="C12" s="185" t="s">
        <v>303</v>
      </c>
      <c r="D12" s="228" t="s">
        <v>1400</v>
      </c>
      <c r="E12" s="185" t="s">
        <v>178</v>
      </c>
      <c r="F12" s="228" t="s">
        <v>984</v>
      </c>
      <c r="G12" s="185" t="s">
        <v>1160</v>
      </c>
      <c r="H12" s="228" t="s">
        <v>1401</v>
      </c>
      <c r="I12" s="191">
        <v>1</v>
      </c>
      <c r="J12" s="191">
        <v>1987.59</v>
      </c>
      <c r="K12" s="191">
        <v>1</v>
      </c>
      <c r="L12" s="191"/>
      <c r="M12" s="191"/>
      <c r="N12" s="191"/>
      <c r="O12" s="191"/>
      <c r="P12" s="191"/>
      <c r="Q12" s="191"/>
      <c r="R12" s="191"/>
      <c r="S12" s="191"/>
      <c r="T12" s="191"/>
      <c r="U12" s="191" t="s">
        <v>183</v>
      </c>
      <c r="V12" s="193" t="s">
        <v>1144</v>
      </c>
      <c r="W12" s="191" t="s">
        <v>183</v>
      </c>
      <c r="X12" s="193" t="s">
        <v>1144</v>
      </c>
      <c r="Y12" s="191" t="s">
        <v>1286</v>
      </c>
      <c r="Z12" s="191">
        <v>736</v>
      </c>
      <c r="AA12" s="191">
        <v>736</v>
      </c>
      <c r="AB12" s="191">
        <v>736</v>
      </c>
      <c r="AC12" s="191"/>
      <c r="AD12" s="191"/>
      <c r="AE12" s="191"/>
      <c r="AF12" s="191"/>
      <c r="AG12" s="191"/>
      <c r="AH12" s="191"/>
      <c r="AI12" s="191"/>
      <c r="AJ12" s="191"/>
      <c r="AK12" s="191"/>
      <c r="AL12" s="191"/>
      <c r="AM12" s="228" t="s">
        <v>1349</v>
      </c>
      <c r="AN12" s="228" t="s">
        <v>1163</v>
      </c>
      <c r="AO12" s="196"/>
    </row>
    <row r="13" s="12" customFormat="1" ht="30" customHeight="1" spans="1:41">
      <c r="A13" s="183" t="s">
        <v>54</v>
      </c>
      <c r="B13" s="181" t="s">
        <v>59</v>
      </c>
      <c r="C13" s="182"/>
      <c r="D13" s="182"/>
      <c r="E13" s="185"/>
      <c r="F13" s="185"/>
      <c r="G13" s="185"/>
      <c r="H13" s="185"/>
      <c r="I13" s="191">
        <f t="shared" ref="I13:AL13" si="5">I14+I15+I16+I17</f>
        <v>0</v>
      </c>
      <c r="J13" s="191">
        <f t="shared" si="5"/>
        <v>0</v>
      </c>
      <c r="K13" s="191">
        <f t="shared" si="5"/>
        <v>0</v>
      </c>
      <c r="L13" s="191">
        <f t="shared" si="5"/>
        <v>0</v>
      </c>
      <c r="M13" s="191">
        <f t="shared" si="5"/>
        <v>0</v>
      </c>
      <c r="N13" s="191">
        <f t="shared" si="5"/>
        <v>0</v>
      </c>
      <c r="O13" s="191">
        <f t="shared" si="5"/>
        <v>0</v>
      </c>
      <c r="P13" s="191">
        <f t="shared" si="5"/>
        <v>0</v>
      </c>
      <c r="Q13" s="191">
        <f t="shared" si="5"/>
        <v>0</v>
      </c>
      <c r="R13" s="191">
        <f t="shared" si="5"/>
        <v>0</v>
      </c>
      <c r="S13" s="191">
        <f t="shared" si="5"/>
        <v>0</v>
      </c>
      <c r="T13" s="191">
        <f t="shared" si="5"/>
        <v>0</v>
      </c>
      <c r="U13" s="191">
        <f t="shared" si="5"/>
        <v>0</v>
      </c>
      <c r="V13" s="191">
        <f t="shared" si="5"/>
        <v>0</v>
      </c>
      <c r="W13" s="191">
        <f t="shared" si="5"/>
        <v>0</v>
      </c>
      <c r="X13" s="191">
        <f t="shared" si="5"/>
        <v>0</v>
      </c>
      <c r="Y13" s="191">
        <f t="shared" si="5"/>
        <v>0</v>
      </c>
      <c r="Z13" s="191">
        <f t="shared" si="5"/>
        <v>0</v>
      </c>
      <c r="AA13" s="191">
        <f t="shared" si="5"/>
        <v>0</v>
      </c>
      <c r="AB13" s="191">
        <f t="shared" si="5"/>
        <v>0</v>
      </c>
      <c r="AC13" s="191">
        <f t="shared" si="5"/>
        <v>0</v>
      </c>
      <c r="AD13" s="191">
        <f t="shared" si="5"/>
        <v>0</v>
      </c>
      <c r="AE13" s="191">
        <f t="shared" si="5"/>
        <v>0</v>
      </c>
      <c r="AF13" s="191">
        <f t="shared" si="5"/>
        <v>0</v>
      </c>
      <c r="AG13" s="191">
        <f t="shared" si="5"/>
        <v>0</v>
      </c>
      <c r="AH13" s="191">
        <f t="shared" si="5"/>
        <v>0</v>
      </c>
      <c r="AI13" s="191">
        <f t="shared" si="5"/>
        <v>0</v>
      </c>
      <c r="AJ13" s="191">
        <f t="shared" si="5"/>
        <v>0</v>
      </c>
      <c r="AK13" s="191">
        <f t="shared" si="5"/>
        <v>0</v>
      </c>
      <c r="AL13" s="191">
        <f t="shared" si="5"/>
        <v>0</v>
      </c>
      <c r="AM13" s="196"/>
      <c r="AN13" s="196"/>
      <c r="AO13" s="196"/>
    </row>
    <row r="14" s="12" customFormat="1" ht="30" customHeight="1" spans="1:41">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c r="AO14" s="196"/>
    </row>
    <row r="15" s="12" customFormat="1" ht="30" customHeight="1" spans="1:41">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c r="AO15" s="196"/>
    </row>
    <row r="16" s="12" customFormat="1" ht="30" customHeight="1" spans="1:41">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3" t="s">
        <v>54</v>
      </c>
      <c r="B19" s="188" t="s">
        <v>65</v>
      </c>
      <c r="C19" s="188"/>
      <c r="D19" s="188"/>
      <c r="E19" s="185"/>
      <c r="F19" s="185"/>
      <c r="G19" s="185"/>
      <c r="H19" s="185"/>
      <c r="I19" s="191">
        <f t="shared" ref="I19:AL19" si="6">I20+I21+I22+I28</f>
        <v>5</v>
      </c>
      <c r="J19" s="191">
        <f t="shared" si="6"/>
        <v>8581.6</v>
      </c>
      <c r="K19" s="191">
        <f t="shared" si="6"/>
        <v>4</v>
      </c>
      <c r="L19" s="191">
        <f t="shared" si="6"/>
        <v>0</v>
      </c>
      <c r="M19" s="191">
        <f t="shared" si="6"/>
        <v>1</v>
      </c>
      <c r="N19" s="191">
        <f t="shared" si="6"/>
        <v>0</v>
      </c>
      <c r="O19" s="191">
        <f t="shared" si="6"/>
        <v>0</v>
      </c>
      <c r="P19" s="191">
        <f t="shared" si="6"/>
        <v>0</v>
      </c>
      <c r="Q19" s="191">
        <f t="shared" si="6"/>
        <v>0</v>
      </c>
      <c r="R19" s="191">
        <f t="shared" si="6"/>
        <v>0</v>
      </c>
      <c r="S19" s="191">
        <f t="shared" si="6"/>
        <v>4391</v>
      </c>
      <c r="T19" s="191">
        <f t="shared" si="6"/>
        <v>15310</v>
      </c>
      <c r="U19" s="191">
        <f t="shared" si="6"/>
        <v>0</v>
      </c>
      <c r="V19" s="191">
        <f t="shared" si="6"/>
        <v>0</v>
      </c>
      <c r="W19" s="191">
        <f t="shared" si="6"/>
        <v>0</v>
      </c>
      <c r="X19" s="191">
        <f t="shared" si="6"/>
        <v>0</v>
      </c>
      <c r="Y19" s="191">
        <f t="shared" si="6"/>
        <v>0</v>
      </c>
      <c r="Z19" s="191">
        <f t="shared" si="6"/>
        <v>3732.75</v>
      </c>
      <c r="AA19" s="191">
        <f t="shared" si="6"/>
        <v>3732.75</v>
      </c>
      <c r="AB19" s="191">
        <f t="shared" si="6"/>
        <v>2932.75</v>
      </c>
      <c r="AC19" s="191">
        <f t="shared" si="6"/>
        <v>800</v>
      </c>
      <c r="AD19" s="191">
        <f t="shared" si="6"/>
        <v>0</v>
      </c>
      <c r="AE19" s="191">
        <f t="shared" si="6"/>
        <v>0</v>
      </c>
      <c r="AF19" s="191">
        <f t="shared" si="6"/>
        <v>0</v>
      </c>
      <c r="AG19" s="191">
        <f t="shared" si="6"/>
        <v>0</v>
      </c>
      <c r="AH19" s="191">
        <f t="shared" si="6"/>
        <v>0</v>
      </c>
      <c r="AI19" s="191">
        <f t="shared" si="6"/>
        <v>0</v>
      </c>
      <c r="AJ19" s="191">
        <f t="shared" si="6"/>
        <v>0</v>
      </c>
      <c r="AK19" s="191">
        <f t="shared" si="6"/>
        <v>0</v>
      </c>
      <c r="AL19" s="191">
        <f t="shared" si="6"/>
        <v>0</v>
      </c>
      <c r="AM19" s="196"/>
      <c r="AN19" s="196"/>
      <c r="AO19" s="196"/>
    </row>
    <row r="20" s="12" customFormat="1" ht="30" customHeight="1" spans="1:41">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customHeight="1" spans="1:41">
      <c r="A22" s="184" t="s">
        <v>56</v>
      </c>
      <c r="B22" s="188" t="s">
        <v>68</v>
      </c>
      <c r="C22" s="188"/>
      <c r="D22" s="188"/>
      <c r="E22" s="185"/>
      <c r="F22" s="185"/>
      <c r="G22" s="185"/>
      <c r="H22" s="185"/>
      <c r="I22" s="191">
        <f t="shared" ref="I22:AL22" si="7">SUM(I23:I27)</f>
        <v>5</v>
      </c>
      <c r="J22" s="191">
        <f t="shared" si="7"/>
        <v>8581.6</v>
      </c>
      <c r="K22" s="191">
        <f t="shared" si="7"/>
        <v>4</v>
      </c>
      <c r="L22" s="191">
        <f t="shared" si="7"/>
        <v>0</v>
      </c>
      <c r="M22" s="191">
        <f t="shared" si="7"/>
        <v>1</v>
      </c>
      <c r="N22" s="191">
        <f t="shared" si="7"/>
        <v>0</v>
      </c>
      <c r="O22" s="191">
        <f t="shared" si="7"/>
        <v>0</v>
      </c>
      <c r="P22" s="191">
        <f t="shared" si="7"/>
        <v>0</v>
      </c>
      <c r="Q22" s="191">
        <f t="shared" si="7"/>
        <v>0</v>
      </c>
      <c r="R22" s="191">
        <f t="shared" si="7"/>
        <v>0</v>
      </c>
      <c r="S22" s="191">
        <f t="shared" si="7"/>
        <v>4391</v>
      </c>
      <c r="T22" s="191">
        <f t="shared" si="7"/>
        <v>15310</v>
      </c>
      <c r="U22" s="191">
        <f t="shared" si="7"/>
        <v>0</v>
      </c>
      <c r="V22" s="191">
        <f t="shared" si="7"/>
        <v>0</v>
      </c>
      <c r="W22" s="191">
        <f t="shared" si="7"/>
        <v>0</v>
      </c>
      <c r="X22" s="191">
        <f t="shared" si="7"/>
        <v>0</v>
      </c>
      <c r="Y22" s="191">
        <f t="shared" si="7"/>
        <v>0</v>
      </c>
      <c r="Z22" s="191">
        <f t="shared" si="7"/>
        <v>3732.75</v>
      </c>
      <c r="AA22" s="191">
        <f t="shared" si="7"/>
        <v>3732.75</v>
      </c>
      <c r="AB22" s="191">
        <f t="shared" si="7"/>
        <v>2932.75</v>
      </c>
      <c r="AC22" s="191">
        <f t="shared" si="7"/>
        <v>800</v>
      </c>
      <c r="AD22" s="191">
        <f t="shared" si="7"/>
        <v>0</v>
      </c>
      <c r="AE22" s="191">
        <f t="shared" si="7"/>
        <v>0</v>
      </c>
      <c r="AF22" s="191">
        <f t="shared" si="7"/>
        <v>0</v>
      </c>
      <c r="AG22" s="191">
        <f t="shared" si="7"/>
        <v>0</v>
      </c>
      <c r="AH22" s="191">
        <f t="shared" si="7"/>
        <v>0</v>
      </c>
      <c r="AI22" s="191">
        <f t="shared" si="7"/>
        <v>0</v>
      </c>
      <c r="AJ22" s="191">
        <f t="shared" si="7"/>
        <v>0</v>
      </c>
      <c r="AK22" s="191">
        <f t="shared" si="7"/>
        <v>0</v>
      </c>
      <c r="AL22" s="191">
        <f t="shared" si="7"/>
        <v>0</v>
      </c>
      <c r="AM22" s="196"/>
      <c r="AN22" s="196"/>
      <c r="AO22" s="196"/>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229">
        <v>146.75</v>
      </c>
      <c r="AA25" s="229">
        <v>146.75</v>
      </c>
      <c r="AB25" s="229">
        <v>146.75</v>
      </c>
      <c r="AC25" s="60"/>
      <c r="AD25" s="60"/>
      <c r="AE25" s="60"/>
      <c r="AF25" s="22"/>
      <c r="AG25" s="22"/>
      <c r="AH25" s="22"/>
      <c r="AI25" s="22"/>
      <c r="AJ25" s="22"/>
      <c r="AK25" s="22"/>
      <c r="AL25" s="22"/>
      <c r="AM25" s="33" t="s">
        <v>1403</v>
      </c>
      <c r="AN25" s="33" t="s">
        <v>1301</v>
      </c>
      <c r="AO25" s="60" t="s">
        <v>1386</v>
      </c>
      <c r="AP25" s="75" t="s">
        <v>1386</v>
      </c>
    </row>
    <row r="26" s="8" customFormat="1" ht="221" customHeight="1" spans="1:42">
      <c r="A26" s="22">
        <v>5</v>
      </c>
      <c r="B26" s="22" t="s">
        <v>1216</v>
      </c>
      <c r="C26" s="22">
        <v>2024</v>
      </c>
      <c r="D26" s="33" t="s">
        <v>648</v>
      </c>
      <c r="E26" s="22" t="s">
        <v>178</v>
      </c>
      <c r="F26" s="24" t="s">
        <v>1011</v>
      </c>
      <c r="G26" s="22" t="s">
        <v>1391</v>
      </c>
      <c r="H26" s="33" t="s">
        <v>1060</v>
      </c>
      <c r="I26" s="22">
        <v>1</v>
      </c>
      <c r="J26" s="22">
        <v>38.6</v>
      </c>
      <c r="K26" s="22"/>
      <c r="L26" s="22"/>
      <c r="M26" s="22">
        <v>1</v>
      </c>
      <c r="N26" s="22"/>
      <c r="O26" s="22"/>
      <c r="P26" s="22"/>
      <c r="Q26" s="22"/>
      <c r="R26" s="22"/>
      <c r="S26" s="22">
        <v>2833</v>
      </c>
      <c r="T26" s="22">
        <v>9916</v>
      </c>
      <c r="U26" s="22" t="s">
        <v>183</v>
      </c>
      <c r="V26" s="22" t="s">
        <v>1144</v>
      </c>
      <c r="W26" s="22" t="s">
        <v>183</v>
      </c>
      <c r="X26" s="22" t="s">
        <v>811</v>
      </c>
      <c r="Y26" s="22" t="s">
        <v>1286</v>
      </c>
      <c r="Z26" s="22">
        <v>116</v>
      </c>
      <c r="AA26" s="22">
        <v>116</v>
      </c>
      <c r="AB26" s="22">
        <v>116</v>
      </c>
      <c r="AC26" s="22"/>
      <c r="AD26" s="22"/>
      <c r="AE26" s="22"/>
      <c r="AF26" s="22"/>
      <c r="AG26" s="22"/>
      <c r="AH26" s="22"/>
      <c r="AI26" s="22"/>
      <c r="AJ26" s="22"/>
      <c r="AK26" s="22"/>
      <c r="AL26" s="22"/>
      <c r="AM26" s="33" t="s">
        <v>1217</v>
      </c>
      <c r="AN26" s="33" t="s">
        <v>1218</v>
      </c>
      <c r="AO26" s="60" t="s">
        <v>1392</v>
      </c>
      <c r="AP26" s="75" t="s">
        <v>1392</v>
      </c>
    </row>
    <row r="27" s="7" customFormat="1" ht="189" customHeight="1" spans="1:42">
      <c r="A27" s="22">
        <v>6</v>
      </c>
      <c r="B27" s="22" t="s">
        <v>1302</v>
      </c>
      <c r="C27" s="22">
        <v>2024</v>
      </c>
      <c r="D27" s="22" t="s">
        <v>1303</v>
      </c>
      <c r="E27" s="22" t="s">
        <v>178</v>
      </c>
      <c r="F27" s="22" t="s">
        <v>984</v>
      </c>
      <c r="G27" s="22" t="s">
        <v>1304</v>
      </c>
      <c r="H27" s="33" t="s">
        <v>1404</v>
      </c>
      <c r="I27" s="85">
        <v>1</v>
      </c>
      <c r="J27" s="22">
        <v>290</v>
      </c>
      <c r="K27" s="22">
        <v>1</v>
      </c>
      <c r="L27" s="22"/>
      <c r="M27" s="22"/>
      <c r="N27" s="22"/>
      <c r="O27" s="22"/>
      <c r="P27" s="22"/>
      <c r="Q27" s="22"/>
      <c r="R27" s="22"/>
      <c r="S27" s="47">
        <v>472</v>
      </c>
      <c r="T27" s="47">
        <v>1694</v>
      </c>
      <c r="U27" s="22" t="s">
        <v>192</v>
      </c>
      <c r="V27" s="91" t="s">
        <v>810</v>
      </c>
      <c r="W27" s="22" t="s">
        <v>183</v>
      </c>
      <c r="X27" s="85" t="s">
        <v>1144</v>
      </c>
      <c r="Y27" s="22" t="s">
        <v>1286</v>
      </c>
      <c r="Z27" s="22">
        <v>100</v>
      </c>
      <c r="AA27" s="28">
        <v>100</v>
      </c>
      <c r="AB27" s="22">
        <v>100</v>
      </c>
      <c r="AC27" s="22"/>
      <c r="AD27" s="22"/>
      <c r="AE27" s="22"/>
      <c r="AF27" s="22"/>
      <c r="AG27" s="22"/>
      <c r="AH27" s="22"/>
      <c r="AI27" s="22"/>
      <c r="AJ27" s="22"/>
      <c r="AK27" s="22"/>
      <c r="AL27" s="22"/>
      <c r="AM27" s="47" t="s">
        <v>1405</v>
      </c>
      <c r="AN27" s="47" t="s">
        <v>1307</v>
      </c>
      <c r="AO27" s="76" t="s">
        <v>1386</v>
      </c>
      <c r="AP27" s="75" t="s">
        <v>1386</v>
      </c>
    </row>
    <row r="28" s="12" customFormat="1" ht="51" customHeight="1" spans="1:41">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71</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51" customHeight="1" spans="1:41">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30" customHeight="1" spans="1:41">
      <c r="A32" s="183" t="s">
        <v>52</v>
      </c>
      <c r="B32" s="188" t="s">
        <v>73</v>
      </c>
      <c r="C32" s="188"/>
      <c r="D32" s="188"/>
      <c r="E32" s="185"/>
      <c r="F32" s="185"/>
      <c r="G32" s="185"/>
      <c r="H32" s="185"/>
      <c r="I32" s="191">
        <f t="shared" ref="I32:AL32" si="8">I33+I34+I35+I36</f>
        <v>0</v>
      </c>
      <c r="J32" s="191">
        <f t="shared" si="8"/>
        <v>0</v>
      </c>
      <c r="K32" s="191">
        <f t="shared" si="8"/>
        <v>0</v>
      </c>
      <c r="L32" s="191">
        <f t="shared" si="8"/>
        <v>0</v>
      </c>
      <c r="M32" s="191">
        <f t="shared" si="8"/>
        <v>0</v>
      </c>
      <c r="N32" s="191">
        <f t="shared" si="8"/>
        <v>0</v>
      </c>
      <c r="O32" s="191">
        <f t="shared" si="8"/>
        <v>0</v>
      </c>
      <c r="P32" s="191">
        <f t="shared" si="8"/>
        <v>0</v>
      </c>
      <c r="Q32" s="191">
        <f t="shared" si="8"/>
        <v>0</v>
      </c>
      <c r="R32" s="191">
        <f t="shared" si="8"/>
        <v>0</v>
      </c>
      <c r="S32" s="191">
        <f t="shared" si="8"/>
        <v>0</v>
      </c>
      <c r="T32" s="191">
        <f t="shared" si="8"/>
        <v>0</v>
      </c>
      <c r="U32" s="191">
        <f t="shared" si="8"/>
        <v>0</v>
      </c>
      <c r="V32" s="191">
        <f t="shared" si="8"/>
        <v>0</v>
      </c>
      <c r="W32" s="191">
        <f t="shared" si="8"/>
        <v>0</v>
      </c>
      <c r="X32" s="191">
        <f t="shared" si="8"/>
        <v>0</v>
      </c>
      <c r="Y32" s="191">
        <f t="shared" si="8"/>
        <v>0</v>
      </c>
      <c r="Z32" s="191">
        <f t="shared" si="8"/>
        <v>0</v>
      </c>
      <c r="AA32" s="191">
        <f t="shared" si="8"/>
        <v>0</v>
      </c>
      <c r="AB32" s="191">
        <f t="shared" si="8"/>
        <v>0</v>
      </c>
      <c r="AC32" s="191">
        <f t="shared" si="8"/>
        <v>0</v>
      </c>
      <c r="AD32" s="191">
        <f t="shared" si="8"/>
        <v>0</v>
      </c>
      <c r="AE32" s="191">
        <f t="shared" si="8"/>
        <v>0</v>
      </c>
      <c r="AF32" s="191">
        <f t="shared" si="8"/>
        <v>0</v>
      </c>
      <c r="AG32" s="191">
        <f t="shared" si="8"/>
        <v>0</v>
      </c>
      <c r="AH32" s="191">
        <f t="shared" si="8"/>
        <v>0</v>
      </c>
      <c r="AI32" s="191">
        <f t="shared" si="8"/>
        <v>0</v>
      </c>
      <c r="AJ32" s="191">
        <f t="shared" si="8"/>
        <v>0</v>
      </c>
      <c r="AK32" s="191">
        <f t="shared" si="8"/>
        <v>0</v>
      </c>
      <c r="AL32" s="191">
        <f t="shared" si="8"/>
        <v>0</v>
      </c>
      <c r="AM32" s="196"/>
      <c r="AN32" s="196"/>
      <c r="AO32" s="196"/>
    </row>
    <row r="33" s="12" customFormat="1" ht="47" customHeight="1" spans="1:41">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c r="AO33" s="196"/>
    </row>
    <row r="34" s="12" customFormat="1" ht="30" customHeight="1" spans="1:41">
      <c r="A34" s="183" t="s">
        <v>54</v>
      </c>
      <c r="B34" s="188" t="s">
        <v>75</v>
      </c>
      <c r="C34" s="188"/>
      <c r="D34" s="188"/>
      <c r="E34" s="185"/>
      <c r="F34" s="185"/>
      <c r="G34" s="185"/>
      <c r="H34" s="185"/>
      <c r="I34" s="191">
        <v>0</v>
      </c>
      <c r="J34" s="191">
        <v>0</v>
      </c>
      <c r="K34" s="191">
        <v>0</v>
      </c>
      <c r="L34" s="191">
        <v>0</v>
      </c>
      <c r="M34" s="191">
        <v>0</v>
      </c>
      <c r="N34" s="191">
        <v>0</v>
      </c>
      <c r="O34" s="191">
        <v>0</v>
      </c>
      <c r="P34" s="191">
        <v>0</v>
      </c>
      <c r="Q34" s="191">
        <v>0</v>
      </c>
      <c r="R34" s="191">
        <v>0</v>
      </c>
      <c r="S34" s="191">
        <v>0</v>
      </c>
      <c r="T34" s="191">
        <v>0</v>
      </c>
      <c r="U34" s="191">
        <v>0</v>
      </c>
      <c r="V34" s="191">
        <v>0</v>
      </c>
      <c r="W34" s="191">
        <v>0</v>
      </c>
      <c r="X34" s="191">
        <v>0</v>
      </c>
      <c r="Y34" s="191">
        <v>0</v>
      </c>
      <c r="Z34" s="191">
        <v>0</v>
      </c>
      <c r="AA34" s="191">
        <v>0</v>
      </c>
      <c r="AB34" s="191">
        <v>0</v>
      </c>
      <c r="AC34" s="191">
        <v>0</v>
      </c>
      <c r="AD34" s="191">
        <v>0</v>
      </c>
      <c r="AE34" s="191">
        <v>0</v>
      </c>
      <c r="AF34" s="191">
        <v>0</v>
      </c>
      <c r="AG34" s="191">
        <v>0</v>
      </c>
      <c r="AH34" s="191">
        <v>0</v>
      </c>
      <c r="AI34" s="191">
        <v>0</v>
      </c>
      <c r="AJ34" s="191">
        <v>0</v>
      </c>
      <c r="AK34" s="191">
        <v>0</v>
      </c>
      <c r="AL34" s="191">
        <v>0</v>
      </c>
      <c r="AM34" s="191"/>
      <c r="AN34" s="196"/>
      <c r="AO34" s="196"/>
    </row>
    <row r="35" s="12" customFormat="1" ht="30" customHeight="1" spans="1:41">
      <c r="A35" s="183" t="s">
        <v>54</v>
      </c>
      <c r="B35" s="188" t="s">
        <v>76</v>
      </c>
      <c r="C35" s="188"/>
      <c r="D35" s="188"/>
      <c r="E35" s="185"/>
      <c r="F35" s="185"/>
      <c r="G35" s="185"/>
      <c r="H35" s="185"/>
      <c r="I35" s="191">
        <v>0</v>
      </c>
      <c r="J35" s="191">
        <v>0</v>
      </c>
      <c r="K35" s="191">
        <v>0</v>
      </c>
      <c r="L35" s="191">
        <v>0</v>
      </c>
      <c r="M35" s="191">
        <v>0</v>
      </c>
      <c r="N35" s="191">
        <v>0</v>
      </c>
      <c r="O35" s="191">
        <v>0</v>
      </c>
      <c r="P35" s="191">
        <v>0</v>
      </c>
      <c r="Q35" s="191">
        <v>0</v>
      </c>
      <c r="R35" s="191">
        <v>0</v>
      </c>
      <c r="S35" s="191">
        <v>0</v>
      </c>
      <c r="T35" s="191">
        <v>0</v>
      </c>
      <c r="U35" s="191">
        <v>0</v>
      </c>
      <c r="V35" s="191">
        <v>0</v>
      </c>
      <c r="W35" s="191">
        <v>0</v>
      </c>
      <c r="X35" s="191">
        <v>0</v>
      </c>
      <c r="Y35" s="191">
        <v>0</v>
      </c>
      <c r="Z35" s="191">
        <v>0</v>
      </c>
      <c r="AA35" s="191">
        <v>0</v>
      </c>
      <c r="AB35" s="191">
        <v>0</v>
      </c>
      <c r="AC35" s="191">
        <v>0</v>
      </c>
      <c r="AD35" s="191">
        <v>0</v>
      </c>
      <c r="AE35" s="191">
        <v>0</v>
      </c>
      <c r="AF35" s="191">
        <v>0</v>
      </c>
      <c r="AG35" s="191">
        <v>0</v>
      </c>
      <c r="AH35" s="191">
        <v>0</v>
      </c>
      <c r="AI35" s="191">
        <v>0</v>
      </c>
      <c r="AJ35" s="191">
        <v>0</v>
      </c>
      <c r="AK35" s="191">
        <v>0</v>
      </c>
      <c r="AL35" s="191">
        <v>0</v>
      </c>
      <c r="AM35" s="196"/>
      <c r="AN35" s="196"/>
      <c r="AO35" s="196"/>
    </row>
    <row r="36" s="12" customFormat="1" ht="30" customHeight="1" spans="1:41">
      <c r="A36" s="183" t="s">
        <v>54</v>
      </c>
      <c r="B36" s="188" t="s">
        <v>77</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c r="AO36" s="196"/>
    </row>
    <row r="37" s="12" customFormat="1" ht="30" customHeight="1" spans="1:41">
      <c r="A37" s="183" t="s">
        <v>52</v>
      </c>
      <c r="B37" s="188" t="s">
        <v>78</v>
      </c>
      <c r="C37" s="188"/>
      <c r="D37" s="188"/>
      <c r="E37" s="185"/>
      <c r="F37" s="185"/>
      <c r="G37" s="185"/>
      <c r="H37" s="185"/>
      <c r="I37" s="191">
        <f t="shared" ref="I37:AL37" si="9">I38+I47</f>
        <v>4</v>
      </c>
      <c r="J37" s="191">
        <f t="shared" si="9"/>
        <v>115.7</v>
      </c>
      <c r="K37" s="191">
        <f t="shared" si="9"/>
        <v>0</v>
      </c>
      <c r="L37" s="191">
        <f t="shared" si="9"/>
        <v>0</v>
      </c>
      <c r="M37" s="191">
        <f t="shared" si="9"/>
        <v>4</v>
      </c>
      <c r="N37" s="191">
        <f t="shared" si="9"/>
        <v>0</v>
      </c>
      <c r="O37" s="191">
        <f t="shared" si="9"/>
        <v>0</v>
      </c>
      <c r="P37" s="191">
        <f t="shared" si="9"/>
        <v>0</v>
      </c>
      <c r="Q37" s="191">
        <f t="shared" si="9"/>
        <v>0</v>
      </c>
      <c r="R37" s="191">
        <f t="shared" si="9"/>
        <v>0</v>
      </c>
      <c r="S37" s="191">
        <f t="shared" si="9"/>
        <v>3557</v>
      </c>
      <c r="T37" s="191">
        <f t="shared" si="9"/>
        <v>14114</v>
      </c>
      <c r="U37" s="191">
        <f t="shared" si="9"/>
        <v>0</v>
      </c>
      <c r="V37" s="191">
        <f t="shared" si="9"/>
        <v>0</v>
      </c>
      <c r="W37" s="191">
        <f t="shared" si="9"/>
        <v>0</v>
      </c>
      <c r="X37" s="191">
        <f t="shared" si="9"/>
        <v>0</v>
      </c>
      <c r="Y37" s="191">
        <f t="shared" si="9"/>
        <v>0</v>
      </c>
      <c r="Z37" s="191">
        <f t="shared" si="9"/>
        <v>4800</v>
      </c>
      <c r="AA37" s="191">
        <f t="shared" si="9"/>
        <v>3250</v>
      </c>
      <c r="AB37" s="191">
        <f t="shared" si="9"/>
        <v>2850</v>
      </c>
      <c r="AC37" s="191">
        <f t="shared" si="9"/>
        <v>400</v>
      </c>
      <c r="AD37" s="191">
        <f t="shared" si="9"/>
        <v>0</v>
      </c>
      <c r="AE37" s="191">
        <f t="shared" si="9"/>
        <v>0</v>
      </c>
      <c r="AF37" s="191">
        <f t="shared" si="9"/>
        <v>1400</v>
      </c>
      <c r="AG37" s="191">
        <f t="shared" si="9"/>
        <v>0</v>
      </c>
      <c r="AH37" s="191">
        <f t="shared" si="9"/>
        <v>0</v>
      </c>
      <c r="AI37" s="191">
        <f t="shared" si="9"/>
        <v>0</v>
      </c>
      <c r="AJ37" s="191">
        <f t="shared" si="9"/>
        <v>150</v>
      </c>
      <c r="AK37" s="191">
        <f t="shared" si="9"/>
        <v>0</v>
      </c>
      <c r="AL37" s="191">
        <f t="shared" si="9"/>
        <v>0</v>
      </c>
      <c r="AM37" s="196"/>
      <c r="AN37" s="196"/>
      <c r="AO37" s="196"/>
    </row>
    <row r="38" s="12" customFormat="1" ht="30" customHeight="1" spans="1:41">
      <c r="A38" s="183" t="s">
        <v>54</v>
      </c>
      <c r="B38" s="188" t="s">
        <v>79</v>
      </c>
      <c r="C38" s="188"/>
      <c r="D38" s="188"/>
      <c r="E38" s="185"/>
      <c r="F38" s="185"/>
      <c r="G38" s="185"/>
      <c r="H38" s="185"/>
      <c r="I38" s="191">
        <f t="shared" ref="I38:AL38" si="10">I39+I40+I41+I42</f>
        <v>4</v>
      </c>
      <c r="J38" s="191">
        <f t="shared" si="10"/>
        <v>115.7</v>
      </c>
      <c r="K38" s="191">
        <f t="shared" si="10"/>
        <v>0</v>
      </c>
      <c r="L38" s="191">
        <f t="shared" si="10"/>
        <v>0</v>
      </c>
      <c r="M38" s="191">
        <f t="shared" si="10"/>
        <v>4</v>
      </c>
      <c r="N38" s="191">
        <f t="shared" si="10"/>
        <v>0</v>
      </c>
      <c r="O38" s="191">
        <f t="shared" si="10"/>
        <v>0</v>
      </c>
      <c r="P38" s="191">
        <f t="shared" si="10"/>
        <v>0</v>
      </c>
      <c r="Q38" s="191">
        <f t="shared" si="10"/>
        <v>0</v>
      </c>
      <c r="R38" s="191">
        <f t="shared" si="10"/>
        <v>0</v>
      </c>
      <c r="S38" s="191">
        <f t="shared" si="10"/>
        <v>3557</v>
      </c>
      <c r="T38" s="191">
        <f t="shared" si="10"/>
        <v>14114</v>
      </c>
      <c r="U38" s="191">
        <f t="shared" si="10"/>
        <v>0</v>
      </c>
      <c r="V38" s="191">
        <f t="shared" si="10"/>
        <v>0</v>
      </c>
      <c r="W38" s="191">
        <f t="shared" si="10"/>
        <v>0</v>
      </c>
      <c r="X38" s="191">
        <f t="shared" si="10"/>
        <v>0</v>
      </c>
      <c r="Y38" s="191">
        <f t="shared" si="10"/>
        <v>0</v>
      </c>
      <c r="Z38" s="191">
        <f t="shared" si="10"/>
        <v>4800</v>
      </c>
      <c r="AA38" s="191">
        <f t="shared" si="10"/>
        <v>3250</v>
      </c>
      <c r="AB38" s="191">
        <f t="shared" si="10"/>
        <v>2850</v>
      </c>
      <c r="AC38" s="191">
        <f t="shared" si="10"/>
        <v>400</v>
      </c>
      <c r="AD38" s="191">
        <f t="shared" si="10"/>
        <v>0</v>
      </c>
      <c r="AE38" s="191">
        <f t="shared" si="10"/>
        <v>0</v>
      </c>
      <c r="AF38" s="191">
        <f t="shared" si="10"/>
        <v>1400</v>
      </c>
      <c r="AG38" s="191">
        <f t="shared" si="10"/>
        <v>0</v>
      </c>
      <c r="AH38" s="191">
        <f t="shared" si="10"/>
        <v>0</v>
      </c>
      <c r="AI38" s="191">
        <f t="shared" si="10"/>
        <v>0</v>
      </c>
      <c r="AJ38" s="191">
        <f t="shared" si="10"/>
        <v>150</v>
      </c>
      <c r="AK38" s="191">
        <f t="shared" si="10"/>
        <v>0</v>
      </c>
      <c r="AL38" s="191">
        <f t="shared" si="10"/>
        <v>0</v>
      </c>
      <c r="AM38" s="196"/>
      <c r="AN38" s="196"/>
      <c r="AO38" s="196"/>
    </row>
    <row r="39" s="12" customFormat="1" ht="30" customHeight="1" spans="1:41">
      <c r="A39" s="184" t="s">
        <v>56</v>
      </c>
      <c r="B39" s="188" t="s">
        <v>80</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customHeight="1" spans="1:41">
      <c r="A40" s="184" t="s">
        <v>56</v>
      </c>
      <c r="B40" s="188" t="s">
        <v>81</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6"/>
      <c r="AN40" s="196"/>
      <c r="AO40" s="196"/>
    </row>
    <row r="41" s="12" customFormat="1" ht="30" customHeight="1" spans="1:41">
      <c r="A41" s="184" t="s">
        <v>56</v>
      </c>
      <c r="B41" s="188" t="s">
        <v>82</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50" customHeight="1" spans="1:41">
      <c r="A42" s="184" t="s">
        <v>56</v>
      </c>
      <c r="B42" s="188" t="s">
        <v>83</v>
      </c>
      <c r="C42" s="188"/>
      <c r="D42" s="188"/>
      <c r="E42" s="185"/>
      <c r="F42" s="185"/>
      <c r="G42" s="185"/>
      <c r="H42" s="185"/>
      <c r="I42" s="191">
        <f t="shared" ref="I42:AL42" si="11">SUM(I43:I46)</f>
        <v>4</v>
      </c>
      <c r="J42" s="191">
        <f t="shared" si="11"/>
        <v>115.7</v>
      </c>
      <c r="K42" s="191">
        <f t="shared" si="11"/>
        <v>0</v>
      </c>
      <c r="L42" s="191">
        <f t="shared" si="11"/>
        <v>0</v>
      </c>
      <c r="M42" s="191">
        <f t="shared" si="11"/>
        <v>4</v>
      </c>
      <c r="N42" s="191">
        <f t="shared" si="11"/>
        <v>0</v>
      </c>
      <c r="O42" s="191">
        <f t="shared" si="11"/>
        <v>0</v>
      </c>
      <c r="P42" s="191">
        <f t="shared" si="11"/>
        <v>0</v>
      </c>
      <c r="Q42" s="191">
        <f t="shared" si="11"/>
        <v>0</v>
      </c>
      <c r="R42" s="191">
        <f t="shared" si="11"/>
        <v>0</v>
      </c>
      <c r="S42" s="191">
        <f t="shared" si="11"/>
        <v>3557</v>
      </c>
      <c r="T42" s="191">
        <f t="shared" si="11"/>
        <v>14114</v>
      </c>
      <c r="U42" s="191">
        <f t="shared" si="11"/>
        <v>0</v>
      </c>
      <c r="V42" s="191">
        <f t="shared" si="11"/>
        <v>0</v>
      </c>
      <c r="W42" s="191">
        <f t="shared" si="11"/>
        <v>0</v>
      </c>
      <c r="X42" s="191">
        <f t="shared" si="11"/>
        <v>0</v>
      </c>
      <c r="Y42" s="191">
        <f t="shared" si="11"/>
        <v>0</v>
      </c>
      <c r="Z42" s="191">
        <f t="shared" si="11"/>
        <v>4800</v>
      </c>
      <c r="AA42" s="191">
        <f t="shared" si="11"/>
        <v>3250</v>
      </c>
      <c r="AB42" s="191">
        <f t="shared" si="11"/>
        <v>2850</v>
      </c>
      <c r="AC42" s="191">
        <f t="shared" si="11"/>
        <v>400</v>
      </c>
      <c r="AD42" s="191">
        <f t="shared" si="11"/>
        <v>0</v>
      </c>
      <c r="AE42" s="191">
        <f t="shared" si="11"/>
        <v>0</v>
      </c>
      <c r="AF42" s="191">
        <f t="shared" si="11"/>
        <v>1400</v>
      </c>
      <c r="AG42" s="191">
        <f t="shared" si="11"/>
        <v>0</v>
      </c>
      <c r="AH42" s="191">
        <f t="shared" si="11"/>
        <v>0</v>
      </c>
      <c r="AI42" s="191">
        <f t="shared" si="11"/>
        <v>0</v>
      </c>
      <c r="AJ42" s="191">
        <f t="shared" si="11"/>
        <v>150</v>
      </c>
      <c r="AK42" s="191">
        <f t="shared" si="11"/>
        <v>0</v>
      </c>
      <c r="AL42" s="191">
        <f t="shared" si="11"/>
        <v>0</v>
      </c>
      <c r="AM42" s="196"/>
      <c r="AN42" s="196"/>
      <c r="AO42" s="196"/>
    </row>
    <row r="43" s="7" customFormat="1" ht="309" customHeight="1" spans="1:42">
      <c r="A43" s="22">
        <v>7</v>
      </c>
      <c r="B43" s="22" t="s">
        <v>1155</v>
      </c>
      <c r="C43" s="22">
        <v>2024</v>
      </c>
      <c r="D43" s="34" t="s">
        <v>203</v>
      </c>
      <c r="E43" s="24" t="s">
        <v>178</v>
      </c>
      <c r="F43" s="24" t="s">
        <v>990</v>
      </c>
      <c r="G43" s="24" t="s">
        <v>204</v>
      </c>
      <c r="H43" s="35" t="s">
        <v>1409</v>
      </c>
      <c r="I43" s="22">
        <v>1</v>
      </c>
      <c r="J43" s="22">
        <v>2</v>
      </c>
      <c r="K43" s="22"/>
      <c r="L43" s="22"/>
      <c r="M43" s="22">
        <v>1</v>
      </c>
      <c r="N43" s="22"/>
      <c r="O43" s="22"/>
      <c r="P43" s="22"/>
      <c r="Q43" s="22"/>
      <c r="R43" s="22"/>
      <c r="S43" s="95">
        <v>788</v>
      </c>
      <c r="T43" s="95">
        <v>2878</v>
      </c>
      <c r="U43" s="49" t="s">
        <v>206</v>
      </c>
      <c r="V43" s="22" t="s">
        <v>902</v>
      </c>
      <c r="W43" s="49" t="s">
        <v>207</v>
      </c>
      <c r="X43" s="22" t="s">
        <v>715</v>
      </c>
      <c r="Y43" s="22" t="s">
        <v>1286</v>
      </c>
      <c r="Z43" s="39">
        <v>2100</v>
      </c>
      <c r="AA43" s="22">
        <v>2100</v>
      </c>
      <c r="AB43" s="60">
        <v>1700</v>
      </c>
      <c r="AC43" s="60">
        <v>400</v>
      </c>
      <c r="AD43" s="60"/>
      <c r="AE43" s="60"/>
      <c r="AF43" s="22"/>
      <c r="AG43" s="22"/>
      <c r="AH43" s="22"/>
      <c r="AI43" s="22"/>
      <c r="AJ43" s="22"/>
      <c r="AK43" s="22"/>
      <c r="AL43" s="22"/>
      <c r="AM43" s="33" t="s">
        <v>1410</v>
      </c>
      <c r="AN43" s="33" t="s">
        <v>1157</v>
      </c>
      <c r="AO43" s="60" t="s">
        <v>1386</v>
      </c>
      <c r="AP43" s="75" t="s">
        <v>1386</v>
      </c>
    </row>
    <row r="44" s="9" customFormat="1" ht="320" customHeight="1" spans="1:42">
      <c r="A44" s="22">
        <v>8</v>
      </c>
      <c r="B44" s="22" t="s">
        <v>1189</v>
      </c>
      <c r="C44" s="22">
        <v>2024</v>
      </c>
      <c r="D44" s="22" t="s">
        <v>1190</v>
      </c>
      <c r="E44" s="22" t="s">
        <v>178</v>
      </c>
      <c r="F44" s="22" t="s">
        <v>990</v>
      </c>
      <c r="G44" s="22" t="s">
        <v>357</v>
      </c>
      <c r="H44" s="22" t="s">
        <v>1411</v>
      </c>
      <c r="I44" s="86">
        <v>1</v>
      </c>
      <c r="J44" s="36">
        <v>16</v>
      </c>
      <c r="K44" s="36"/>
      <c r="L44" s="36"/>
      <c r="M44" s="36">
        <v>1</v>
      </c>
      <c r="N44" s="36"/>
      <c r="O44" s="36"/>
      <c r="P44" s="36"/>
      <c r="Q44" s="36"/>
      <c r="R44" s="36"/>
      <c r="S44" s="36">
        <v>114</v>
      </c>
      <c r="T44" s="36">
        <v>456</v>
      </c>
      <c r="U44" s="36" t="s">
        <v>1016</v>
      </c>
      <c r="V44" s="22" t="s">
        <v>749</v>
      </c>
      <c r="W44" s="49" t="s">
        <v>207</v>
      </c>
      <c r="X44" s="22" t="s">
        <v>715</v>
      </c>
      <c r="Y44" s="22" t="s">
        <v>1286</v>
      </c>
      <c r="Z44" s="22">
        <v>1400</v>
      </c>
      <c r="AA44" s="36"/>
      <c r="AB44" s="36"/>
      <c r="AC44" s="36"/>
      <c r="AD44" s="36"/>
      <c r="AE44" s="36"/>
      <c r="AF44" s="36">
        <v>1400</v>
      </c>
      <c r="AG44" s="36"/>
      <c r="AH44" s="36"/>
      <c r="AI44" s="36"/>
      <c r="AJ44" s="36"/>
      <c r="AK44" s="36"/>
      <c r="AL44" s="36"/>
      <c r="AM44" s="37" t="s">
        <v>1192</v>
      </c>
      <c r="AN44" s="37" t="s">
        <v>1193</v>
      </c>
      <c r="AO44" s="77" t="s">
        <v>1386</v>
      </c>
      <c r="AP44" s="75" t="s">
        <v>1386</v>
      </c>
    </row>
    <row r="45" s="7" customFormat="1" ht="189" customHeight="1" spans="1:42">
      <c r="A45" s="22">
        <v>9</v>
      </c>
      <c r="B45" s="25" t="s">
        <v>1194</v>
      </c>
      <c r="C45" s="25">
        <v>2024</v>
      </c>
      <c r="D45" s="38" t="s">
        <v>208</v>
      </c>
      <c r="E45" s="27" t="s">
        <v>178</v>
      </c>
      <c r="F45" s="27" t="s">
        <v>990</v>
      </c>
      <c r="G45" s="27" t="s">
        <v>209</v>
      </c>
      <c r="H45" s="38" t="s">
        <v>1412</v>
      </c>
      <c r="I45" s="25">
        <v>1</v>
      </c>
      <c r="J45" s="25">
        <v>90</v>
      </c>
      <c r="K45" s="25"/>
      <c r="L45" s="25"/>
      <c r="M45" s="25">
        <v>1</v>
      </c>
      <c r="N45" s="25"/>
      <c r="O45" s="25"/>
      <c r="P45" s="25"/>
      <c r="Q45" s="25"/>
      <c r="R45" s="25"/>
      <c r="S45" s="25">
        <v>1867</v>
      </c>
      <c r="T45" s="25">
        <v>7902</v>
      </c>
      <c r="U45" s="51" t="s">
        <v>211</v>
      </c>
      <c r="V45" s="25" t="s">
        <v>715</v>
      </c>
      <c r="W45" s="96" t="s">
        <v>207</v>
      </c>
      <c r="X45" s="25" t="s">
        <v>715</v>
      </c>
      <c r="Y45" s="22" t="s">
        <v>1286</v>
      </c>
      <c r="Z45" s="25">
        <v>350</v>
      </c>
      <c r="AA45" s="25">
        <v>200</v>
      </c>
      <c r="AB45" s="57">
        <v>200</v>
      </c>
      <c r="AC45" s="57"/>
      <c r="AD45" s="57"/>
      <c r="AE45" s="57"/>
      <c r="AF45" s="25"/>
      <c r="AG45" s="25"/>
      <c r="AH45" s="25"/>
      <c r="AI45" s="25"/>
      <c r="AJ45" s="25">
        <v>150</v>
      </c>
      <c r="AK45" s="25"/>
      <c r="AL45" s="25"/>
      <c r="AM45" s="68" t="s">
        <v>1436</v>
      </c>
      <c r="AN45" s="68" t="s">
        <v>1437</v>
      </c>
      <c r="AO45" s="57" t="s">
        <v>1386</v>
      </c>
      <c r="AP45" s="75" t="s">
        <v>1386</v>
      </c>
    </row>
    <row r="46" s="13" customFormat="1" ht="145" customHeight="1" spans="1:42">
      <c r="A46" s="22">
        <v>10</v>
      </c>
      <c r="B46" s="22" t="s">
        <v>1322</v>
      </c>
      <c r="C46" s="33">
        <v>2024</v>
      </c>
      <c r="D46" s="33" t="s">
        <v>1323</v>
      </c>
      <c r="E46" s="33" t="s">
        <v>178</v>
      </c>
      <c r="F46" s="22" t="s">
        <v>1009</v>
      </c>
      <c r="G46" s="33" t="s">
        <v>1324</v>
      </c>
      <c r="H46" s="33" t="s">
        <v>1325</v>
      </c>
      <c r="I46" s="33">
        <v>1</v>
      </c>
      <c r="J46" s="33">
        <v>7.7</v>
      </c>
      <c r="K46" s="33"/>
      <c r="L46" s="33"/>
      <c r="M46" s="33">
        <v>1</v>
      </c>
      <c r="N46" s="33"/>
      <c r="O46" s="33"/>
      <c r="P46" s="33"/>
      <c r="Q46" s="33"/>
      <c r="R46" s="33"/>
      <c r="S46" s="39">
        <v>788</v>
      </c>
      <c r="T46" s="39">
        <v>2878</v>
      </c>
      <c r="U46" s="22" t="s">
        <v>206</v>
      </c>
      <c r="V46" s="33" t="s">
        <v>902</v>
      </c>
      <c r="W46" s="33" t="s">
        <v>207</v>
      </c>
      <c r="X46" s="22" t="s">
        <v>715</v>
      </c>
      <c r="Y46" s="33" t="s">
        <v>1286</v>
      </c>
      <c r="Z46" s="33">
        <v>950</v>
      </c>
      <c r="AA46" s="33">
        <v>950</v>
      </c>
      <c r="AB46" s="33">
        <v>950</v>
      </c>
      <c r="AC46" s="33"/>
      <c r="AD46" s="33"/>
      <c r="AE46" s="33"/>
      <c r="AF46" s="33"/>
      <c r="AG46" s="33"/>
      <c r="AH46" s="33"/>
      <c r="AI46" s="33"/>
      <c r="AJ46" s="33"/>
      <c r="AK46" s="33"/>
      <c r="AL46" s="33"/>
      <c r="AM46" s="33" t="s">
        <v>1326</v>
      </c>
      <c r="AN46" s="33" t="s">
        <v>913</v>
      </c>
      <c r="AO46" s="60" t="s">
        <v>1392</v>
      </c>
      <c r="AP46" s="75" t="s">
        <v>1392</v>
      </c>
    </row>
    <row r="47" s="12" customFormat="1" ht="30" customHeight="1" spans="1:41">
      <c r="A47" s="183" t="s">
        <v>54</v>
      </c>
      <c r="B47" s="188" t="s">
        <v>84</v>
      </c>
      <c r="C47" s="188"/>
      <c r="D47" s="188"/>
      <c r="E47" s="185"/>
      <c r="F47" s="185"/>
      <c r="G47" s="185"/>
      <c r="H47" s="185"/>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6"/>
      <c r="AN47" s="196"/>
      <c r="AO47" s="196"/>
    </row>
    <row r="48" s="12" customFormat="1" ht="30" customHeight="1" spans="1:41">
      <c r="A48" s="183" t="s">
        <v>52</v>
      </c>
      <c r="B48" s="188" t="s">
        <v>85</v>
      </c>
      <c r="C48" s="188"/>
      <c r="D48" s="188"/>
      <c r="E48" s="185"/>
      <c r="F48" s="185"/>
      <c r="G48" s="185"/>
      <c r="H48" s="185"/>
      <c r="I48" s="191">
        <f t="shared" ref="I48:AL48" si="12">I49+I51+I52+I53</f>
        <v>1</v>
      </c>
      <c r="J48" s="191">
        <f t="shared" si="12"/>
        <v>100</v>
      </c>
      <c r="K48" s="191">
        <f t="shared" si="12"/>
        <v>1</v>
      </c>
      <c r="L48" s="191">
        <f t="shared" si="12"/>
        <v>0</v>
      </c>
      <c r="M48" s="191">
        <f t="shared" si="12"/>
        <v>0</v>
      </c>
      <c r="N48" s="191">
        <f t="shared" si="12"/>
        <v>0</v>
      </c>
      <c r="O48" s="191">
        <f t="shared" si="12"/>
        <v>0</v>
      </c>
      <c r="P48" s="191">
        <f t="shared" si="12"/>
        <v>0</v>
      </c>
      <c r="Q48" s="191">
        <f t="shared" si="12"/>
        <v>0</v>
      </c>
      <c r="R48" s="191">
        <f t="shared" si="12"/>
        <v>0</v>
      </c>
      <c r="S48" s="191">
        <f t="shared" si="12"/>
        <v>26</v>
      </c>
      <c r="T48" s="191">
        <f t="shared" si="12"/>
        <v>83</v>
      </c>
      <c r="U48" s="191">
        <f t="shared" si="12"/>
        <v>0</v>
      </c>
      <c r="V48" s="191">
        <f t="shared" si="12"/>
        <v>0</v>
      </c>
      <c r="W48" s="191">
        <f t="shared" si="12"/>
        <v>0</v>
      </c>
      <c r="X48" s="191">
        <f t="shared" si="12"/>
        <v>0</v>
      </c>
      <c r="Y48" s="191">
        <f t="shared" si="12"/>
        <v>0</v>
      </c>
      <c r="Z48" s="191">
        <f t="shared" si="12"/>
        <v>60</v>
      </c>
      <c r="AA48" s="191">
        <f t="shared" si="12"/>
        <v>60</v>
      </c>
      <c r="AB48" s="191">
        <f t="shared" si="12"/>
        <v>60</v>
      </c>
      <c r="AC48" s="191">
        <f t="shared" si="12"/>
        <v>0</v>
      </c>
      <c r="AD48" s="191">
        <f t="shared" si="12"/>
        <v>0</v>
      </c>
      <c r="AE48" s="191">
        <f t="shared" si="12"/>
        <v>0</v>
      </c>
      <c r="AF48" s="191">
        <f t="shared" si="12"/>
        <v>0</v>
      </c>
      <c r="AG48" s="191">
        <f t="shared" si="12"/>
        <v>0</v>
      </c>
      <c r="AH48" s="191">
        <f t="shared" si="12"/>
        <v>0</v>
      </c>
      <c r="AI48" s="191">
        <f t="shared" si="12"/>
        <v>0</v>
      </c>
      <c r="AJ48" s="191">
        <f t="shared" si="12"/>
        <v>0</v>
      </c>
      <c r="AK48" s="191">
        <f t="shared" si="12"/>
        <v>0</v>
      </c>
      <c r="AL48" s="191">
        <f t="shared" si="12"/>
        <v>0</v>
      </c>
      <c r="AM48" s="196"/>
      <c r="AN48" s="196"/>
      <c r="AO48" s="196"/>
    </row>
    <row r="49" s="12" customFormat="1" ht="30" customHeight="1" spans="1:41">
      <c r="A49" s="183" t="s">
        <v>54</v>
      </c>
      <c r="B49" s="188" t="s">
        <v>86</v>
      </c>
      <c r="C49" s="188"/>
      <c r="D49" s="188"/>
      <c r="E49" s="185"/>
      <c r="F49" s="185"/>
      <c r="G49" s="185"/>
      <c r="H49" s="185"/>
      <c r="I49" s="191">
        <f t="shared" ref="I49:AL49" si="13">SUM(I50)</f>
        <v>1</v>
      </c>
      <c r="J49" s="191">
        <f t="shared" si="13"/>
        <v>100</v>
      </c>
      <c r="K49" s="191">
        <f t="shared" si="13"/>
        <v>1</v>
      </c>
      <c r="L49" s="191">
        <f t="shared" si="13"/>
        <v>0</v>
      </c>
      <c r="M49" s="191">
        <f t="shared" si="13"/>
        <v>0</v>
      </c>
      <c r="N49" s="191">
        <f t="shared" si="13"/>
        <v>0</v>
      </c>
      <c r="O49" s="191">
        <f t="shared" si="13"/>
        <v>0</v>
      </c>
      <c r="P49" s="191">
        <f t="shared" si="13"/>
        <v>0</v>
      </c>
      <c r="Q49" s="191">
        <f t="shared" si="13"/>
        <v>0</v>
      </c>
      <c r="R49" s="191">
        <f t="shared" si="13"/>
        <v>0</v>
      </c>
      <c r="S49" s="191">
        <f t="shared" si="13"/>
        <v>26</v>
      </c>
      <c r="T49" s="191">
        <f t="shared" si="13"/>
        <v>83</v>
      </c>
      <c r="U49" s="191">
        <f t="shared" si="13"/>
        <v>0</v>
      </c>
      <c r="V49" s="191">
        <f t="shared" si="13"/>
        <v>0</v>
      </c>
      <c r="W49" s="191">
        <f t="shared" si="13"/>
        <v>0</v>
      </c>
      <c r="X49" s="191">
        <f t="shared" si="13"/>
        <v>0</v>
      </c>
      <c r="Y49" s="191">
        <f t="shared" si="13"/>
        <v>0</v>
      </c>
      <c r="Z49" s="191">
        <f t="shared" si="13"/>
        <v>60</v>
      </c>
      <c r="AA49" s="191">
        <f t="shared" si="13"/>
        <v>60</v>
      </c>
      <c r="AB49" s="191">
        <f t="shared" si="13"/>
        <v>60</v>
      </c>
      <c r="AC49" s="191">
        <f t="shared" si="13"/>
        <v>0</v>
      </c>
      <c r="AD49" s="191">
        <f t="shared" si="13"/>
        <v>0</v>
      </c>
      <c r="AE49" s="191">
        <f t="shared" si="13"/>
        <v>0</v>
      </c>
      <c r="AF49" s="191">
        <f t="shared" si="13"/>
        <v>0</v>
      </c>
      <c r="AG49" s="191">
        <f t="shared" si="13"/>
        <v>0</v>
      </c>
      <c r="AH49" s="191">
        <f t="shared" si="13"/>
        <v>0</v>
      </c>
      <c r="AI49" s="191">
        <f t="shared" si="13"/>
        <v>0</v>
      </c>
      <c r="AJ49" s="191">
        <f t="shared" si="13"/>
        <v>0</v>
      </c>
      <c r="AK49" s="191">
        <f t="shared" si="13"/>
        <v>0</v>
      </c>
      <c r="AL49" s="191">
        <f t="shared" si="13"/>
        <v>0</v>
      </c>
      <c r="AM49" s="191"/>
      <c r="AN49" s="196"/>
      <c r="AO49" s="196"/>
    </row>
    <row r="50" s="10" customFormat="1" ht="408" customHeight="1" spans="1:42">
      <c r="A50" s="22">
        <v>11</v>
      </c>
      <c r="B50" s="22" t="s">
        <v>1327</v>
      </c>
      <c r="C50" s="33">
        <v>2024</v>
      </c>
      <c r="D50" s="33" t="s">
        <v>1328</v>
      </c>
      <c r="E50" s="33" t="s">
        <v>178</v>
      </c>
      <c r="F50" s="22" t="s">
        <v>1009</v>
      </c>
      <c r="G50" s="33" t="s">
        <v>548</v>
      </c>
      <c r="H50" s="33" t="s">
        <v>1329</v>
      </c>
      <c r="I50" s="33">
        <v>1</v>
      </c>
      <c r="J50" s="33">
        <v>100</v>
      </c>
      <c r="K50" s="33">
        <v>1</v>
      </c>
      <c r="L50" s="33"/>
      <c r="M50" s="33"/>
      <c r="N50" s="33"/>
      <c r="O50" s="33"/>
      <c r="P50" s="33"/>
      <c r="Q50" s="33"/>
      <c r="R50" s="33"/>
      <c r="S50" s="33">
        <v>26</v>
      </c>
      <c r="T50" s="33">
        <v>83</v>
      </c>
      <c r="U50" s="33" t="s">
        <v>183</v>
      </c>
      <c r="V50" s="33" t="s">
        <v>1144</v>
      </c>
      <c r="W50" s="33" t="s">
        <v>183</v>
      </c>
      <c r="X50" s="33" t="s">
        <v>1144</v>
      </c>
      <c r="Y50" s="33" t="s">
        <v>1286</v>
      </c>
      <c r="Z50" s="33">
        <v>60</v>
      </c>
      <c r="AA50" s="33">
        <v>60</v>
      </c>
      <c r="AB50" s="33">
        <v>60</v>
      </c>
      <c r="AC50" s="33"/>
      <c r="AD50" s="33"/>
      <c r="AE50" s="33"/>
      <c r="AF50" s="33"/>
      <c r="AG50" s="33"/>
      <c r="AH50" s="33"/>
      <c r="AI50" s="33"/>
      <c r="AJ50" s="33"/>
      <c r="AK50" s="9"/>
      <c r="AL50" s="33"/>
      <c r="AM50" s="103" t="s">
        <v>1331</v>
      </c>
      <c r="AN50" s="33" t="s">
        <v>1332</v>
      </c>
      <c r="AO50" s="60" t="s">
        <v>1386</v>
      </c>
      <c r="AP50" s="22" t="s">
        <v>1390</v>
      </c>
    </row>
    <row r="51" s="12" customFormat="1" ht="30" customHeight="1" spans="1:41">
      <c r="A51" s="183" t="s">
        <v>54</v>
      </c>
      <c r="B51" s="188" t="s">
        <v>87</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c r="AO51" s="196"/>
    </row>
    <row r="52" s="12" customFormat="1" ht="30" customHeight="1" spans="1:41">
      <c r="A52" s="183" t="s">
        <v>54</v>
      </c>
      <c r="B52" s="188" t="s">
        <v>88</v>
      </c>
      <c r="C52" s="188"/>
      <c r="D52" s="188"/>
      <c r="E52" s="185"/>
      <c r="F52" s="185"/>
      <c r="G52" s="185"/>
      <c r="H52" s="185"/>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6"/>
      <c r="AN52" s="196"/>
      <c r="AO52" s="196"/>
    </row>
    <row r="53" s="12" customFormat="1" ht="30" customHeight="1" spans="1:41">
      <c r="A53" s="183" t="s">
        <v>54</v>
      </c>
      <c r="B53" s="188" t="s">
        <v>89</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52</v>
      </c>
      <c r="B54" s="188" t="s">
        <v>90</v>
      </c>
      <c r="C54" s="188"/>
      <c r="D54" s="188"/>
      <c r="E54" s="185"/>
      <c r="F54" s="185"/>
      <c r="G54" s="185"/>
      <c r="H54" s="185"/>
      <c r="I54" s="191">
        <f t="shared" ref="I54:AL54" si="14">I55+I57+I60+I58+I59+I61</f>
        <v>1</v>
      </c>
      <c r="J54" s="191">
        <f t="shared" si="14"/>
        <v>1200</v>
      </c>
      <c r="K54" s="191">
        <f t="shared" si="14"/>
        <v>1</v>
      </c>
      <c r="L54" s="191">
        <f t="shared" si="14"/>
        <v>0</v>
      </c>
      <c r="M54" s="191">
        <f t="shared" si="14"/>
        <v>0</v>
      </c>
      <c r="N54" s="191">
        <f t="shared" si="14"/>
        <v>0</v>
      </c>
      <c r="O54" s="191">
        <f t="shared" si="14"/>
        <v>0</v>
      </c>
      <c r="P54" s="191">
        <f t="shared" si="14"/>
        <v>0</v>
      </c>
      <c r="Q54" s="191">
        <f t="shared" si="14"/>
        <v>0</v>
      </c>
      <c r="R54" s="191">
        <f t="shared" si="14"/>
        <v>0</v>
      </c>
      <c r="S54" s="191">
        <f t="shared" si="14"/>
        <v>1200</v>
      </c>
      <c r="T54" s="191">
        <f t="shared" si="14"/>
        <v>1200</v>
      </c>
      <c r="U54" s="191">
        <f t="shared" si="14"/>
        <v>0</v>
      </c>
      <c r="V54" s="191">
        <f t="shared" si="14"/>
        <v>0</v>
      </c>
      <c r="W54" s="191">
        <f t="shared" si="14"/>
        <v>0</v>
      </c>
      <c r="X54" s="191">
        <f t="shared" si="14"/>
        <v>0</v>
      </c>
      <c r="Y54" s="191">
        <f t="shared" si="14"/>
        <v>0</v>
      </c>
      <c r="Z54" s="191">
        <f t="shared" si="14"/>
        <v>200</v>
      </c>
      <c r="AA54" s="191">
        <f t="shared" si="14"/>
        <v>0</v>
      </c>
      <c r="AB54" s="191">
        <f t="shared" si="14"/>
        <v>0</v>
      </c>
      <c r="AC54" s="191">
        <f t="shared" si="14"/>
        <v>0</v>
      </c>
      <c r="AD54" s="191">
        <f t="shared" si="14"/>
        <v>0</v>
      </c>
      <c r="AE54" s="191">
        <f t="shared" si="14"/>
        <v>0</v>
      </c>
      <c r="AF54" s="191">
        <f t="shared" si="14"/>
        <v>200</v>
      </c>
      <c r="AG54" s="191">
        <f t="shared" si="14"/>
        <v>0</v>
      </c>
      <c r="AH54" s="191">
        <f t="shared" si="14"/>
        <v>0</v>
      </c>
      <c r="AI54" s="191">
        <f t="shared" si="14"/>
        <v>0</v>
      </c>
      <c r="AJ54" s="191">
        <f t="shared" si="14"/>
        <v>0</v>
      </c>
      <c r="AK54" s="191">
        <f t="shared" si="14"/>
        <v>0</v>
      </c>
      <c r="AL54" s="191">
        <f t="shared" si="14"/>
        <v>0</v>
      </c>
      <c r="AM54" s="196"/>
      <c r="AN54" s="196"/>
      <c r="AO54" s="196"/>
    </row>
    <row r="55" s="12" customFormat="1" ht="30" customHeight="1" spans="1:41">
      <c r="A55" s="183" t="s">
        <v>54</v>
      </c>
      <c r="B55" s="188" t="s">
        <v>91</v>
      </c>
      <c r="C55" s="188"/>
      <c r="D55" s="188"/>
      <c r="E55" s="185"/>
      <c r="F55" s="185"/>
      <c r="G55" s="185"/>
      <c r="H55" s="185"/>
      <c r="I55" s="191">
        <f t="shared" ref="I55:AL55" si="15">SUM(I56)</f>
        <v>1</v>
      </c>
      <c r="J55" s="191">
        <f t="shared" si="15"/>
        <v>1200</v>
      </c>
      <c r="K55" s="191">
        <f t="shared" si="15"/>
        <v>1</v>
      </c>
      <c r="L55" s="191">
        <f t="shared" si="15"/>
        <v>0</v>
      </c>
      <c r="M55" s="191">
        <f t="shared" si="15"/>
        <v>0</v>
      </c>
      <c r="N55" s="191">
        <f t="shared" si="15"/>
        <v>0</v>
      </c>
      <c r="O55" s="191">
        <f t="shared" si="15"/>
        <v>0</v>
      </c>
      <c r="P55" s="191">
        <f t="shared" si="15"/>
        <v>0</v>
      </c>
      <c r="Q55" s="191">
        <f t="shared" si="15"/>
        <v>0</v>
      </c>
      <c r="R55" s="191">
        <f t="shared" si="15"/>
        <v>0</v>
      </c>
      <c r="S55" s="191">
        <f t="shared" si="15"/>
        <v>1200</v>
      </c>
      <c r="T55" s="191">
        <f t="shared" si="15"/>
        <v>1200</v>
      </c>
      <c r="U55" s="191">
        <f t="shared" si="15"/>
        <v>0</v>
      </c>
      <c r="V55" s="191">
        <f t="shared" si="15"/>
        <v>0</v>
      </c>
      <c r="W55" s="191">
        <f t="shared" si="15"/>
        <v>0</v>
      </c>
      <c r="X55" s="191">
        <f t="shared" si="15"/>
        <v>0</v>
      </c>
      <c r="Y55" s="191">
        <f t="shared" si="15"/>
        <v>0</v>
      </c>
      <c r="Z55" s="191">
        <f t="shared" si="15"/>
        <v>200</v>
      </c>
      <c r="AA55" s="191">
        <f t="shared" si="15"/>
        <v>0</v>
      </c>
      <c r="AB55" s="191">
        <f t="shared" si="15"/>
        <v>0</v>
      </c>
      <c r="AC55" s="191">
        <f t="shared" si="15"/>
        <v>0</v>
      </c>
      <c r="AD55" s="191">
        <f t="shared" si="15"/>
        <v>0</v>
      </c>
      <c r="AE55" s="191">
        <f t="shared" si="15"/>
        <v>0</v>
      </c>
      <c r="AF55" s="191">
        <f t="shared" si="15"/>
        <v>200</v>
      </c>
      <c r="AG55" s="191">
        <f t="shared" si="15"/>
        <v>0</v>
      </c>
      <c r="AH55" s="191">
        <f t="shared" si="15"/>
        <v>0</v>
      </c>
      <c r="AI55" s="191">
        <f t="shared" si="15"/>
        <v>0</v>
      </c>
      <c r="AJ55" s="191">
        <f t="shared" si="15"/>
        <v>0</v>
      </c>
      <c r="AK55" s="191">
        <f t="shared" si="15"/>
        <v>0</v>
      </c>
      <c r="AL55" s="191">
        <f t="shared" si="15"/>
        <v>0</v>
      </c>
      <c r="AM55" s="196"/>
      <c r="AN55" s="196"/>
      <c r="AO55" s="196"/>
    </row>
    <row r="56" s="7" customFormat="1" ht="178" customHeight="1" spans="1:42">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1286</v>
      </c>
      <c r="Z56" s="22">
        <v>200</v>
      </c>
      <c r="AA56" s="22"/>
      <c r="AB56" s="60"/>
      <c r="AC56" s="60"/>
      <c r="AD56" s="60"/>
      <c r="AE56" s="60"/>
      <c r="AF56" s="22">
        <v>200</v>
      </c>
      <c r="AG56" s="22"/>
      <c r="AH56" s="22"/>
      <c r="AI56" s="22"/>
      <c r="AJ56" s="22"/>
      <c r="AK56" s="22"/>
      <c r="AL56" s="22"/>
      <c r="AM56" s="33" t="s">
        <v>1181</v>
      </c>
      <c r="AN56" s="33" t="s">
        <v>1182</v>
      </c>
      <c r="AO56" s="60" t="s">
        <v>1386</v>
      </c>
      <c r="AP56" s="75" t="s">
        <v>1386</v>
      </c>
    </row>
    <row r="57" s="12" customFormat="1" ht="30" customHeight="1" spans="1:41">
      <c r="A57" s="183" t="s">
        <v>54</v>
      </c>
      <c r="B57" s="188" t="s">
        <v>92</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93</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54</v>
      </c>
      <c r="B59" s="188" t="s">
        <v>94</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3" t="s">
        <v>54</v>
      </c>
      <c r="B60" s="188" t="s">
        <v>95</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96</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customHeight="1" spans="1:41">
      <c r="A62" s="180" t="s">
        <v>50</v>
      </c>
      <c r="B62" s="188" t="s">
        <v>97</v>
      </c>
      <c r="C62" s="188"/>
      <c r="D62" s="188"/>
      <c r="E62" s="185"/>
      <c r="F62" s="185"/>
      <c r="G62" s="185"/>
      <c r="H62" s="185"/>
      <c r="I62" s="192">
        <f t="shared" ref="I62:AL62" si="16">I63+I67+I70+I73+I77</f>
        <v>1</v>
      </c>
      <c r="J62" s="192">
        <f t="shared" si="16"/>
        <v>0</v>
      </c>
      <c r="K62" s="192">
        <f t="shared" si="16"/>
        <v>0</v>
      </c>
      <c r="L62" s="192">
        <f t="shared" si="16"/>
        <v>1</v>
      </c>
      <c r="M62" s="192">
        <f t="shared" si="16"/>
        <v>0</v>
      </c>
      <c r="N62" s="192">
        <f t="shared" si="16"/>
        <v>0</v>
      </c>
      <c r="O62" s="192">
        <f t="shared" si="16"/>
        <v>0</v>
      </c>
      <c r="P62" s="192">
        <f t="shared" si="16"/>
        <v>0</v>
      </c>
      <c r="Q62" s="192">
        <f t="shared" si="16"/>
        <v>0</v>
      </c>
      <c r="R62" s="192">
        <f t="shared" si="16"/>
        <v>0</v>
      </c>
      <c r="S62" s="192">
        <f t="shared" si="16"/>
        <v>0</v>
      </c>
      <c r="T62" s="192">
        <f t="shared" si="16"/>
        <v>0</v>
      </c>
      <c r="U62" s="192">
        <f t="shared" si="16"/>
        <v>0</v>
      </c>
      <c r="V62" s="192">
        <f t="shared" si="16"/>
        <v>0</v>
      </c>
      <c r="W62" s="192">
        <f t="shared" si="16"/>
        <v>0</v>
      </c>
      <c r="X62" s="192">
        <f t="shared" si="16"/>
        <v>0</v>
      </c>
      <c r="Y62" s="192">
        <f t="shared" si="16"/>
        <v>0</v>
      </c>
      <c r="Z62" s="192">
        <f t="shared" si="16"/>
        <v>10</v>
      </c>
      <c r="AA62" s="192">
        <f t="shared" si="16"/>
        <v>0</v>
      </c>
      <c r="AB62" s="192">
        <f t="shared" si="16"/>
        <v>0</v>
      </c>
      <c r="AC62" s="192">
        <f t="shared" si="16"/>
        <v>0</v>
      </c>
      <c r="AD62" s="192">
        <f t="shared" si="16"/>
        <v>0</v>
      </c>
      <c r="AE62" s="192">
        <f t="shared" si="16"/>
        <v>0</v>
      </c>
      <c r="AF62" s="192">
        <f t="shared" si="16"/>
        <v>10</v>
      </c>
      <c r="AG62" s="192">
        <f t="shared" si="16"/>
        <v>0</v>
      </c>
      <c r="AH62" s="192">
        <f t="shared" si="16"/>
        <v>0</v>
      </c>
      <c r="AI62" s="192">
        <f t="shared" si="16"/>
        <v>0</v>
      </c>
      <c r="AJ62" s="192">
        <f t="shared" si="16"/>
        <v>0</v>
      </c>
      <c r="AK62" s="192">
        <f t="shared" si="16"/>
        <v>0</v>
      </c>
      <c r="AL62" s="192">
        <f t="shared" si="16"/>
        <v>0</v>
      </c>
      <c r="AM62" s="196"/>
      <c r="AN62" s="196"/>
      <c r="AO62" s="196"/>
    </row>
    <row r="63" s="12" customFormat="1" ht="30" customHeight="1" spans="1:41">
      <c r="A63" s="180" t="s">
        <v>52</v>
      </c>
      <c r="B63" s="188" t="s">
        <v>98</v>
      </c>
      <c r="C63" s="188"/>
      <c r="D63" s="188"/>
      <c r="E63" s="185"/>
      <c r="F63" s="185"/>
      <c r="G63" s="185"/>
      <c r="H63" s="185"/>
      <c r="I63" s="191">
        <f t="shared" ref="I63:AL63" si="17">I64+I66</f>
        <v>1</v>
      </c>
      <c r="J63" s="191">
        <f t="shared" si="17"/>
        <v>0</v>
      </c>
      <c r="K63" s="191">
        <f t="shared" si="17"/>
        <v>0</v>
      </c>
      <c r="L63" s="191">
        <f t="shared" si="17"/>
        <v>1</v>
      </c>
      <c r="M63" s="191">
        <f t="shared" si="17"/>
        <v>0</v>
      </c>
      <c r="N63" s="191">
        <f t="shared" si="17"/>
        <v>0</v>
      </c>
      <c r="O63" s="191">
        <f t="shared" si="17"/>
        <v>0</v>
      </c>
      <c r="P63" s="191">
        <f t="shared" si="17"/>
        <v>0</v>
      </c>
      <c r="Q63" s="191">
        <f t="shared" si="17"/>
        <v>0</v>
      </c>
      <c r="R63" s="191">
        <f t="shared" si="17"/>
        <v>0</v>
      </c>
      <c r="S63" s="191">
        <f t="shared" si="17"/>
        <v>0</v>
      </c>
      <c r="T63" s="191">
        <f t="shared" si="17"/>
        <v>0</v>
      </c>
      <c r="U63" s="191">
        <f t="shared" si="17"/>
        <v>0</v>
      </c>
      <c r="V63" s="191">
        <f t="shared" si="17"/>
        <v>0</v>
      </c>
      <c r="W63" s="191">
        <f t="shared" si="17"/>
        <v>0</v>
      </c>
      <c r="X63" s="191">
        <f t="shared" si="17"/>
        <v>0</v>
      </c>
      <c r="Y63" s="191">
        <f t="shared" si="17"/>
        <v>0</v>
      </c>
      <c r="Z63" s="191">
        <f t="shared" si="17"/>
        <v>10</v>
      </c>
      <c r="AA63" s="191">
        <f t="shared" si="17"/>
        <v>0</v>
      </c>
      <c r="AB63" s="191">
        <f t="shared" si="17"/>
        <v>0</v>
      </c>
      <c r="AC63" s="191">
        <f t="shared" si="17"/>
        <v>0</v>
      </c>
      <c r="AD63" s="191">
        <f t="shared" si="17"/>
        <v>0</v>
      </c>
      <c r="AE63" s="191">
        <f t="shared" si="17"/>
        <v>0</v>
      </c>
      <c r="AF63" s="191">
        <f t="shared" si="17"/>
        <v>10</v>
      </c>
      <c r="AG63" s="191">
        <f t="shared" si="17"/>
        <v>0</v>
      </c>
      <c r="AH63" s="191">
        <f t="shared" si="17"/>
        <v>0</v>
      </c>
      <c r="AI63" s="191">
        <f t="shared" si="17"/>
        <v>0</v>
      </c>
      <c r="AJ63" s="191">
        <f t="shared" si="17"/>
        <v>0</v>
      </c>
      <c r="AK63" s="191">
        <f t="shared" si="17"/>
        <v>0</v>
      </c>
      <c r="AL63" s="191">
        <f t="shared" si="17"/>
        <v>0</v>
      </c>
      <c r="AM63" s="196"/>
      <c r="AN63" s="196"/>
      <c r="AO63" s="196"/>
    </row>
    <row r="64" s="12" customFormat="1" ht="30" customHeight="1" spans="1:41">
      <c r="A64" s="183" t="s">
        <v>54</v>
      </c>
      <c r="B64" s="188" t="s">
        <v>99</v>
      </c>
      <c r="C64" s="188"/>
      <c r="D64" s="188"/>
      <c r="E64" s="185"/>
      <c r="F64" s="185"/>
      <c r="G64" s="185"/>
      <c r="H64" s="185"/>
      <c r="I64" s="191">
        <f t="shared" ref="I64:AL64" si="18">SUM(I65)</f>
        <v>1</v>
      </c>
      <c r="J64" s="191">
        <f t="shared" si="18"/>
        <v>0</v>
      </c>
      <c r="K64" s="191">
        <f t="shared" si="18"/>
        <v>0</v>
      </c>
      <c r="L64" s="191">
        <f t="shared" si="18"/>
        <v>1</v>
      </c>
      <c r="M64" s="191">
        <f t="shared" si="18"/>
        <v>0</v>
      </c>
      <c r="N64" s="191">
        <f t="shared" si="18"/>
        <v>0</v>
      </c>
      <c r="O64" s="191">
        <f t="shared" si="18"/>
        <v>0</v>
      </c>
      <c r="P64" s="191">
        <f t="shared" si="18"/>
        <v>0</v>
      </c>
      <c r="Q64" s="191">
        <f t="shared" si="18"/>
        <v>0</v>
      </c>
      <c r="R64" s="191">
        <f t="shared" si="18"/>
        <v>0</v>
      </c>
      <c r="S64" s="191">
        <f t="shared" si="18"/>
        <v>0</v>
      </c>
      <c r="T64" s="191">
        <f t="shared" si="18"/>
        <v>0</v>
      </c>
      <c r="U64" s="191">
        <f t="shared" si="18"/>
        <v>0</v>
      </c>
      <c r="V64" s="191">
        <f t="shared" si="18"/>
        <v>0</v>
      </c>
      <c r="W64" s="191">
        <f t="shared" si="18"/>
        <v>0</v>
      </c>
      <c r="X64" s="191">
        <f t="shared" si="18"/>
        <v>0</v>
      </c>
      <c r="Y64" s="191">
        <f t="shared" si="18"/>
        <v>0</v>
      </c>
      <c r="Z64" s="191">
        <f t="shared" si="18"/>
        <v>10</v>
      </c>
      <c r="AA64" s="191">
        <f t="shared" si="18"/>
        <v>0</v>
      </c>
      <c r="AB64" s="191">
        <f t="shared" si="18"/>
        <v>0</v>
      </c>
      <c r="AC64" s="191">
        <f t="shared" si="18"/>
        <v>0</v>
      </c>
      <c r="AD64" s="191">
        <f t="shared" si="18"/>
        <v>0</v>
      </c>
      <c r="AE64" s="191">
        <f t="shared" si="18"/>
        <v>0</v>
      </c>
      <c r="AF64" s="191">
        <f t="shared" si="18"/>
        <v>10</v>
      </c>
      <c r="AG64" s="191">
        <f t="shared" si="18"/>
        <v>0</v>
      </c>
      <c r="AH64" s="191">
        <f t="shared" si="18"/>
        <v>0</v>
      </c>
      <c r="AI64" s="191">
        <f t="shared" si="18"/>
        <v>0</v>
      </c>
      <c r="AJ64" s="191">
        <f t="shared" si="18"/>
        <v>0</v>
      </c>
      <c r="AK64" s="191">
        <f t="shared" si="18"/>
        <v>0</v>
      </c>
      <c r="AL64" s="191">
        <f t="shared" si="18"/>
        <v>0</v>
      </c>
      <c r="AM64" s="196"/>
      <c r="AN64" s="196"/>
      <c r="AO64" s="196"/>
    </row>
    <row r="65" s="7" customFormat="1" ht="189" customHeight="1" spans="1:42">
      <c r="A65" s="22">
        <v>13</v>
      </c>
      <c r="B65" s="25" t="s">
        <v>1219</v>
      </c>
      <c r="C65" s="25">
        <v>2024</v>
      </c>
      <c r="D65" s="68" t="s">
        <v>1333</v>
      </c>
      <c r="E65" s="25" t="s">
        <v>178</v>
      </c>
      <c r="F65" s="25" t="s">
        <v>1175</v>
      </c>
      <c r="G65" s="25" t="s">
        <v>995</v>
      </c>
      <c r="H65" s="68" t="s">
        <v>1114</v>
      </c>
      <c r="I65" s="22">
        <v>1</v>
      </c>
      <c r="J65" s="22"/>
      <c r="K65" s="22"/>
      <c r="L65" s="22">
        <v>1</v>
      </c>
      <c r="M65" s="22"/>
      <c r="N65" s="22"/>
      <c r="O65" s="22"/>
      <c r="P65" s="22"/>
      <c r="Q65" s="22"/>
      <c r="R65" s="22"/>
      <c r="S65" s="22"/>
      <c r="T65" s="22"/>
      <c r="U65" s="36" t="s">
        <v>1003</v>
      </c>
      <c r="V65" s="22" t="s">
        <v>1438</v>
      </c>
      <c r="W65" s="36" t="s">
        <v>1003</v>
      </c>
      <c r="X65" s="22" t="s">
        <v>1438</v>
      </c>
      <c r="Y65" s="22" t="s">
        <v>1220</v>
      </c>
      <c r="Z65" s="22">
        <v>10</v>
      </c>
      <c r="AA65" s="22"/>
      <c r="AB65" s="60"/>
      <c r="AC65" s="60"/>
      <c r="AD65" s="60"/>
      <c r="AE65" s="60"/>
      <c r="AF65" s="22">
        <v>10</v>
      </c>
      <c r="AG65" s="22"/>
      <c r="AH65" s="22"/>
      <c r="AI65" s="22"/>
      <c r="AJ65" s="22"/>
      <c r="AK65" s="22"/>
      <c r="AL65" s="22"/>
      <c r="AM65" s="33" t="s">
        <v>1221</v>
      </c>
      <c r="AN65" s="33" t="s">
        <v>1334</v>
      </c>
      <c r="AO65" s="60" t="s">
        <v>1392</v>
      </c>
      <c r="AP65" s="75" t="s">
        <v>1392</v>
      </c>
    </row>
    <row r="66" s="12" customFormat="1" ht="30" customHeight="1" spans="1:41">
      <c r="A66" s="183" t="s">
        <v>54</v>
      </c>
      <c r="B66" s="188" t="s">
        <v>100</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customHeight="1" spans="1:41">
      <c r="A67" s="183" t="s">
        <v>52</v>
      </c>
      <c r="B67" s="188" t="s">
        <v>101</v>
      </c>
      <c r="C67" s="188"/>
      <c r="D67" s="188"/>
      <c r="E67" s="185"/>
      <c r="F67" s="185"/>
      <c r="G67" s="185"/>
      <c r="H67" s="185"/>
      <c r="I67" s="191">
        <f t="shared" ref="I67:AL67" si="19">I68+I69</f>
        <v>0</v>
      </c>
      <c r="J67" s="191">
        <f t="shared" si="19"/>
        <v>0</v>
      </c>
      <c r="K67" s="191">
        <f t="shared" si="19"/>
        <v>0</v>
      </c>
      <c r="L67" s="191">
        <f t="shared" si="19"/>
        <v>0</v>
      </c>
      <c r="M67" s="191">
        <f t="shared" si="19"/>
        <v>0</v>
      </c>
      <c r="N67" s="191">
        <f t="shared" si="19"/>
        <v>0</v>
      </c>
      <c r="O67" s="191">
        <f t="shared" si="19"/>
        <v>0</v>
      </c>
      <c r="P67" s="191">
        <f t="shared" si="19"/>
        <v>0</v>
      </c>
      <c r="Q67" s="191">
        <f t="shared" si="19"/>
        <v>0</v>
      </c>
      <c r="R67" s="191">
        <f t="shared" si="19"/>
        <v>0</v>
      </c>
      <c r="S67" s="191">
        <f t="shared" si="19"/>
        <v>0</v>
      </c>
      <c r="T67" s="191">
        <f t="shared" si="19"/>
        <v>0</v>
      </c>
      <c r="U67" s="191">
        <f t="shared" si="19"/>
        <v>0</v>
      </c>
      <c r="V67" s="191">
        <f t="shared" si="19"/>
        <v>0</v>
      </c>
      <c r="W67" s="191">
        <f t="shared" si="19"/>
        <v>0</v>
      </c>
      <c r="X67" s="191">
        <f t="shared" si="19"/>
        <v>0</v>
      </c>
      <c r="Y67" s="191">
        <f t="shared" si="19"/>
        <v>0</v>
      </c>
      <c r="Z67" s="191">
        <f t="shared" si="19"/>
        <v>0</v>
      </c>
      <c r="AA67" s="191">
        <f t="shared" si="19"/>
        <v>0</v>
      </c>
      <c r="AB67" s="191">
        <f t="shared" si="19"/>
        <v>0</v>
      </c>
      <c r="AC67" s="191">
        <f t="shared" si="19"/>
        <v>0</v>
      </c>
      <c r="AD67" s="191">
        <f t="shared" si="19"/>
        <v>0</v>
      </c>
      <c r="AE67" s="191">
        <f t="shared" si="19"/>
        <v>0</v>
      </c>
      <c r="AF67" s="191">
        <f t="shared" si="19"/>
        <v>0</v>
      </c>
      <c r="AG67" s="191">
        <f t="shared" si="19"/>
        <v>0</v>
      </c>
      <c r="AH67" s="191">
        <f t="shared" si="19"/>
        <v>0</v>
      </c>
      <c r="AI67" s="191">
        <f t="shared" si="19"/>
        <v>0</v>
      </c>
      <c r="AJ67" s="191">
        <f t="shared" si="19"/>
        <v>0</v>
      </c>
      <c r="AK67" s="191">
        <f t="shared" si="19"/>
        <v>0</v>
      </c>
      <c r="AL67" s="191">
        <f t="shared" si="19"/>
        <v>0</v>
      </c>
      <c r="AM67" s="196"/>
      <c r="AN67" s="196"/>
      <c r="AO67" s="196"/>
    </row>
    <row r="68" s="12" customFormat="1" ht="30" customHeight="1" spans="1:41">
      <c r="A68" s="183" t="s">
        <v>54</v>
      </c>
      <c r="B68" s="188" t="s">
        <v>102</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customHeight="1" spans="1:41">
      <c r="A69" s="183" t="s">
        <v>54</v>
      </c>
      <c r="B69" s="188" t="s">
        <v>103</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customHeight="1" spans="1:41">
      <c r="A70" s="183" t="s">
        <v>52</v>
      </c>
      <c r="B70" s="188" t="s">
        <v>104</v>
      </c>
      <c r="C70" s="188"/>
      <c r="D70" s="188"/>
      <c r="E70" s="185"/>
      <c r="F70" s="185"/>
      <c r="G70" s="185"/>
      <c r="H70" s="185"/>
      <c r="I70" s="191">
        <f t="shared" ref="I70:AL70" si="20">I71+I72</f>
        <v>0</v>
      </c>
      <c r="J70" s="191">
        <f t="shared" si="20"/>
        <v>0</v>
      </c>
      <c r="K70" s="191">
        <f t="shared" si="20"/>
        <v>0</v>
      </c>
      <c r="L70" s="191">
        <f t="shared" si="20"/>
        <v>0</v>
      </c>
      <c r="M70" s="191">
        <f t="shared" si="20"/>
        <v>0</v>
      </c>
      <c r="N70" s="191">
        <f t="shared" si="20"/>
        <v>0</v>
      </c>
      <c r="O70" s="191">
        <f t="shared" si="20"/>
        <v>0</v>
      </c>
      <c r="P70" s="191">
        <f t="shared" si="20"/>
        <v>0</v>
      </c>
      <c r="Q70" s="191">
        <f t="shared" si="20"/>
        <v>0</v>
      </c>
      <c r="R70" s="191">
        <f t="shared" si="20"/>
        <v>0</v>
      </c>
      <c r="S70" s="191">
        <f t="shared" si="20"/>
        <v>0</v>
      </c>
      <c r="T70" s="191">
        <f t="shared" si="20"/>
        <v>0</v>
      </c>
      <c r="U70" s="191">
        <f t="shared" si="20"/>
        <v>0</v>
      </c>
      <c r="V70" s="191">
        <f t="shared" si="20"/>
        <v>0</v>
      </c>
      <c r="W70" s="191">
        <f t="shared" si="20"/>
        <v>0</v>
      </c>
      <c r="X70" s="191">
        <f t="shared" si="20"/>
        <v>0</v>
      </c>
      <c r="Y70" s="191">
        <f t="shared" si="20"/>
        <v>0</v>
      </c>
      <c r="Z70" s="191">
        <f t="shared" si="20"/>
        <v>0</v>
      </c>
      <c r="AA70" s="191">
        <f t="shared" si="20"/>
        <v>0</v>
      </c>
      <c r="AB70" s="191">
        <f t="shared" si="20"/>
        <v>0</v>
      </c>
      <c r="AC70" s="191">
        <f t="shared" si="20"/>
        <v>0</v>
      </c>
      <c r="AD70" s="191">
        <f t="shared" si="20"/>
        <v>0</v>
      </c>
      <c r="AE70" s="191">
        <f t="shared" si="20"/>
        <v>0</v>
      </c>
      <c r="AF70" s="191">
        <f t="shared" si="20"/>
        <v>0</v>
      </c>
      <c r="AG70" s="191">
        <f t="shared" si="20"/>
        <v>0</v>
      </c>
      <c r="AH70" s="191">
        <f t="shared" si="20"/>
        <v>0</v>
      </c>
      <c r="AI70" s="191">
        <f t="shared" si="20"/>
        <v>0</v>
      </c>
      <c r="AJ70" s="191">
        <f t="shared" si="20"/>
        <v>0</v>
      </c>
      <c r="AK70" s="191">
        <f t="shared" si="20"/>
        <v>0</v>
      </c>
      <c r="AL70" s="191">
        <f t="shared" si="20"/>
        <v>0</v>
      </c>
      <c r="AM70" s="196"/>
      <c r="AN70" s="196"/>
      <c r="AO70" s="196"/>
    </row>
    <row r="71" s="12" customFormat="1" ht="30" customHeight="1" spans="1:41">
      <c r="A71" s="183" t="s">
        <v>54</v>
      </c>
      <c r="B71" s="188" t="s">
        <v>105</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54</v>
      </c>
      <c r="B72" s="188" t="s">
        <v>106</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52</v>
      </c>
      <c r="B73" s="188" t="s">
        <v>107</v>
      </c>
      <c r="C73" s="188"/>
      <c r="D73" s="188"/>
      <c r="E73" s="185"/>
      <c r="F73" s="185"/>
      <c r="G73" s="185"/>
      <c r="H73" s="185"/>
      <c r="I73" s="191">
        <f t="shared" ref="I73:AL73" si="21">I74+I76+I75</f>
        <v>0</v>
      </c>
      <c r="J73" s="191">
        <f t="shared" si="21"/>
        <v>0</v>
      </c>
      <c r="K73" s="191">
        <f t="shared" si="21"/>
        <v>0</v>
      </c>
      <c r="L73" s="191">
        <f t="shared" si="21"/>
        <v>0</v>
      </c>
      <c r="M73" s="191">
        <f t="shared" si="21"/>
        <v>0</v>
      </c>
      <c r="N73" s="191">
        <f t="shared" si="21"/>
        <v>0</v>
      </c>
      <c r="O73" s="191">
        <f t="shared" si="21"/>
        <v>0</v>
      </c>
      <c r="P73" s="191">
        <f t="shared" si="21"/>
        <v>0</v>
      </c>
      <c r="Q73" s="191">
        <f t="shared" si="21"/>
        <v>0</v>
      </c>
      <c r="R73" s="191">
        <f t="shared" si="21"/>
        <v>0</v>
      </c>
      <c r="S73" s="191">
        <f t="shared" si="21"/>
        <v>0</v>
      </c>
      <c r="T73" s="191">
        <f t="shared" si="21"/>
        <v>0</v>
      </c>
      <c r="U73" s="191">
        <f t="shared" si="21"/>
        <v>0</v>
      </c>
      <c r="V73" s="191">
        <f t="shared" si="21"/>
        <v>0</v>
      </c>
      <c r="W73" s="191">
        <f t="shared" si="21"/>
        <v>0</v>
      </c>
      <c r="X73" s="191">
        <f t="shared" si="21"/>
        <v>0</v>
      </c>
      <c r="Y73" s="191">
        <f t="shared" si="21"/>
        <v>0</v>
      </c>
      <c r="Z73" s="191">
        <f t="shared" si="21"/>
        <v>0</v>
      </c>
      <c r="AA73" s="191">
        <f t="shared" si="21"/>
        <v>0</v>
      </c>
      <c r="AB73" s="191">
        <f t="shared" si="21"/>
        <v>0</v>
      </c>
      <c r="AC73" s="191">
        <f t="shared" si="21"/>
        <v>0</v>
      </c>
      <c r="AD73" s="191">
        <f t="shared" si="21"/>
        <v>0</v>
      </c>
      <c r="AE73" s="191">
        <f t="shared" si="21"/>
        <v>0</v>
      </c>
      <c r="AF73" s="191">
        <f t="shared" si="21"/>
        <v>0</v>
      </c>
      <c r="AG73" s="191">
        <f t="shared" si="21"/>
        <v>0</v>
      </c>
      <c r="AH73" s="191">
        <f t="shared" si="21"/>
        <v>0</v>
      </c>
      <c r="AI73" s="191">
        <f t="shared" si="21"/>
        <v>0</v>
      </c>
      <c r="AJ73" s="191">
        <f t="shared" si="21"/>
        <v>0</v>
      </c>
      <c r="AK73" s="191">
        <f t="shared" si="21"/>
        <v>0</v>
      </c>
      <c r="AL73" s="191">
        <f t="shared" si="21"/>
        <v>0</v>
      </c>
      <c r="AM73" s="196"/>
      <c r="AN73" s="196"/>
      <c r="AO73" s="196"/>
    </row>
    <row r="74" s="12" customFormat="1" ht="30" customHeight="1" spans="1:41">
      <c r="A74" s="183" t="s">
        <v>54</v>
      </c>
      <c r="B74" s="188" t="s">
        <v>108</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customHeight="1" spans="1:41">
      <c r="A75" s="183" t="s">
        <v>54</v>
      </c>
      <c r="B75" s="188" t="s">
        <v>109</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54</v>
      </c>
      <c r="B76" s="188" t="s">
        <v>110</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52</v>
      </c>
      <c r="B77" s="188" t="s">
        <v>111</v>
      </c>
      <c r="C77" s="188"/>
      <c r="D77" s="188"/>
      <c r="E77" s="185"/>
      <c r="F77" s="185"/>
      <c r="G77" s="185"/>
      <c r="H77" s="185"/>
      <c r="I77" s="191">
        <f t="shared" ref="I77:AL77" si="22">I78</f>
        <v>0</v>
      </c>
      <c r="J77" s="191">
        <f t="shared" si="22"/>
        <v>0</v>
      </c>
      <c r="K77" s="191">
        <f t="shared" si="22"/>
        <v>0</v>
      </c>
      <c r="L77" s="191">
        <f t="shared" si="22"/>
        <v>0</v>
      </c>
      <c r="M77" s="191">
        <f t="shared" si="22"/>
        <v>0</v>
      </c>
      <c r="N77" s="191">
        <f t="shared" si="22"/>
        <v>0</v>
      </c>
      <c r="O77" s="191">
        <f t="shared" si="22"/>
        <v>0</v>
      </c>
      <c r="P77" s="191">
        <f t="shared" si="22"/>
        <v>0</v>
      </c>
      <c r="Q77" s="191">
        <f t="shared" si="22"/>
        <v>0</v>
      </c>
      <c r="R77" s="191">
        <f t="shared" si="22"/>
        <v>0</v>
      </c>
      <c r="S77" s="191">
        <f t="shared" si="22"/>
        <v>0</v>
      </c>
      <c r="T77" s="191">
        <f t="shared" si="22"/>
        <v>0</v>
      </c>
      <c r="U77" s="191">
        <f t="shared" si="22"/>
        <v>0</v>
      </c>
      <c r="V77" s="191">
        <f t="shared" si="22"/>
        <v>0</v>
      </c>
      <c r="W77" s="191">
        <f t="shared" si="22"/>
        <v>0</v>
      </c>
      <c r="X77" s="191">
        <f t="shared" si="22"/>
        <v>0</v>
      </c>
      <c r="Y77" s="191">
        <f t="shared" si="22"/>
        <v>0</v>
      </c>
      <c r="Z77" s="191">
        <f t="shared" si="22"/>
        <v>0</v>
      </c>
      <c r="AA77" s="191">
        <f t="shared" si="22"/>
        <v>0</v>
      </c>
      <c r="AB77" s="191">
        <f t="shared" si="22"/>
        <v>0</v>
      </c>
      <c r="AC77" s="191">
        <f t="shared" si="22"/>
        <v>0</v>
      </c>
      <c r="AD77" s="191">
        <f t="shared" si="22"/>
        <v>0</v>
      </c>
      <c r="AE77" s="191">
        <f t="shared" si="22"/>
        <v>0</v>
      </c>
      <c r="AF77" s="191">
        <f t="shared" si="22"/>
        <v>0</v>
      </c>
      <c r="AG77" s="191">
        <f t="shared" si="22"/>
        <v>0</v>
      </c>
      <c r="AH77" s="191">
        <f t="shared" si="22"/>
        <v>0</v>
      </c>
      <c r="AI77" s="191">
        <f t="shared" si="22"/>
        <v>0</v>
      </c>
      <c r="AJ77" s="191">
        <f t="shared" si="22"/>
        <v>0</v>
      </c>
      <c r="AK77" s="191">
        <f t="shared" si="22"/>
        <v>0</v>
      </c>
      <c r="AL77" s="191">
        <f t="shared" si="22"/>
        <v>0</v>
      </c>
      <c r="AM77" s="196"/>
      <c r="AN77" s="196"/>
      <c r="AO77" s="196"/>
    </row>
    <row r="78" s="12" customFormat="1" ht="30" customHeight="1" spans="1:41">
      <c r="A78" s="183" t="s">
        <v>54</v>
      </c>
      <c r="B78" s="188" t="s">
        <v>111</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0" t="s">
        <v>50</v>
      </c>
      <c r="B79" s="188" t="s">
        <v>112</v>
      </c>
      <c r="C79" s="188"/>
      <c r="D79" s="188"/>
      <c r="E79" s="185"/>
      <c r="F79" s="185"/>
      <c r="G79" s="185"/>
      <c r="H79" s="185"/>
      <c r="I79" s="192">
        <f t="shared" ref="I79:AL79" si="23">I80+I95+I104</f>
        <v>9</v>
      </c>
      <c r="J79" s="192">
        <f t="shared" si="23"/>
        <v>275.9544</v>
      </c>
      <c r="K79" s="192">
        <f t="shared" si="23"/>
        <v>1</v>
      </c>
      <c r="L79" s="192">
        <f t="shared" si="23"/>
        <v>0</v>
      </c>
      <c r="M79" s="192">
        <f t="shared" si="23"/>
        <v>8</v>
      </c>
      <c r="N79" s="192">
        <f t="shared" si="23"/>
        <v>0</v>
      </c>
      <c r="O79" s="192">
        <f t="shared" si="23"/>
        <v>0</v>
      </c>
      <c r="P79" s="192">
        <f t="shared" si="23"/>
        <v>0</v>
      </c>
      <c r="Q79" s="192">
        <f t="shared" si="23"/>
        <v>0</v>
      </c>
      <c r="R79" s="192">
        <f t="shared" si="23"/>
        <v>0</v>
      </c>
      <c r="S79" s="192">
        <f t="shared" si="23"/>
        <v>6948</v>
      </c>
      <c r="T79" s="192">
        <f t="shared" si="23"/>
        <v>25403</v>
      </c>
      <c r="U79" s="192">
        <f t="shared" si="23"/>
        <v>0</v>
      </c>
      <c r="V79" s="192">
        <f t="shared" si="23"/>
        <v>0</v>
      </c>
      <c r="W79" s="192">
        <f t="shared" si="23"/>
        <v>0</v>
      </c>
      <c r="X79" s="192">
        <f t="shared" si="23"/>
        <v>0</v>
      </c>
      <c r="Y79" s="192">
        <f t="shared" si="23"/>
        <v>0</v>
      </c>
      <c r="Z79" s="192">
        <f t="shared" si="23"/>
        <v>10600</v>
      </c>
      <c r="AA79" s="192">
        <f t="shared" si="23"/>
        <v>8600</v>
      </c>
      <c r="AB79" s="192">
        <f t="shared" si="23"/>
        <v>8600</v>
      </c>
      <c r="AC79" s="192">
        <f t="shared" si="23"/>
        <v>0</v>
      </c>
      <c r="AD79" s="192">
        <f t="shared" si="23"/>
        <v>0</v>
      </c>
      <c r="AE79" s="192">
        <f t="shared" si="23"/>
        <v>0</v>
      </c>
      <c r="AF79" s="192">
        <f t="shared" si="23"/>
        <v>0</v>
      </c>
      <c r="AG79" s="192">
        <f t="shared" si="23"/>
        <v>0</v>
      </c>
      <c r="AH79" s="192">
        <f t="shared" si="23"/>
        <v>2000</v>
      </c>
      <c r="AI79" s="192">
        <f t="shared" si="23"/>
        <v>0</v>
      </c>
      <c r="AJ79" s="192">
        <f t="shared" si="23"/>
        <v>0</v>
      </c>
      <c r="AK79" s="192">
        <f t="shared" si="23"/>
        <v>0</v>
      </c>
      <c r="AL79" s="192">
        <f t="shared" si="23"/>
        <v>0</v>
      </c>
      <c r="AM79" s="196"/>
      <c r="AN79" s="196"/>
      <c r="AO79" s="196"/>
    </row>
    <row r="80" s="12" customFormat="1" ht="30" customHeight="1" spans="1:41">
      <c r="A80" s="180" t="s">
        <v>52</v>
      </c>
      <c r="B80" s="188" t="s">
        <v>113</v>
      </c>
      <c r="C80" s="188"/>
      <c r="D80" s="188"/>
      <c r="E80" s="185"/>
      <c r="F80" s="185"/>
      <c r="G80" s="185"/>
      <c r="H80" s="185"/>
      <c r="I80" s="191">
        <f t="shared" ref="I80:AL80" si="24">I81+I82+I83+I85+I90+I91+I92+I93+I94</f>
        <v>5</v>
      </c>
      <c r="J80" s="191">
        <f t="shared" si="24"/>
        <v>269</v>
      </c>
      <c r="K80" s="191">
        <f t="shared" si="24"/>
        <v>1</v>
      </c>
      <c r="L80" s="191">
        <f t="shared" si="24"/>
        <v>0</v>
      </c>
      <c r="M80" s="191">
        <f t="shared" si="24"/>
        <v>4</v>
      </c>
      <c r="N80" s="191">
        <f t="shared" si="24"/>
        <v>0</v>
      </c>
      <c r="O80" s="191">
        <f t="shared" si="24"/>
        <v>0</v>
      </c>
      <c r="P80" s="191">
        <f t="shared" si="24"/>
        <v>0</v>
      </c>
      <c r="Q80" s="191">
        <f t="shared" si="24"/>
        <v>0</v>
      </c>
      <c r="R80" s="191">
        <f t="shared" si="24"/>
        <v>0</v>
      </c>
      <c r="S80" s="191">
        <f t="shared" si="24"/>
        <v>4080</v>
      </c>
      <c r="T80" s="191">
        <f t="shared" si="24"/>
        <v>16624</v>
      </c>
      <c r="U80" s="191">
        <f t="shared" si="24"/>
        <v>0</v>
      </c>
      <c r="V80" s="191">
        <f t="shared" si="24"/>
        <v>0</v>
      </c>
      <c r="W80" s="191">
        <f t="shared" si="24"/>
        <v>0</v>
      </c>
      <c r="X80" s="191">
        <f t="shared" si="24"/>
        <v>0</v>
      </c>
      <c r="Y80" s="191">
        <f t="shared" si="24"/>
        <v>0</v>
      </c>
      <c r="Z80" s="191">
        <f t="shared" si="24"/>
        <v>6820</v>
      </c>
      <c r="AA80" s="191">
        <f t="shared" si="24"/>
        <v>4820</v>
      </c>
      <c r="AB80" s="191">
        <f t="shared" si="24"/>
        <v>4820</v>
      </c>
      <c r="AC80" s="191">
        <f t="shared" si="24"/>
        <v>0</v>
      </c>
      <c r="AD80" s="191">
        <f t="shared" si="24"/>
        <v>0</v>
      </c>
      <c r="AE80" s="191">
        <f t="shared" si="24"/>
        <v>0</v>
      </c>
      <c r="AF80" s="191">
        <f t="shared" si="24"/>
        <v>0</v>
      </c>
      <c r="AG80" s="191">
        <f t="shared" si="24"/>
        <v>0</v>
      </c>
      <c r="AH80" s="191">
        <f t="shared" si="24"/>
        <v>2000</v>
      </c>
      <c r="AI80" s="191">
        <f t="shared" si="24"/>
        <v>0</v>
      </c>
      <c r="AJ80" s="191">
        <f t="shared" si="24"/>
        <v>0</v>
      </c>
      <c r="AK80" s="191">
        <f t="shared" si="24"/>
        <v>0</v>
      </c>
      <c r="AL80" s="191">
        <f t="shared" si="24"/>
        <v>0</v>
      </c>
      <c r="AM80" s="196"/>
      <c r="AN80" s="196"/>
      <c r="AO80" s="196"/>
    </row>
    <row r="81" s="12" customFormat="1" ht="43" customHeight="1" spans="1:41">
      <c r="A81" s="183" t="s">
        <v>54</v>
      </c>
      <c r="B81" s="188" t="s">
        <v>114</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43" customHeight="1" spans="1:41">
      <c r="A82" s="183" t="s">
        <v>54</v>
      </c>
      <c r="B82" s="188" t="s">
        <v>115</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43" customHeight="1" spans="1:41">
      <c r="A83" s="197" t="s">
        <v>54</v>
      </c>
      <c r="B83" s="198" t="s">
        <v>116</v>
      </c>
      <c r="C83" s="198"/>
      <c r="D83" s="198"/>
      <c r="E83" s="199"/>
      <c r="F83" s="199"/>
      <c r="G83" s="199"/>
      <c r="H83" s="199"/>
      <c r="I83" s="204">
        <f t="shared" ref="I83:AL83" si="25">SUM(I84)</f>
        <v>1</v>
      </c>
      <c r="J83" s="204">
        <f t="shared" si="25"/>
        <v>30</v>
      </c>
      <c r="K83" s="204">
        <f t="shared" si="25"/>
        <v>1</v>
      </c>
      <c r="L83" s="204">
        <f t="shared" si="25"/>
        <v>0</v>
      </c>
      <c r="M83" s="204">
        <f t="shared" si="25"/>
        <v>0</v>
      </c>
      <c r="N83" s="204">
        <f t="shared" si="25"/>
        <v>0</v>
      </c>
      <c r="O83" s="204">
        <f t="shared" si="25"/>
        <v>0</v>
      </c>
      <c r="P83" s="204">
        <f t="shared" si="25"/>
        <v>0</v>
      </c>
      <c r="Q83" s="204">
        <f t="shared" si="25"/>
        <v>0</v>
      </c>
      <c r="R83" s="204">
        <f t="shared" si="25"/>
        <v>0</v>
      </c>
      <c r="S83" s="204">
        <f t="shared" si="25"/>
        <v>431</v>
      </c>
      <c r="T83" s="204">
        <f t="shared" si="25"/>
        <v>1548</v>
      </c>
      <c r="U83" s="204">
        <f t="shared" si="25"/>
        <v>0</v>
      </c>
      <c r="V83" s="204">
        <f t="shared" si="25"/>
        <v>0</v>
      </c>
      <c r="W83" s="204">
        <f t="shared" si="25"/>
        <v>0</v>
      </c>
      <c r="X83" s="204">
        <f t="shared" si="25"/>
        <v>0</v>
      </c>
      <c r="Y83" s="204">
        <f t="shared" si="25"/>
        <v>0</v>
      </c>
      <c r="Z83" s="204">
        <f t="shared" si="25"/>
        <v>1400</v>
      </c>
      <c r="AA83" s="204">
        <f t="shared" si="25"/>
        <v>1400</v>
      </c>
      <c r="AB83" s="204">
        <f t="shared" si="25"/>
        <v>1400</v>
      </c>
      <c r="AC83" s="204">
        <f t="shared" si="25"/>
        <v>0</v>
      </c>
      <c r="AD83" s="204">
        <f t="shared" si="25"/>
        <v>0</v>
      </c>
      <c r="AE83" s="204">
        <f t="shared" si="25"/>
        <v>0</v>
      </c>
      <c r="AF83" s="204">
        <f t="shared" si="25"/>
        <v>0</v>
      </c>
      <c r="AG83" s="204">
        <f t="shared" si="25"/>
        <v>0</v>
      </c>
      <c r="AH83" s="204">
        <f t="shared" si="25"/>
        <v>0</v>
      </c>
      <c r="AI83" s="204">
        <f t="shared" si="25"/>
        <v>0</v>
      </c>
      <c r="AJ83" s="204">
        <f t="shared" si="25"/>
        <v>0</v>
      </c>
      <c r="AK83" s="204">
        <f t="shared" si="25"/>
        <v>0</v>
      </c>
      <c r="AL83" s="204">
        <f t="shared" si="25"/>
        <v>0</v>
      </c>
      <c r="AM83" s="206"/>
      <c r="AN83" s="206"/>
      <c r="AO83" s="206"/>
    </row>
    <row r="84" s="179" customFormat="1" ht="189" customHeight="1" spans="1:42">
      <c r="A84" s="22">
        <v>14</v>
      </c>
      <c r="B84" s="22" t="s">
        <v>1335</v>
      </c>
      <c r="C84" s="22">
        <v>2024</v>
      </c>
      <c r="D84" s="37" t="s">
        <v>1336</v>
      </c>
      <c r="E84" s="24" t="s">
        <v>178</v>
      </c>
      <c r="F84" s="24" t="s">
        <v>1337</v>
      </c>
      <c r="G84" s="24" t="s">
        <v>1304</v>
      </c>
      <c r="H84" s="37" t="s">
        <v>1338</v>
      </c>
      <c r="I84" s="22">
        <v>1</v>
      </c>
      <c r="J84" s="22">
        <v>30</v>
      </c>
      <c r="K84" s="22">
        <v>1</v>
      </c>
      <c r="L84" s="22"/>
      <c r="M84" s="22"/>
      <c r="N84" s="22"/>
      <c r="O84" s="22"/>
      <c r="P84" s="22"/>
      <c r="Q84" s="22"/>
      <c r="R84" s="22"/>
      <c r="S84" s="22">
        <v>431</v>
      </c>
      <c r="T84" s="22">
        <v>1548</v>
      </c>
      <c r="U84" s="36" t="s">
        <v>215</v>
      </c>
      <c r="V84" s="22" t="s">
        <v>853</v>
      </c>
      <c r="W84" s="36" t="s">
        <v>215</v>
      </c>
      <c r="X84" s="22" t="s">
        <v>853</v>
      </c>
      <c r="Y84" s="22" t="s">
        <v>1286</v>
      </c>
      <c r="Z84" s="22">
        <v>1400</v>
      </c>
      <c r="AA84" s="22">
        <v>1400</v>
      </c>
      <c r="AB84" s="60">
        <v>1400</v>
      </c>
      <c r="AC84" s="60"/>
      <c r="AD84" s="60"/>
      <c r="AE84" s="60"/>
      <c r="AF84" s="22"/>
      <c r="AG84" s="22"/>
      <c r="AH84" s="22"/>
      <c r="AI84" s="22"/>
      <c r="AJ84" s="22"/>
      <c r="AK84" s="22"/>
      <c r="AL84" s="22"/>
      <c r="AM84" s="33" t="s">
        <v>1339</v>
      </c>
      <c r="AN84" s="33" t="s">
        <v>1340</v>
      </c>
      <c r="AO84" s="60" t="s">
        <v>1386</v>
      </c>
      <c r="AP84" s="75" t="s">
        <v>1386</v>
      </c>
    </row>
    <row r="85" s="12" customFormat="1" ht="30" customHeight="1" spans="1:41">
      <c r="A85" s="200" t="s">
        <v>54</v>
      </c>
      <c r="B85" s="201" t="s">
        <v>117</v>
      </c>
      <c r="C85" s="201"/>
      <c r="D85" s="201"/>
      <c r="E85" s="202"/>
      <c r="F85" s="202"/>
      <c r="G85" s="202"/>
      <c r="H85" s="202"/>
      <c r="I85" s="205">
        <f t="shared" ref="I85:AL85" si="26">SUM(I86:I89)</f>
        <v>4</v>
      </c>
      <c r="J85" s="205">
        <f t="shared" si="26"/>
        <v>239</v>
      </c>
      <c r="K85" s="205">
        <f t="shared" si="26"/>
        <v>0</v>
      </c>
      <c r="L85" s="205">
        <f t="shared" si="26"/>
        <v>0</v>
      </c>
      <c r="M85" s="205">
        <f t="shared" si="26"/>
        <v>4</v>
      </c>
      <c r="N85" s="205">
        <f t="shared" si="26"/>
        <v>0</v>
      </c>
      <c r="O85" s="205">
        <f t="shared" si="26"/>
        <v>0</v>
      </c>
      <c r="P85" s="205">
        <f t="shared" si="26"/>
        <v>0</v>
      </c>
      <c r="Q85" s="205">
        <f t="shared" si="26"/>
        <v>0</v>
      </c>
      <c r="R85" s="205">
        <f t="shared" si="26"/>
        <v>0</v>
      </c>
      <c r="S85" s="205">
        <f t="shared" si="26"/>
        <v>3649</v>
      </c>
      <c r="T85" s="205">
        <f t="shared" si="26"/>
        <v>15076</v>
      </c>
      <c r="U85" s="205">
        <f t="shared" si="26"/>
        <v>0</v>
      </c>
      <c r="V85" s="205">
        <f t="shared" si="26"/>
        <v>0</v>
      </c>
      <c r="W85" s="205">
        <f t="shared" si="26"/>
        <v>0</v>
      </c>
      <c r="X85" s="205">
        <f t="shared" si="26"/>
        <v>0</v>
      </c>
      <c r="Y85" s="205">
        <f t="shared" si="26"/>
        <v>0</v>
      </c>
      <c r="Z85" s="205">
        <f t="shared" si="26"/>
        <v>5420</v>
      </c>
      <c r="AA85" s="205">
        <f t="shared" si="26"/>
        <v>3420</v>
      </c>
      <c r="AB85" s="205">
        <f t="shared" si="26"/>
        <v>3420</v>
      </c>
      <c r="AC85" s="205">
        <f t="shared" si="26"/>
        <v>0</v>
      </c>
      <c r="AD85" s="205">
        <f t="shared" si="26"/>
        <v>0</v>
      </c>
      <c r="AE85" s="205">
        <f t="shared" si="26"/>
        <v>0</v>
      </c>
      <c r="AF85" s="205">
        <f t="shared" si="26"/>
        <v>0</v>
      </c>
      <c r="AG85" s="205">
        <f t="shared" si="26"/>
        <v>0</v>
      </c>
      <c r="AH85" s="205">
        <f t="shared" si="26"/>
        <v>2000</v>
      </c>
      <c r="AI85" s="205">
        <f t="shared" si="26"/>
        <v>0</v>
      </c>
      <c r="AJ85" s="205">
        <f t="shared" si="26"/>
        <v>0</v>
      </c>
      <c r="AK85" s="205">
        <f t="shared" si="26"/>
        <v>0</v>
      </c>
      <c r="AL85" s="205">
        <f t="shared" si="26"/>
        <v>0</v>
      </c>
      <c r="AM85" s="207"/>
      <c r="AN85" s="207"/>
      <c r="AO85" s="207"/>
    </row>
    <row r="86" s="7" customFormat="1" ht="348" customHeight="1" spans="1:42">
      <c r="A86" s="22">
        <v>15</v>
      </c>
      <c r="B86" s="22" t="s">
        <v>1164</v>
      </c>
      <c r="C86" s="22">
        <v>2024</v>
      </c>
      <c r="D86" s="34" t="s">
        <v>220</v>
      </c>
      <c r="E86" s="22" t="s">
        <v>178</v>
      </c>
      <c r="F86" s="24" t="s">
        <v>990</v>
      </c>
      <c r="G86" s="22" t="s">
        <v>221</v>
      </c>
      <c r="H86" s="34" t="s">
        <v>1415</v>
      </c>
      <c r="I86" s="22">
        <v>1</v>
      </c>
      <c r="J86" s="22">
        <v>38</v>
      </c>
      <c r="K86" s="22"/>
      <c r="L86" s="22"/>
      <c r="M86" s="22">
        <v>1</v>
      </c>
      <c r="N86" s="22"/>
      <c r="O86" s="22"/>
      <c r="P86" s="22"/>
      <c r="Q86" s="22"/>
      <c r="R86" s="22"/>
      <c r="S86" s="22">
        <v>2245</v>
      </c>
      <c r="T86" s="22">
        <v>10000</v>
      </c>
      <c r="U86" s="36" t="s">
        <v>1369</v>
      </c>
      <c r="V86" s="22" t="s">
        <v>715</v>
      </c>
      <c r="W86" s="22" t="s">
        <v>207</v>
      </c>
      <c r="X86" s="22" t="s">
        <v>715</v>
      </c>
      <c r="Y86" s="22" t="s">
        <v>1286</v>
      </c>
      <c r="Z86" s="22">
        <v>3000</v>
      </c>
      <c r="AA86" s="22">
        <v>1000</v>
      </c>
      <c r="AB86" s="60">
        <v>1000</v>
      </c>
      <c r="AC86" s="60"/>
      <c r="AD86" s="60"/>
      <c r="AE86" s="60"/>
      <c r="AF86" s="22"/>
      <c r="AG86" s="22"/>
      <c r="AH86" s="22">
        <v>2000</v>
      </c>
      <c r="AI86" s="22"/>
      <c r="AJ86" s="22"/>
      <c r="AK86" s="22"/>
      <c r="AL86" s="22"/>
      <c r="AM86" s="33" t="s">
        <v>1165</v>
      </c>
      <c r="AN86" s="33" t="s">
        <v>1166</v>
      </c>
      <c r="AO86" s="60" t="s">
        <v>1386</v>
      </c>
      <c r="AP86" s="75" t="s">
        <v>1386</v>
      </c>
    </row>
    <row r="87" s="9" customFormat="1" ht="409" customHeight="1" spans="1:42">
      <c r="A87" s="22">
        <v>16</v>
      </c>
      <c r="B87" s="22" t="s">
        <v>1170</v>
      </c>
      <c r="C87" s="22">
        <v>2024</v>
      </c>
      <c r="D87" s="37" t="s">
        <v>327</v>
      </c>
      <c r="E87" s="36" t="s">
        <v>178</v>
      </c>
      <c r="F87" s="36" t="s">
        <v>984</v>
      </c>
      <c r="G87" s="36" t="s">
        <v>209</v>
      </c>
      <c r="H87" s="37" t="s">
        <v>1081</v>
      </c>
      <c r="I87" s="36">
        <v>1</v>
      </c>
      <c r="J87" s="36">
        <v>10</v>
      </c>
      <c r="K87" s="36"/>
      <c r="L87" s="36"/>
      <c r="M87" s="36">
        <v>1</v>
      </c>
      <c r="N87" s="36"/>
      <c r="O87" s="36"/>
      <c r="P87" s="36"/>
      <c r="Q87" s="36"/>
      <c r="R87" s="36"/>
      <c r="S87" s="36">
        <v>560</v>
      </c>
      <c r="T87" s="36">
        <v>1650</v>
      </c>
      <c r="U87" s="36" t="s">
        <v>305</v>
      </c>
      <c r="V87" s="36" t="s">
        <v>1171</v>
      </c>
      <c r="W87" s="36" t="s">
        <v>207</v>
      </c>
      <c r="X87" s="36" t="s">
        <v>715</v>
      </c>
      <c r="Y87" s="36" t="s">
        <v>1286</v>
      </c>
      <c r="Z87" s="36">
        <v>800</v>
      </c>
      <c r="AA87" s="36">
        <v>800</v>
      </c>
      <c r="AB87" s="36">
        <v>800</v>
      </c>
      <c r="AC87" s="36"/>
      <c r="AD87" s="36"/>
      <c r="AE87" s="36"/>
      <c r="AF87" s="36"/>
      <c r="AG87" s="36"/>
      <c r="AH87" s="36"/>
      <c r="AI87" s="36"/>
      <c r="AJ87" s="36"/>
      <c r="AK87" s="36"/>
      <c r="AL87" s="36"/>
      <c r="AM87" s="37" t="s">
        <v>1172</v>
      </c>
      <c r="AN87" s="37" t="s">
        <v>1173</v>
      </c>
      <c r="AO87" s="77" t="s">
        <v>1386</v>
      </c>
      <c r="AP87" s="75" t="s">
        <v>1386</v>
      </c>
    </row>
    <row r="88" s="12" customFormat="1" ht="409" customHeight="1" spans="1:42">
      <c r="A88" s="22">
        <v>17</v>
      </c>
      <c r="B88" s="22" t="s">
        <v>1201</v>
      </c>
      <c r="C88" s="22">
        <v>2024</v>
      </c>
      <c r="D88" s="33" t="s">
        <v>1341</v>
      </c>
      <c r="E88" s="22" t="s">
        <v>178</v>
      </c>
      <c r="F88" s="24" t="s">
        <v>1013</v>
      </c>
      <c r="G88" s="22" t="s">
        <v>1342</v>
      </c>
      <c r="H88" s="33" t="s">
        <v>1416</v>
      </c>
      <c r="I88" s="22">
        <v>1</v>
      </c>
      <c r="J88" s="39">
        <v>180</v>
      </c>
      <c r="K88" s="39"/>
      <c r="L88" s="39"/>
      <c r="M88" s="39">
        <v>1</v>
      </c>
      <c r="N88" s="39"/>
      <c r="O88" s="39"/>
      <c r="P88" s="39"/>
      <c r="Q88" s="39"/>
      <c r="R88" s="39"/>
      <c r="S88" s="39">
        <v>794</v>
      </c>
      <c r="T88" s="39">
        <v>3208</v>
      </c>
      <c r="U88" s="22" t="s">
        <v>207</v>
      </c>
      <c r="V88" s="22" t="s">
        <v>715</v>
      </c>
      <c r="W88" s="22" t="s">
        <v>207</v>
      </c>
      <c r="X88" s="22" t="s">
        <v>715</v>
      </c>
      <c r="Y88" s="22" t="s">
        <v>1286</v>
      </c>
      <c r="Z88" s="39">
        <v>1250</v>
      </c>
      <c r="AA88" s="39">
        <v>1250</v>
      </c>
      <c r="AB88" s="39">
        <v>1250</v>
      </c>
      <c r="AC88" s="39"/>
      <c r="AD88" s="39"/>
      <c r="AE88" s="39"/>
      <c r="AF88" s="39"/>
      <c r="AG88" s="39"/>
      <c r="AH88" s="39"/>
      <c r="AI88" s="39"/>
      <c r="AJ88" s="39"/>
      <c r="AK88" s="39"/>
      <c r="AL88" s="39"/>
      <c r="AM88" s="71" t="s">
        <v>1202</v>
      </c>
      <c r="AN88" s="71" t="s">
        <v>1203</v>
      </c>
      <c r="AO88" s="78" t="s">
        <v>1386</v>
      </c>
      <c r="AP88" s="75" t="s">
        <v>1386</v>
      </c>
    </row>
    <row r="89" s="8" customFormat="1" ht="201" customHeight="1" spans="1:42">
      <c r="A89" s="22">
        <v>18</v>
      </c>
      <c r="B89" s="22" t="s">
        <v>1213</v>
      </c>
      <c r="C89" s="24">
        <v>2024</v>
      </c>
      <c r="D89" s="40" t="s">
        <v>592</v>
      </c>
      <c r="E89" s="24" t="s">
        <v>178</v>
      </c>
      <c r="F89" s="24" t="s">
        <v>1022</v>
      </c>
      <c r="G89" s="24" t="s">
        <v>593</v>
      </c>
      <c r="H89" s="40" t="s">
        <v>594</v>
      </c>
      <c r="I89" s="52">
        <v>1</v>
      </c>
      <c r="J89" s="24">
        <v>11</v>
      </c>
      <c r="K89" s="52"/>
      <c r="L89" s="52"/>
      <c r="M89" s="24">
        <v>1</v>
      </c>
      <c r="N89" s="52"/>
      <c r="O89" s="52"/>
      <c r="P89" s="52"/>
      <c r="Q89" s="52"/>
      <c r="R89" s="52"/>
      <c r="S89" s="24">
        <v>50</v>
      </c>
      <c r="T89" s="52">
        <v>218</v>
      </c>
      <c r="U89" s="24" t="s">
        <v>985</v>
      </c>
      <c r="V89" s="24" t="s">
        <v>944</v>
      </c>
      <c r="W89" s="24" t="s">
        <v>207</v>
      </c>
      <c r="X89" s="24" t="s">
        <v>715</v>
      </c>
      <c r="Y89" s="22" t="s">
        <v>1286</v>
      </c>
      <c r="Z89" s="24">
        <v>370</v>
      </c>
      <c r="AA89" s="24">
        <v>370</v>
      </c>
      <c r="AB89" s="24">
        <v>370</v>
      </c>
      <c r="AC89" s="24"/>
      <c r="AD89" s="24"/>
      <c r="AE89" s="24"/>
      <c r="AF89" s="24"/>
      <c r="AG89" s="24"/>
      <c r="AH89" s="24"/>
      <c r="AI89" s="24"/>
      <c r="AJ89" s="24"/>
      <c r="AK89" s="22"/>
      <c r="AL89" s="22"/>
      <c r="AM89" s="33" t="s">
        <v>1214</v>
      </c>
      <c r="AN89" s="33" t="s">
        <v>1215</v>
      </c>
      <c r="AO89" s="60" t="s">
        <v>1392</v>
      </c>
      <c r="AP89" s="75" t="s">
        <v>1392</v>
      </c>
    </row>
    <row r="90" s="12" customFormat="1" ht="70" customHeight="1" spans="1:41">
      <c r="A90" s="183" t="s">
        <v>54</v>
      </c>
      <c r="B90" s="188" t="s">
        <v>118</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77" customHeight="1" spans="1:41">
      <c r="A91" s="183" t="s">
        <v>54</v>
      </c>
      <c r="B91" s="188" t="s">
        <v>119</v>
      </c>
      <c r="C91" s="188"/>
      <c r="D91" s="188"/>
      <c r="E91" s="185"/>
      <c r="F91" s="185"/>
      <c r="G91" s="185"/>
      <c r="H91" s="185"/>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6"/>
      <c r="AN91" s="196"/>
      <c r="AO91" s="196"/>
    </row>
    <row r="92" s="12" customFormat="1" ht="77" customHeight="1" spans="1:41">
      <c r="A92" s="183" t="s">
        <v>54</v>
      </c>
      <c r="B92" s="188" t="s">
        <v>120</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50" customHeight="1" spans="1:41">
      <c r="A93" s="183" t="s">
        <v>54</v>
      </c>
      <c r="B93" s="188" t="s">
        <v>121</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c r="AO93" s="196"/>
    </row>
    <row r="94" s="12" customFormat="1" ht="30" customHeight="1" spans="1:41">
      <c r="A94" s="183" t="s">
        <v>54</v>
      </c>
      <c r="B94" s="188" t="s">
        <v>96</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c r="AO94" s="196"/>
    </row>
    <row r="95" s="12" customFormat="1" ht="30" customHeight="1" spans="1:41">
      <c r="A95" s="203" t="s">
        <v>52</v>
      </c>
      <c r="B95" s="188" t="s">
        <v>122</v>
      </c>
      <c r="C95" s="188"/>
      <c r="D95" s="188"/>
      <c r="E95" s="185"/>
      <c r="F95" s="185"/>
      <c r="G95" s="185"/>
      <c r="H95" s="185"/>
      <c r="I95" s="191">
        <f t="shared" ref="I95:AL95" si="27">I96+I97+I101+I103</f>
        <v>4</v>
      </c>
      <c r="J95" s="191">
        <f t="shared" si="27"/>
        <v>6.9544</v>
      </c>
      <c r="K95" s="191">
        <f t="shared" si="27"/>
        <v>0</v>
      </c>
      <c r="L95" s="191">
        <f t="shared" si="27"/>
        <v>0</v>
      </c>
      <c r="M95" s="191">
        <f t="shared" si="27"/>
        <v>4</v>
      </c>
      <c r="N95" s="191">
        <f t="shared" si="27"/>
        <v>0</v>
      </c>
      <c r="O95" s="191">
        <f t="shared" si="27"/>
        <v>0</v>
      </c>
      <c r="P95" s="191">
        <f t="shared" si="27"/>
        <v>0</v>
      </c>
      <c r="Q95" s="191">
        <f t="shared" si="27"/>
        <v>0</v>
      </c>
      <c r="R95" s="191">
        <f t="shared" si="27"/>
        <v>0</v>
      </c>
      <c r="S95" s="191">
        <f t="shared" si="27"/>
        <v>2868</v>
      </c>
      <c r="T95" s="191">
        <f t="shared" si="27"/>
        <v>8779</v>
      </c>
      <c r="U95" s="191">
        <f t="shared" si="27"/>
        <v>0</v>
      </c>
      <c r="V95" s="191">
        <f t="shared" si="27"/>
        <v>0</v>
      </c>
      <c r="W95" s="191">
        <f t="shared" si="27"/>
        <v>0</v>
      </c>
      <c r="X95" s="191">
        <f t="shared" si="27"/>
        <v>0</v>
      </c>
      <c r="Y95" s="191">
        <f t="shared" si="27"/>
        <v>0</v>
      </c>
      <c r="Z95" s="191">
        <f t="shared" si="27"/>
        <v>3780</v>
      </c>
      <c r="AA95" s="191">
        <f t="shared" si="27"/>
        <v>3780</v>
      </c>
      <c r="AB95" s="191">
        <f t="shared" si="27"/>
        <v>3780</v>
      </c>
      <c r="AC95" s="191">
        <f t="shared" si="27"/>
        <v>0</v>
      </c>
      <c r="AD95" s="191">
        <f t="shared" si="27"/>
        <v>0</v>
      </c>
      <c r="AE95" s="191">
        <f t="shared" si="27"/>
        <v>0</v>
      </c>
      <c r="AF95" s="191">
        <f t="shared" si="27"/>
        <v>0</v>
      </c>
      <c r="AG95" s="191">
        <f t="shared" si="27"/>
        <v>0</v>
      </c>
      <c r="AH95" s="191">
        <f t="shared" si="27"/>
        <v>0</v>
      </c>
      <c r="AI95" s="191">
        <f t="shared" si="27"/>
        <v>0</v>
      </c>
      <c r="AJ95" s="191">
        <f t="shared" si="27"/>
        <v>0</v>
      </c>
      <c r="AK95" s="191">
        <f t="shared" si="27"/>
        <v>0</v>
      </c>
      <c r="AL95" s="191">
        <f t="shared" si="27"/>
        <v>0</v>
      </c>
      <c r="AM95" s="196"/>
      <c r="AN95" s="196"/>
      <c r="AO95" s="196"/>
    </row>
    <row r="96" s="12" customFormat="1" ht="30" customHeight="1" spans="1:41">
      <c r="A96" s="183" t="s">
        <v>54</v>
      </c>
      <c r="B96" s="188" t="s">
        <v>123</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c r="AO96" s="196"/>
    </row>
    <row r="97" s="12" customFormat="1" ht="30" customHeight="1" spans="1:41">
      <c r="A97" s="183" t="s">
        <v>54</v>
      </c>
      <c r="B97" s="188" t="s">
        <v>124</v>
      </c>
      <c r="C97" s="188"/>
      <c r="D97" s="188"/>
      <c r="E97" s="185"/>
      <c r="F97" s="185"/>
      <c r="G97" s="185"/>
      <c r="H97" s="185"/>
      <c r="I97" s="191">
        <f t="shared" ref="I97:AL97" si="28">SUM(I98:I100)</f>
        <v>3</v>
      </c>
      <c r="J97" s="191">
        <f t="shared" si="28"/>
        <v>5.9544</v>
      </c>
      <c r="K97" s="191">
        <f t="shared" si="28"/>
        <v>0</v>
      </c>
      <c r="L97" s="191">
        <f t="shared" si="28"/>
        <v>0</v>
      </c>
      <c r="M97" s="191">
        <f t="shared" si="28"/>
        <v>3</v>
      </c>
      <c r="N97" s="191">
        <f t="shared" si="28"/>
        <v>0</v>
      </c>
      <c r="O97" s="191">
        <f t="shared" si="28"/>
        <v>0</v>
      </c>
      <c r="P97" s="191">
        <f t="shared" si="28"/>
        <v>0</v>
      </c>
      <c r="Q97" s="191">
        <f t="shared" si="28"/>
        <v>0</v>
      </c>
      <c r="R97" s="191">
        <f t="shared" si="28"/>
        <v>0</v>
      </c>
      <c r="S97" s="191">
        <f t="shared" si="28"/>
        <v>2406</v>
      </c>
      <c r="T97" s="191">
        <f t="shared" si="28"/>
        <v>6911</v>
      </c>
      <c r="U97" s="191">
        <f t="shared" si="28"/>
        <v>0</v>
      </c>
      <c r="V97" s="191">
        <f t="shared" si="28"/>
        <v>0</v>
      </c>
      <c r="W97" s="191">
        <f t="shared" si="28"/>
        <v>0</v>
      </c>
      <c r="X97" s="191">
        <f t="shared" si="28"/>
        <v>0</v>
      </c>
      <c r="Y97" s="191">
        <f t="shared" si="28"/>
        <v>0</v>
      </c>
      <c r="Z97" s="191">
        <f t="shared" si="28"/>
        <v>3700</v>
      </c>
      <c r="AA97" s="191">
        <f t="shared" si="28"/>
        <v>3700</v>
      </c>
      <c r="AB97" s="191">
        <f t="shared" si="28"/>
        <v>3700</v>
      </c>
      <c r="AC97" s="191">
        <f t="shared" si="28"/>
        <v>0</v>
      </c>
      <c r="AD97" s="191">
        <f t="shared" si="28"/>
        <v>0</v>
      </c>
      <c r="AE97" s="191">
        <f t="shared" si="28"/>
        <v>0</v>
      </c>
      <c r="AF97" s="191">
        <f t="shared" si="28"/>
        <v>0</v>
      </c>
      <c r="AG97" s="191">
        <f t="shared" si="28"/>
        <v>0</v>
      </c>
      <c r="AH97" s="191">
        <f t="shared" si="28"/>
        <v>0</v>
      </c>
      <c r="AI97" s="191">
        <f t="shared" si="28"/>
        <v>0</v>
      </c>
      <c r="AJ97" s="191">
        <f t="shared" si="28"/>
        <v>0</v>
      </c>
      <c r="AK97" s="191">
        <f t="shared" si="28"/>
        <v>0</v>
      </c>
      <c r="AL97" s="191">
        <f t="shared" si="28"/>
        <v>0</v>
      </c>
      <c r="AM97" s="196"/>
      <c r="AN97" s="196"/>
      <c r="AO97" s="196"/>
    </row>
    <row r="98" s="7" customFormat="1" ht="409" customHeight="1" spans="1:42">
      <c r="A98" s="22">
        <v>19</v>
      </c>
      <c r="B98" s="22" t="s">
        <v>1152</v>
      </c>
      <c r="C98" s="22">
        <v>2024</v>
      </c>
      <c r="D98" s="35" t="s">
        <v>193</v>
      </c>
      <c r="E98" s="24" t="s">
        <v>178</v>
      </c>
      <c r="F98" s="24" t="s">
        <v>984</v>
      </c>
      <c r="G98" s="24" t="s">
        <v>194</v>
      </c>
      <c r="H98" s="35" t="s">
        <v>1417</v>
      </c>
      <c r="I98" s="22">
        <v>1</v>
      </c>
      <c r="J98" s="39">
        <v>3.0643</v>
      </c>
      <c r="K98" s="22"/>
      <c r="L98" s="22"/>
      <c r="M98" s="22">
        <v>1</v>
      </c>
      <c r="N98" s="22"/>
      <c r="O98" s="22"/>
      <c r="P98" s="22"/>
      <c r="Q98" s="22"/>
      <c r="R98" s="22"/>
      <c r="S98" s="22">
        <v>1741</v>
      </c>
      <c r="T98" s="22">
        <v>4337</v>
      </c>
      <c r="U98" s="49" t="s">
        <v>183</v>
      </c>
      <c r="V98" s="22" t="s">
        <v>1144</v>
      </c>
      <c r="W98" s="49" t="s">
        <v>183</v>
      </c>
      <c r="X98" s="22" t="s">
        <v>1144</v>
      </c>
      <c r="Y98" s="22" t="s">
        <v>1286</v>
      </c>
      <c r="Z98" s="62">
        <v>1900</v>
      </c>
      <c r="AA98" s="22">
        <v>1900</v>
      </c>
      <c r="AB98" s="60">
        <v>1900</v>
      </c>
      <c r="AC98" s="60"/>
      <c r="AD98" s="60"/>
      <c r="AE98" s="60"/>
      <c r="AF98" s="22"/>
      <c r="AG98" s="22"/>
      <c r="AH98" s="22"/>
      <c r="AI98" s="22"/>
      <c r="AJ98" s="22"/>
      <c r="AK98" s="22"/>
      <c r="AL98" s="22"/>
      <c r="AM98" s="33" t="s">
        <v>1418</v>
      </c>
      <c r="AN98" s="33" t="s">
        <v>1154</v>
      </c>
      <c r="AO98" s="60" t="s">
        <v>1392</v>
      </c>
      <c r="AP98" s="75" t="s">
        <v>1392</v>
      </c>
    </row>
    <row r="99" s="12" customFormat="1" ht="271" customHeight="1" spans="1:42">
      <c r="A99" s="22">
        <v>20</v>
      </c>
      <c r="B99" s="22" t="s">
        <v>1167</v>
      </c>
      <c r="C99" s="22">
        <v>2024</v>
      </c>
      <c r="D99" s="33" t="s">
        <v>1077</v>
      </c>
      <c r="E99" s="22" t="s">
        <v>178</v>
      </c>
      <c r="F99" s="24" t="s">
        <v>1013</v>
      </c>
      <c r="G99" s="22" t="s">
        <v>590</v>
      </c>
      <c r="H99" s="33" t="s">
        <v>1419</v>
      </c>
      <c r="I99" s="22">
        <v>1</v>
      </c>
      <c r="J99" s="22">
        <v>1.4557</v>
      </c>
      <c r="K99" s="39"/>
      <c r="L99" s="39"/>
      <c r="M99" s="39">
        <v>1</v>
      </c>
      <c r="N99" s="39"/>
      <c r="O99" s="39"/>
      <c r="P99" s="39"/>
      <c r="Q99" s="39"/>
      <c r="R99" s="39"/>
      <c r="S99" s="39">
        <v>298</v>
      </c>
      <c r="T99" s="39">
        <v>1188</v>
      </c>
      <c r="U99" s="22" t="s">
        <v>985</v>
      </c>
      <c r="V99" s="24" t="s">
        <v>944</v>
      </c>
      <c r="W99" s="22" t="s">
        <v>183</v>
      </c>
      <c r="X99" s="22" t="s">
        <v>811</v>
      </c>
      <c r="Y99" s="22" t="s">
        <v>1286</v>
      </c>
      <c r="Z99" s="39">
        <v>950</v>
      </c>
      <c r="AA99" s="39">
        <v>950</v>
      </c>
      <c r="AB99" s="39">
        <v>950</v>
      </c>
      <c r="AC99" s="39"/>
      <c r="AD99" s="39"/>
      <c r="AE99" s="39"/>
      <c r="AF99" s="39"/>
      <c r="AG99" s="39"/>
      <c r="AH99" s="39"/>
      <c r="AI99" s="39"/>
      <c r="AJ99" s="39"/>
      <c r="AK99" s="39"/>
      <c r="AL99" s="39"/>
      <c r="AM99" s="71" t="s">
        <v>1168</v>
      </c>
      <c r="AN99" s="71" t="s">
        <v>1169</v>
      </c>
      <c r="AO99" s="78" t="s">
        <v>1392</v>
      </c>
      <c r="AP99" s="75" t="s">
        <v>1392</v>
      </c>
    </row>
    <row r="100" s="12" customFormat="1" ht="279" customHeight="1" spans="1:42">
      <c r="A100" s="22">
        <v>21</v>
      </c>
      <c r="B100" s="22" t="s">
        <v>1198</v>
      </c>
      <c r="C100" s="22">
        <v>2024</v>
      </c>
      <c r="D100" s="33" t="s">
        <v>282</v>
      </c>
      <c r="E100" s="22" t="s">
        <v>178</v>
      </c>
      <c r="F100" s="24" t="s">
        <v>1013</v>
      </c>
      <c r="G100" s="22" t="s">
        <v>252</v>
      </c>
      <c r="H100" s="33" t="s">
        <v>1420</v>
      </c>
      <c r="I100" s="22">
        <v>1</v>
      </c>
      <c r="J100" s="39">
        <v>1.4344</v>
      </c>
      <c r="K100" s="39"/>
      <c r="L100" s="39"/>
      <c r="M100" s="39">
        <v>1</v>
      </c>
      <c r="N100" s="39"/>
      <c r="O100" s="39"/>
      <c r="P100" s="39"/>
      <c r="Q100" s="39"/>
      <c r="R100" s="39"/>
      <c r="S100" s="39">
        <v>367</v>
      </c>
      <c r="T100" s="39">
        <v>1386</v>
      </c>
      <c r="U100" s="22" t="s">
        <v>227</v>
      </c>
      <c r="V100" s="22" t="s">
        <v>656</v>
      </c>
      <c r="W100" s="22" t="s">
        <v>183</v>
      </c>
      <c r="X100" s="22" t="s">
        <v>811</v>
      </c>
      <c r="Y100" s="22" t="s">
        <v>1286</v>
      </c>
      <c r="Z100" s="39">
        <v>850</v>
      </c>
      <c r="AA100" s="39">
        <v>850</v>
      </c>
      <c r="AB100" s="39">
        <v>850</v>
      </c>
      <c r="AC100" s="39"/>
      <c r="AD100" s="39"/>
      <c r="AE100" s="39"/>
      <c r="AF100" s="39"/>
      <c r="AG100" s="39"/>
      <c r="AH100" s="39"/>
      <c r="AI100" s="39"/>
      <c r="AJ100" s="39"/>
      <c r="AK100" s="39"/>
      <c r="AL100" s="39"/>
      <c r="AM100" s="71" t="s">
        <v>1439</v>
      </c>
      <c r="AN100" s="71" t="s">
        <v>1200</v>
      </c>
      <c r="AO100" s="78" t="s">
        <v>1392</v>
      </c>
      <c r="AP100" s="75" t="s">
        <v>1392</v>
      </c>
    </row>
    <row r="101" s="12" customFormat="1" ht="30" customHeight="1" spans="1:41">
      <c r="A101" s="183" t="s">
        <v>54</v>
      </c>
      <c r="B101" s="188" t="s">
        <v>125</v>
      </c>
      <c r="C101" s="188"/>
      <c r="D101" s="188"/>
      <c r="E101" s="185"/>
      <c r="F101" s="185"/>
      <c r="G101" s="185"/>
      <c r="H101" s="185"/>
      <c r="I101" s="191">
        <f t="shared" ref="I101:AL101" si="29">SUM(I102)</f>
        <v>1</v>
      </c>
      <c r="J101" s="191">
        <f t="shared" si="29"/>
        <v>1</v>
      </c>
      <c r="K101" s="191">
        <f t="shared" si="29"/>
        <v>0</v>
      </c>
      <c r="L101" s="191">
        <f t="shared" si="29"/>
        <v>0</v>
      </c>
      <c r="M101" s="191">
        <f t="shared" si="29"/>
        <v>1</v>
      </c>
      <c r="N101" s="191">
        <f t="shared" si="29"/>
        <v>0</v>
      </c>
      <c r="O101" s="191">
        <f t="shared" si="29"/>
        <v>0</v>
      </c>
      <c r="P101" s="191">
        <f t="shared" si="29"/>
        <v>0</v>
      </c>
      <c r="Q101" s="191">
        <f t="shared" si="29"/>
        <v>0</v>
      </c>
      <c r="R101" s="191">
        <f t="shared" si="29"/>
        <v>0</v>
      </c>
      <c r="S101" s="191">
        <f t="shared" si="29"/>
        <v>462</v>
      </c>
      <c r="T101" s="191">
        <f t="shared" si="29"/>
        <v>1868</v>
      </c>
      <c r="U101" s="191">
        <f t="shared" si="29"/>
        <v>0</v>
      </c>
      <c r="V101" s="191">
        <f t="shared" si="29"/>
        <v>0</v>
      </c>
      <c r="W101" s="191">
        <f t="shared" si="29"/>
        <v>0</v>
      </c>
      <c r="X101" s="191">
        <f t="shared" si="29"/>
        <v>0</v>
      </c>
      <c r="Y101" s="191">
        <f t="shared" si="29"/>
        <v>0</v>
      </c>
      <c r="Z101" s="191">
        <f t="shared" si="29"/>
        <v>80</v>
      </c>
      <c r="AA101" s="191">
        <f t="shared" si="29"/>
        <v>80</v>
      </c>
      <c r="AB101" s="191">
        <f t="shared" si="29"/>
        <v>80</v>
      </c>
      <c r="AC101" s="191">
        <f t="shared" si="29"/>
        <v>0</v>
      </c>
      <c r="AD101" s="191">
        <f t="shared" si="29"/>
        <v>0</v>
      </c>
      <c r="AE101" s="191">
        <f t="shared" si="29"/>
        <v>0</v>
      </c>
      <c r="AF101" s="191">
        <f t="shared" si="29"/>
        <v>0</v>
      </c>
      <c r="AG101" s="191">
        <f t="shared" si="29"/>
        <v>0</v>
      </c>
      <c r="AH101" s="191">
        <f t="shared" si="29"/>
        <v>0</v>
      </c>
      <c r="AI101" s="191">
        <f t="shared" si="29"/>
        <v>0</v>
      </c>
      <c r="AJ101" s="191">
        <f t="shared" si="29"/>
        <v>0</v>
      </c>
      <c r="AK101" s="191">
        <f t="shared" si="29"/>
        <v>0</v>
      </c>
      <c r="AL101" s="191">
        <f t="shared" si="29"/>
        <v>0</v>
      </c>
      <c r="AM101" s="196"/>
      <c r="AN101" s="196"/>
      <c r="AO101" s="196"/>
    </row>
    <row r="102" s="12" customFormat="1" ht="305" customHeight="1" spans="1:42">
      <c r="A102" s="22">
        <v>22</v>
      </c>
      <c r="B102" s="22" t="s">
        <v>1223</v>
      </c>
      <c r="C102" s="22">
        <v>2024</v>
      </c>
      <c r="D102" s="33" t="s">
        <v>285</v>
      </c>
      <c r="E102" s="22" t="s">
        <v>178</v>
      </c>
      <c r="F102" s="24" t="s">
        <v>1013</v>
      </c>
      <c r="G102" s="22" t="s">
        <v>252</v>
      </c>
      <c r="H102" s="33" t="s">
        <v>1116</v>
      </c>
      <c r="I102" s="22">
        <v>1</v>
      </c>
      <c r="J102" s="39">
        <v>1</v>
      </c>
      <c r="K102" s="39"/>
      <c r="L102" s="39"/>
      <c r="M102" s="39">
        <v>1</v>
      </c>
      <c r="N102" s="39"/>
      <c r="O102" s="39"/>
      <c r="P102" s="39"/>
      <c r="Q102" s="39"/>
      <c r="R102" s="39"/>
      <c r="S102" s="39">
        <v>462</v>
      </c>
      <c r="T102" s="39">
        <v>1868</v>
      </c>
      <c r="U102" s="22" t="s">
        <v>227</v>
      </c>
      <c r="V102" s="22" t="s">
        <v>656</v>
      </c>
      <c r="W102" s="22" t="s">
        <v>183</v>
      </c>
      <c r="X102" s="22" t="s">
        <v>811</v>
      </c>
      <c r="Y102" s="22" t="s">
        <v>1286</v>
      </c>
      <c r="Z102" s="39">
        <v>80</v>
      </c>
      <c r="AA102" s="39">
        <v>80</v>
      </c>
      <c r="AB102" s="39">
        <v>80</v>
      </c>
      <c r="AC102" s="39"/>
      <c r="AD102" s="39"/>
      <c r="AE102" s="39"/>
      <c r="AF102" s="39"/>
      <c r="AG102" s="39"/>
      <c r="AH102" s="39"/>
      <c r="AI102" s="39"/>
      <c r="AJ102" s="39"/>
      <c r="AK102" s="39"/>
      <c r="AL102" s="39"/>
      <c r="AM102" s="71" t="s">
        <v>1224</v>
      </c>
      <c r="AN102" s="71" t="s">
        <v>1225</v>
      </c>
      <c r="AO102" s="78" t="s">
        <v>1392</v>
      </c>
      <c r="AP102" s="75" t="s">
        <v>1392</v>
      </c>
    </row>
    <row r="103" s="12" customFormat="1" ht="30" customHeight="1" spans="1:41">
      <c r="A103" s="183" t="s">
        <v>54</v>
      </c>
      <c r="B103" s="188" t="s">
        <v>126</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30" customHeight="1" spans="1:41">
      <c r="A104" s="203" t="s">
        <v>52</v>
      </c>
      <c r="B104" s="188" t="s">
        <v>127</v>
      </c>
      <c r="C104" s="188"/>
      <c r="D104" s="188"/>
      <c r="E104" s="185"/>
      <c r="F104" s="185"/>
      <c r="G104" s="185"/>
      <c r="H104" s="185"/>
      <c r="I104" s="191">
        <f t="shared" ref="I104:AL104" si="30">I105+I106+I107+I108+I109+I110</f>
        <v>0</v>
      </c>
      <c r="J104" s="191">
        <f t="shared" si="30"/>
        <v>0</v>
      </c>
      <c r="K104" s="191">
        <f t="shared" si="30"/>
        <v>0</v>
      </c>
      <c r="L104" s="191">
        <f t="shared" si="30"/>
        <v>0</v>
      </c>
      <c r="M104" s="191">
        <f t="shared" si="30"/>
        <v>0</v>
      </c>
      <c r="N104" s="191">
        <f t="shared" si="30"/>
        <v>0</v>
      </c>
      <c r="O104" s="191">
        <f t="shared" si="30"/>
        <v>0</v>
      </c>
      <c r="P104" s="191">
        <f t="shared" si="30"/>
        <v>0</v>
      </c>
      <c r="Q104" s="191">
        <f t="shared" si="30"/>
        <v>0</v>
      </c>
      <c r="R104" s="191">
        <f t="shared" si="30"/>
        <v>0</v>
      </c>
      <c r="S104" s="191">
        <f t="shared" si="30"/>
        <v>0</v>
      </c>
      <c r="T104" s="191">
        <f t="shared" si="30"/>
        <v>0</v>
      </c>
      <c r="U104" s="191">
        <f t="shared" si="30"/>
        <v>0</v>
      </c>
      <c r="V104" s="191">
        <f t="shared" si="30"/>
        <v>0</v>
      </c>
      <c r="W104" s="191">
        <f t="shared" si="30"/>
        <v>0</v>
      </c>
      <c r="X104" s="191">
        <f t="shared" si="30"/>
        <v>0</v>
      </c>
      <c r="Y104" s="191">
        <f t="shared" si="30"/>
        <v>0</v>
      </c>
      <c r="Z104" s="191">
        <f t="shared" si="30"/>
        <v>0</v>
      </c>
      <c r="AA104" s="191">
        <f t="shared" si="30"/>
        <v>0</v>
      </c>
      <c r="AB104" s="191">
        <f t="shared" si="30"/>
        <v>0</v>
      </c>
      <c r="AC104" s="191">
        <f t="shared" si="30"/>
        <v>0</v>
      </c>
      <c r="AD104" s="191">
        <f t="shared" si="30"/>
        <v>0</v>
      </c>
      <c r="AE104" s="191">
        <f t="shared" si="30"/>
        <v>0</v>
      </c>
      <c r="AF104" s="191">
        <f t="shared" si="30"/>
        <v>0</v>
      </c>
      <c r="AG104" s="191">
        <f t="shared" si="30"/>
        <v>0</v>
      </c>
      <c r="AH104" s="191">
        <f t="shared" si="30"/>
        <v>0</v>
      </c>
      <c r="AI104" s="191">
        <f t="shared" si="30"/>
        <v>0</v>
      </c>
      <c r="AJ104" s="191">
        <f t="shared" si="30"/>
        <v>0</v>
      </c>
      <c r="AK104" s="191">
        <f t="shared" si="30"/>
        <v>0</v>
      </c>
      <c r="AL104" s="191">
        <f t="shared" si="30"/>
        <v>0</v>
      </c>
      <c r="AM104" s="196"/>
      <c r="AN104" s="196"/>
      <c r="AO104" s="196"/>
    </row>
    <row r="105" s="12" customFormat="1" ht="30" customHeight="1" spans="1:41">
      <c r="A105" s="183" t="s">
        <v>54</v>
      </c>
      <c r="B105" s="188" t="s">
        <v>128</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58" customHeight="1" spans="1:41">
      <c r="A106" s="183" t="s">
        <v>54</v>
      </c>
      <c r="B106" s="188" t="s">
        <v>129</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c r="AO106" s="196"/>
    </row>
    <row r="107" s="12" customFormat="1" ht="68" customHeight="1" spans="1:41">
      <c r="A107" s="183" t="s">
        <v>54</v>
      </c>
      <c r="B107" s="188" t="s">
        <v>130</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customHeight="1" spans="1:41">
      <c r="A108" s="183" t="s">
        <v>54</v>
      </c>
      <c r="B108" s="188" t="s">
        <v>131</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c r="AO108" s="196"/>
    </row>
    <row r="109" s="12" customFormat="1" ht="30" customHeight="1" spans="1:41">
      <c r="A109" s="183" t="s">
        <v>54</v>
      </c>
      <c r="B109" s="188" t="s">
        <v>132</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30" customHeight="1" spans="1:41">
      <c r="A110" s="183" t="s">
        <v>54</v>
      </c>
      <c r="B110" s="188" t="s">
        <v>133</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30" customHeight="1" spans="1:41">
      <c r="A111" s="180" t="s">
        <v>50</v>
      </c>
      <c r="B111" s="188" t="s">
        <v>134</v>
      </c>
      <c r="C111" s="188"/>
      <c r="D111" s="188"/>
      <c r="E111" s="185"/>
      <c r="F111" s="185"/>
      <c r="G111" s="185"/>
      <c r="H111" s="185"/>
      <c r="I111" s="192">
        <f t="shared" ref="I111:AL111" si="31">I112</f>
        <v>0</v>
      </c>
      <c r="J111" s="192">
        <f t="shared" si="31"/>
        <v>0</v>
      </c>
      <c r="K111" s="192">
        <f t="shared" si="31"/>
        <v>0</v>
      </c>
      <c r="L111" s="192">
        <f t="shared" si="31"/>
        <v>0</v>
      </c>
      <c r="M111" s="192">
        <f t="shared" si="31"/>
        <v>0</v>
      </c>
      <c r="N111" s="192">
        <f t="shared" si="31"/>
        <v>0</v>
      </c>
      <c r="O111" s="192">
        <f t="shared" si="31"/>
        <v>0</v>
      </c>
      <c r="P111" s="192">
        <f t="shared" si="31"/>
        <v>0</v>
      </c>
      <c r="Q111" s="192">
        <f t="shared" si="31"/>
        <v>0</v>
      </c>
      <c r="R111" s="192">
        <f t="shared" si="31"/>
        <v>0</v>
      </c>
      <c r="S111" s="192">
        <f t="shared" si="31"/>
        <v>0</v>
      </c>
      <c r="T111" s="192">
        <f t="shared" si="31"/>
        <v>0</v>
      </c>
      <c r="U111" s="192">
        <f t="shared" si="31"/>
        <v>0</v>
      </c>
      <c r="V111" s="192">
        <f t="shared" si="31"/>
        <v>0</v>
      </c>
      <c r="W111" s="192">
        <f t="shared" si="31"/>
        <v>0</v>
      </c>
      <c r="X111" s="192">
        <f t="shared" si="31"/>
        <v>0</v>
      </c>
      <c r="Y111" s="192">
        <f t="shared" si="31"/>
        <v>0</v>
      </c>
      <c r="Z111" s="192">
        <f t="shared" si="31"/>
        <v>0</v>
      </c>
      <c r="AA111" s="192">
        <f t="shared" si="31"/>
        <v>0</v>
      </c>
      <c r="AB111" s="192">
        <f t="shared" si="31"/>
        <v>0</v>
      </c>
      <c r="AC111" s="192">
        <f t="shared" si="31"/>
        <v>0</v>
      </c>
      <c r="AD111" s="192">
        <f t="shared" si="31"/>
        <v>0</v>
      </c>
      <c r="AE111" s="192">
        <f t="shared" si="31"/>
        <v>0</v>
      </c>
      <c r="AF111" s="192">
        <f t="shared" si="31"/>
        <v>0</v>
      </c>
      <c r="AG111" s="192">
        <f t="shared" si="31"/>
        <v>0</v>
      </c>
      <c r="AH111" s="192">
        <f t="shared" si="31"/>
        <v>0</v>
      </c>
      <c r="AI111" s="192">
        <f t="shared" si="31"/>
        <v>0</v>
      </c>
      <c r="AJ111" s="192">
        <f t="shared" si="31"/>
        <v>0</v>
      </c>
      <c r="AK111" s="192">
        <f t="shared" si="31"/>
        <v>0</v>
      </c>
      <c r="AL111" s="192">
        <f t="shared" si="31"/>
        <v>0</v>
      </c>
      <c r="AM111" s="196"/>
      <c r="AN111" s="196"/>
      <c r="AO111" s="196"/>
    </row>
    <row r="112" s="12" customFormat="1" ht="30" customHeight="1" spans="1:41">
      <c r="A112" s="180" t="s">
        <v>52</v>
      </c>
      <c r="B112" s="188" t="s">
        <v>134</v>
      </c>
      <c r="C112" s="188"/>
      <c r="D112" s="188"/>
      <c r="E112" s="185"/>
      <c r="F112" s="185"/>
      <c r="G112" s="185"/>
      <c r="H112" s="185"/>
      <c r="I112" s="191">
        <f t="shared" ref="I112:AL112" si="32">I113+I114+I115</f>
        <v>0</v>
      </c>
      <c r="J112" s="191">
        <f t="shared" si="32"/>
        <v>0</v>
      </c>
      <c r="K112" s="191">
        <f t="shared" si="32"/>
        <v>0</v>
      </c>
      <c r="L112" s="191">
        <f t="shared" si="32"/>
        <v>0</v>
      </c>
      <c r="M112" s="191">
        <f t="shared" si="32"/>
        <v>0</v>
      </c>
      <c r="N112" s="191">
        <f t="shared" si="32"/>
        <v>0</v>
      </c>
      <c r="O112" s="191">
        <f t="shared" si="32"/>
        <v>0</v>
      </c>
      <c r="P112" s="191">
        <f t="shared" si="32"/>
        <v>0</v>
      </c>
      <c r="Q112" s="191">
        <f t="shared" si="32"/>
        <v>0</v>
      </c>
      <c r="R112" s="191">
        <f t="shared" si="32"/>
        <v>0</v>
      </c>
      <c r="S112" s="191">
        <f t="shared" si="32"/>
        <v>0</v>
      </c>
      <c r="T112" s="191">
        <f t="shared" si="32"/>
        <v>0</v>
      </c>
      <c r="U112" s="191">
        <f t="shared" si="32"/>
        <v>0</v>
      </c>
      <c r="V112" s="191">
        <f t="shared" si="32"/>
        <v>0</v>
      </c>
      <c r="W112" s="191">
        <f t="shared" si="32"/>
        <v>0</v>
      </c>
      <c r="X112" s="191">
        <f t="shared" si="32"/>
        <v>0</v>
      </c>
      <c r="Y112" s="191">
        <f t="shared" si="32"/>
        <v>0</v>
      </c>
      <c r="Z112" s="191">
        <f t="shared" si="32"/>
        <v>0</v>
      </c>
      <c r="AA112" s="191">
        <f t="shared" si="32"/>
        <v>0</v>
      </c>
      <c r="AB112" s="191">
        <f t="shared" si="32"/>
        <v>0</v>
      </c>
      <c r="AC112" s="191">
        <f t="shared" si="32"/>
        <v>0</v>
      </c>
      <c r="AD112" s="191">
        <f t="shared" si="32"/>
        <v>0</v>
      </c>
      <c r="AE112" s="191">
        <f t="shared" si="32"/>
        <v>0</v>
      </c>
      <c r="AF112" s="191">
        <f t="shared" si="32"/>
        <v>0</v>
      </c>
      <c r="AG112" s="191">
        <f t="shared" si="32"/>
        <v>0</v>
      </c>
      <c r="AH112" s="191">
        <f t="shared" si="32"/>
        <v>0</v>
      </c>
      <c r="AI112" s="191">
        <f t="shared" si="32"/>
        <v>0</v>
      </c>
      <c r="AJ112" s="191">
        <f t="shared" si="32"/>
        <v>0</v>
      </c>
      <c r="AK112" s="191">
        <f t="shared" si="32"/>
        <v>0</v>
      </c>
      <c r="AL112" s="191">
        <f t="shared" si="32"/>
        <v>0</v>
      </c>
      <c r="AM112" s="196"/>
      <c r="AN112" s="196"/>
      <c r="AO112" s="196"/>
    </row>
    <row r="113" s="12" customFormat="1" ht="30" customHeight="1" spans="1:41">
      <c r="A113" s="183" t="s">
        <v>54</v>
      </c>
      <c r="B113" s="188" t="s">
        <v>135</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183" t="s">
        <v>54</v>
      </c>
      <c r="B114" s="188" t="s">
        <v>136</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customHeight="1" spans="1:41">
      <c r="A115" s="183" t="s">
        <v>54</v>
      </c>
      <c r="B115" s="188" t="s">
        <v>137</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customHeight="1" spans="1:41">
      <c r="A116" s="180" t="s">
        <v>50</v>
      </c>
      <c r="B116" s="188" t="s">
        <v>138</v>
      </c>
      <c r="C116" s="188"/>
      <c r="D116" s="188"/>
      <c r="E116" s="185"/>
      <c r="F116" s="185"/>
      <c r="G116" s="185"/>
      <c r="H116" s="185"/>
      <c r="I116" s="192">
        <f t="shared" ref="I116:AL116" si="33">I117+I119+I124+I131</f>
        <v>1</v>
      </c>
      <c r="J116" s="192">
        <f t="shared" si="33"/>
        <v>800</v>
      </c>
      <c r="K116" s="192">
        <f t="shared" si="33"/>
        <v>0</v>
      </c>
      <c r="L116" s="192">
        <f t="shared" si="33"/>
        <v>0</v>
      </c>
      <c r="M116" s="192">
        <f t="shared" si="33"/>
        <v>0</v>
      </c>
      <c r="N116" s="192">
        <f t="shared" si="33"/>
        <v>0</v>
      </c>
      <c r="O116" s="192">
        <f t="shared" si="33"/>
        <v>1</v>
      </c>
      <c r="P116" s="192">
        <f t="shared" si="33"/>
        <v>0</v>
      </c>
      <c r="Q116" s="192">
        <f t="shared" si="33"/>
        <v>0</v>
      </c>
      <c r="R116" s="192">
        <f t="shared" si="33"/>
        <v>0</v>
      </c>
      <c r="S116" s="192">
        <f t="shared" si="33"/>
        <v>800</v>
      </c>
      <c r="T116" s="192">
        <f t="shared" si="33"/>
        <v>800</v>
      </c>
      <c r="U116" s="192">
        <f t="shared" si="33"/>
        <v>0</v>
      </c>
      <c r="V116" s="192">
        <f t="shared" si="33"/>
        <v>0</v>
      </c>
      <c r="W116" s="192">
        <f t="shared" si="33"/>
        <v>0</v>
      </c>
      <c r="X116" s="192">
        <f t="shared" si="33"/>
        <v>0</v>
      </c>
      <c r="Y116" s="192">
        <f t="shared" si="33"/>
        <v>0</v>
      </c>
      <c r="Z116" s="192">
        <f t="shared" si="33"/>
        <v>240</v>
      </c>
      <c r="AA116" s="192">
        <f t="shared" si="33"/>
        <v>240</v>
      </c>
      <c r="AB116" s="192">
        <f t="shared" si="33"/>
        <v>240</v>
      </c>
      <c r="AC116" s="192">
        <f t="shared" si="33"/>
        <v>0</v>
      </c>
      <c r="AD116" s="192">
        <f t="shared" si="33"/>
        <v>0</v>
      </c>
      <c r="AE116" s="192">
        <f t="shared" si="33"/>
        <v>0</v>
      </c>
      <c r="AF116" s="192">
        <f t="shared" si="33"/>
        <v>0</v>
      </c>
      <c r="AG116" s="192">
        <f t="shared" si="33"/>
        <v>0</v>
      </c>
      <c r="AH116" s="192">
        <f t="shared" si="33"/>
        <v>0</v>
      </c>
      <c r="AI116" s="192">
        <f t="shared" si="33"/>
        <v>0</v>
      </c>
      <c r="AJ116" s="192">
        <f t="shared" si="33"/>
        <v>0</v>
      </c>
      <c r="AK116" s="192">
        <f t="shared" si="33"/>
        <v>0</v>
      </c>
      <c r="AL116" s="192">
        <f t="shared" si="33"/>
        <v>0</v>
      </c>
      <c r="AM116" s="196"/>
      <c r="AN116" s="196"/>
      <c r="AO116" s="196"/>
    </row>
    <row r="117" s="12" customFormat="1" ht="30" customHeight="1" spans="1:41">
      <c r="A117" s="203" t="s">
        <v>52</v>
      </c>
      <c r="B117" s="188" t="s">
        <v>139</v>
      </c>
      <c r="C117" s="188"/>
      <c r="D117" s="188"/>
      <c r="E117" s="185"/>
      <c r="F117" s="185"/>
      <c r="G117" s="185"/>
      <c r="H117" s="185"/>
      <c r="I117" s="191">
        <f t="shared" ref="I117:AL117" si="34">I118</f>
        <v>0</v>
      </c>
      <c r="J117" s="191">
        <f t="shared" si="34"/>
        <v>0</v>
      </c>
      <c r="K117" s="191">
        <f t="shared" si="34"/>
        <v>0</v>
      </c>
      <c r="L117" s="191">
        <f t="shared" si="34"/>
        <v>0</v>
      </c>
      <c r="M117" s="191">
        <f t="shared" si="34"/>
        <v>0</v>
      </c>
      <c r="N117" s="191">
        <f t="shared" si="34"/>
        <v>0</v>
      </c>
      <c r="O117" s="191">
        <f t="shared" si="34"/>
        <v>0</v>
      </c>
      <c r="P117" s="191">
        <f t="shared" si="34"/>
        <v>0</v>
      </c>
      <c r="Q117" s="191">
        <f t="shared" si="34"/>
        <v>0</v>
      </c>
      <c r="R117" s="191">
        <f t="shared" si="34"/>
        <v>0</v>
      </c>
      <c r="S117" s="191">
        <f t="shared" si="34"/>
        <v>0</v>
      </c>
      <c r="T117" s="191">
        <f t="shared" si="34"/>
        <v>0</v>
      </c>
      <c r="U117" s="191">
        <f t="shared" si="34"/>
        <v>0</v>
      </c>
      <c r="V117" s="191">
        <f t="shared" si="34"/>
        <v>0</v>
      </c>
      <c r="W117" s="191">
        <f t="shared" si="34"/>
        <v>0</v>
      </c>
      <c r="X117" s="191">
        <f t="shared" si="34"/>
        <v>0</v>
      </c>
      <c r="Y117" s="191">
        <f t="shared" si="34"/>
        <v>0</v>
      </c>
      <c r="Z117" s="191">
        <f t="shared" si="34"/>
        <v>0</v>
      </c>
      <c r="AA117" s="191">
        <f t="shared" si="34"/>
        <v>0</v>
      </c>
      <c r="AB117" s="191">
        <f t="shared" si="34"/>
        <v>0</v>
      </c>
      <c r="AC117" s="191">
        <f t="shared" si="34"/>
        <v>0</v>
      </c>
      <c r="AD117" s="191">
        <f t="shared" si="34"/>
        <v>0</v>
      </c>
      <c r="AE117" s="191">
        <f t="shared" si="34"/>
        <v>0</v>
      </c>
      <c r="AF117" s="191">
        <f t="shared" si="34"/>
        <v>0</v>
      </c>
      <c r="AG117" s="191">
        <f t="shared" si="34"/>
        <v>0</v>
      </c>
      <c r="AH117" s="191">
        <f t="shared" si="34"/>
        <v>0</v>
      </c>
      <c r="AI117" s="191">
        <f t="shared" si="34"/>
        <v>0</v>
      </c>
      <c r="AJ117" s="191">
        <f t="shared" si="34"/>
        <v>0</v>
      </c>
      <c r="AK117" s="191">
        <f t="shared" si="34"/>
        <v>0</v>
      </c>
      <c r="AL117" s="191">
        <f t="shared" si="34"/>
        <v>0</v>
      </c>
      <c r="AM117" s="196"/>
      <c r="AN117" s="196"/>
      <c r="AO117" s="196"/>
    </row>
    <row r="118" s="12" customFormat="1" ht="30" customHeight="1" spans="1:41">
      <c r="A118" s="183" t="s">
        <v>54</v>
      </c>
      <c r="B118" s="188" t="s">
        <v>140</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203" t="s">
        <v>52</v>
      </c>
      <c r="B119" s="188" t="s">
        <v>141</v>
      </c>
      <c r="C119" s="188"/>
      <c r="D119" s="188"/>
      <c r="E119" s="185"/>
      <c r="F119" s="185"/>
      <c r="G119" s="185"/>
      <c r="H119" s="185"/>
      <c r="I119" s="191">
        <f t="shared" ref="I119:AL119" si="35">I120+I122+I123</f>
        <v>1</v>
      </c>
      <c r="J119" s="191">
        <f t="shared" si="35"/>
        <v>800</v>
      </c>
      <c r="K119" s="191">
        <f t="shared" si="35"/>
        <v>0</v>
      </c>
      <c r="L119" s="191">
        <f t="shared" si="35"/>
        <v>0</v>
      </c>
      <c r="M119" s="191">
        <f t="shared" si="35"/>
        <v>0</v>
      </c>
      <c r="N119" s="191">
        <f t="shared" si="35"/>
        <v>0</v>
      </c>
      <c r="O119" s="191">
        <f t="shared" si="35"/>
        <v>1</v>
      </c>
      <c r="P119" s="191">
        <f t="shared" si="35"/>
        <v>0</v>
      </c>
      <c r="Q119" s="191">
        <f t="shared" si="35"/>
        <v>0</v>
      </c>
      <c r="R119" s="191">
        <f t="shared" si="35"/>
        <v>0</v>
      </c>
      <c r="S119" s="191">
        <f t="shared" si="35"/>
        <v>800</v>
      </c>
      <c r="T119" s="191">
        <f t="shared" si="35"/>
        <v>800</v>
      </c>
      <c r="U119" s="191">
        <f t="shared" si="35"/>
        <v>0</v>
      </c>
      <c r="V119" s="191">
        <f t="shared" si="35"/>
        <v>0</v>
      </c>
      <c r="W119" s="191">
        <f t="shared" si="35"/>
        <v>0</v>
      </c>
      <c r="X119" s="191">
        <f t="shared" si="35"/>
        <v>0</v>
      </c>
      <c r="Y119" s="191">
        <f t="shared" si="35"/>
        <v>0</v>
      </c>
      <c r="Z119" s="191">
        <f t="shared" si="35"/>
        <v>240</v>
      </c>
      <c r="AA119" s="191">
        <f t="shared" si="35"/>
        <v>240</v>
      </c>
      <c r="AB119" s="191">
        <f t="shared" si="35"/>
        <v>240</v>
      </c>
      <c r="AC119" s="191">
        <f t="shared" si="35"/>
        <v>0</v>
      </c>
      <c r="AD119" s="191">
        <f t="shared" si="35"/>
        <v>0</v>
      </c>
      <c r="AE119" s="191">
        <f t="shared" si="35"/>
        <v>0</v>
      </c>
      <c r="AF119" s="191">
        <f t="shared" si="35"/>
        <v>0</v>
      </c>
      <c r="AG119" s="191">
        <f t="shared" si="35"/>
        <v>0</v>
      </c>
      <c r="AH119" s="191">
        <f t="shared" si="35"/>
        <v>0</v>
      </c>
      <c r="AI119" s="191">
        <f t="shared" si="35"/>
        <v>0</v>
      </c>
      <c r="AJ119" s="191">
        <f t="shared" si="35"/>
        <v>0</v>
      </c>
      <c r="AK119" s="191">
        <f t="shared" si="35"/>
        <v>0</v>
      </c>
      <c r="AL119" s="191">
        <f t="shared" si="35"/>
        <v>0</v>
      </c>
      <c r="AM119" s="196"/>
      <c r="AN119" s="196"/>
      <c r="AO119" s="196"/>
    </row>
    <row r="120" s="12" customFormat="1" ht="30" customHeight="1" spans="1:41">
      <c r="A120" s="183" t="s">
        <v>54</v>
      </c>
      <c r="B120" s="188" t="s">
        <v>142</v>
      </c>
      <c r="C120" s="188"/>
      <c r="D120" s="188"/>
      <c r="E120" s="185"/>
      <c r="F120" s="185"/>
      <c r="G120" s="185"/>
      <c r="H120" s="185"/>
      <c r="I120" s="191">
        <f t="shared" ref="I120:AL120" si="36">SUM(I121)</f>
        <v>1</v>
      </c>
      <c r="J120" s="191">
        <f t="shared" si="36"/>
        <v>800</v>
      </c>
      <c r="K120" s="191">
        <f t="shared" si="36"/>
        <v>0</v>
      </c>
      <c r="L120" s="191">
        <f t="shared" si="36"/>
        <v>0</v>
      </c>
      <c r="M120" s="191">
        <f t="shared" si="36"/>
        <v>0</v>
      </c>
      <c r="N120" s="191">
        <f t="shared" si="36"/>
        <v>0</v>
      </c>
      <c r="O120" s="191">
        <f t="shared" si="36"/>
        <v>1</v>
      </c>
      <c r="P120" s="191">
        <f t="shared" si="36"/>
        <v>0</v>
      </c>
      <c r="Q120" s="191">
        <f t="shared" si="36"/>
        <v>0</v>
      </c>
      <c r="R120" s="191">
        <f t="shared" si="36"/>
        <v>0</v>
      </c>
      <c r="S120" s="191">
        <f t="shared" si="36"/>
        <v>800</v>
      </c>
      <c r="T120" s="191">
        <f t="shared" si="36"/>
        <v>800</v>
      </c>
      <c r="U120" s="191">
        <f t="shared" si="36"/>
        <v>0</v>
      </c>
      <c r="V120" s="191">
        <f t="shared" si="36"/>
        <v>0</v>
      </c>
      <c r="W120" s="191">
        <f t="shared" si="36"/>
        <v>0</v>
      </c>
      <c r="X120" s="191">
        <f t="shared" si="36"/>
        <v>0</v>
      </c>
      <c r="Y120" s="191">
        <f t="shared" si="36"/>
        <v>0</v>
      </c>
      <c r="Z120" s="191">
        <f t="shared" si="36"/>
        <v>240</v>
      </c>
      <c r="AA120" s="191">
        <f t="shared" si="36"/>
        <v>240</v>
      </c>
      <c r="AB120" s="191">
        <f t="shared" si="36"/>
        <v>240</v>
      </c>
      <c r="AC120" s="191">
        <f t="shared" si="36"/>
        <v>0</v>
      </c>
      <c r="AD120" s="191">
        <f t="shared" si="36"/>
        <v>0</v>
      </c>
      <c r="AE120" s="191">
        <f t="shared" si="36"/>
        <v>0</v>
      </c>
      <c r="AF120" s="191">
        <f t="shared" si="36"/>
        <v>0</v>
      </c>
      <c r="AG120" s="191">
        <f t="shared" si="36"/>
        <v>0</v>
      </c>
      <c r="AH120" s="191">
        <f t="shared" si="36"/>
        <v>0</v>
      </c>
      <c r="AI120" s="191">
        <f t="shared" si="36"/>
        <v>0</v>
      </c>
      <c r="AJ120" s="191">
        <f t="shared" si="36"/>
        <v>0</v>
      </c>
      <c r="AK120" s="191">
        <f t="shared" si="36"/>
        <v>0</v>
      </c>
      <c r="AL120" s="191">
        <f t="shared" si="36"/>
        <v>0</v>
      </c>
      <c r="AM120" s="196"/>
      <c r="AN120" s="196"/>
      <c r="AO120" s="196"/>
    </row>
    <row r="121" s="7" customFormat="1" ht="198" customHeight="1" spans="1:42">
      <c r="A121" s="22">
        <v>23</v>
      </c>
      <c r="B121" s="22" t="s">
        <v>1174</v>
      </c>
      <c r="C121" s="22">
        <v>2024</v>
      </c>
      <c r="D121" s="33" t="s">
        <v>993</v>
      </c>
      <c r="E121" s="22" t="s">
        <v>178</v>
      </c>
      <c r="F121" s="22" t="s">
        <v>1175</v>
      </c>
      <c r="G121" s="22" t="s">
        <v>995</v>
      </c>
      <c r="H121" s="33" t="s">
        <v>1103</v>
      </c>
      <c r="I121" s="22">
        <v>1</v>
      </c>
      <c r="J121" s="22">
        <v>800</v>
      </c>
      <c r="K121" s="22"/>
      <c r="L121" s="22"/>
      <c r="M121" s="22"/>
      <c r="N121" s="22"/>
      <c r="O121" s="22">
        <v>1</v>
      </c>
      <c r="P121" s="22"/>
      <c r="Q121" s="22"/>
      <c r="R121" s="22"/>
      <c r="S121" s="22">
        <v>800</v>
      </c>
      <c r="T121" s="22">
        <v>800</v>
      </c>
      <c r="U121" s="36" t="s">
        <v>997</v>
      </c>
      <c r="V121" s="22" t="s">
        <v>1176</v>
      </c>
      <c r="W121" s="22" t="s">
        <v>997</v>
      </c>
      <c r="X121" s="22" t="s">
        <v>1176</v>
      </c>
      <c r="Y121" s="22" t="s">
        <v>1177</v>
      </c>
      <c r="Z121" s="22">
        <v>240</v>
      </c>
      <c r="AA121" s="22">
        <v>240</v>
      </c>
      <c r="AB121" s="60">
        <v>240</v>
      </c>
      <c r="AC121" s="60"/>
      <c r="AD121" s="60"/>
      <c r="AE121" s="60"/>
      <c r="AF121" s="22"/>
      <c r="AG121" s="22"/>
      <c r="AH121" s="22"/>
      <c r="AI121" s="22"/>
      <c r="AJ121" s="22"/>
      <c r="AK121" s="22"/>
      <c r="AL121" s="22"/>
      <c r="AM121" s="33" t="s">
        <v>1178</v>
      </c>
      <c r="AN121" s="33" t="s">
        <v>1179</v>
      </c>
      <c r="AO121" s="60" t="s">
        <v>1386</v>
      </c>
      <c r="AP121" s="75" t="s">
        <v>1386</v>
      </c>
    </row>
    <row r="122" s="12" customFormat="1" ht="30" customHeight="1" spans="1:41">
      <c r="A122" s="183" t="s">
        <v>54</v>
      </c>
      <c r="B122" s="188" t="s">
        <v>143</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144</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203" t="s">
        <v>52</v>
      </c>
      <c r="B124" s="188" t="s">
        <v>145</v>
      </c>
      <c r="C124" s="188"/>
      <c r="D124" s="188"/>
      <c r="E124" s="185"/>
      <c r="F124" s="185"/>
      <c r="G124" s="185"/>
      <c r="H124" s="185"/>
      <c r="I124" s="191">
        <f t="shared" ref="I124:AL124" si="37">I125+I126+I127+I128+I129+I130</f>
        <v>0</v>
      </c>
      <c r="J124" s="191">
        <f t="shared" si="37"/>
        <v>0</v>
      </c>
      <c r="K124" s="191">
        <f t="shared" si="37"/>
        <v>0</v>
      </c>
      <c r="L124" s="191">
        <f t="shared" si="37"/>
        <v>0</v>
      </c>
      <c r="M124" s="191">
        <f t="shared" si="37"/>
        <v>0</v>
      </c>
      <c r="N124" s="191">
        <f t="shared" si="37"/>
        <v>0</v>
      </c>
      <c r="O124" s="191">
        <f t="shared" si="37"/>
        <v>0</v>
      </c>
      <c r="P124" s="191">
        <f t="shared" si="37"/>
        <v>0</v>
      </c>
      <c r="Q124" s="191">
        <f t="shared" si="37"/>
        <v>0</v>
      </c>
      <c r="R124" s="191">
        <f t="shared" si="37"/>
        <v>0</v>
      </c>
      <c r="S124" s="191">
        <f t="shared" si="37"/>
        <v>0</v>
      </c>
      <c r="T124" s="191">
        <f t="shared" si="37"/>
        <v>0</v>
      </c>
      <c r="U124" s="191">
        <f t="shared" si="37"/>
        <v>0</v>
      </c>
      <c r="V124" s="191">
        <f t="shared" si="37"/>
        <v>0</v>
      </c>
      <c r="W124" s="191">
        <f t="shared" si="37"/>
        <v>0</v>
      </c>
      <c r="X124" s="191">
        <f t="shared" si="37"/>
        <v>0</v>
      </c>
      <c r="Y124" s="191">
        <f t="shared" si="37"/>
        <v>0</v>
      </c>
      <c r="Z124" s="191">
        <f t="shared" si="37"/>
        <v>0</v>
      </c>
      <c r="AA124" s="191">
        <f t="shared" si="37"/>
        <v>0</v>
      </c>
      <c r="AB124" s="191">
        <f t="shared" si="37"/>
        <v>0</v>
      </c>
      <c r="AC124" s="191">
        <f t="shared" si="37"/>
        <v>0</v>
      </c>
      <c r="AD124" s="191">
        <f t="shared" si="37"/>
        <v>0</v>
      </c>
      <c r="AE124" s="191">
        <f t="shared" si="37"/>
        <v>0</v>
      </c>
      <c r="AF124" s="191">
        <f t="shared" si="37"/>
        <v>0</v>
      </c>
      <c r="AG124" s="191">
        <f t="shared" si="37"/>
        <v>0</v>
      </c>
      <c r="AH124" s="191">
        <f t="shared" si="37"/>
        <v>0</v>
      </c>
      <c r="AI124" s="191">
        <f t="shared" si="37"/>
        <v>0</v>
      </c>
      <c r="AJ124" s="191">
        <f t="shared" si="37"/>
        <v>0</v>
      </c>
      <c r="AK124" s="191">
        <f t="shared" si="37"/>
        <v>0</v>
      </c>
      <c r="AL124" s="191">
        <f t="shared" si="37"/>
        <v>0</v>
      </c>
      <c r="AM124" s="196"/>
      <c r="AN124" s="196"/>
      <c r="AO124" s="196"/>
    </row>
    <row r="125" s="12" customFormat="1" ht="30" customHeight="1" spans="1:41">
      <c r="A125" s="183" t="s">
        <v>54</v>
      </c>
      <c r="B125" s="188" t="s">
        <v>146</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customHeight="1" spans="1:41">
      <c r="A126" s="183" t="s">
        <v>54</v>
      </c>
      <c r="B126" s="188" t="s">
        <v>147</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183" t="s">
        <v>54</v>
      </c>
      <c r="B127" s="188" t="s">
        <v>148</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149</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3" t="s">
        <v>54</v>
      </c>
      <c r="B129" s="188" t="s">
        <v>150</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customHeight="1" spans="1:41">
      <c r="A130" s="183" t="s">
        <v>54</v>
      </c>
      <c r="B130" s="188" t="s">
        <v>151</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203" t="s">
        <v>52</v>
      </c>
      <c r="B131" s="188" t="s">
        <v>152</v>
      </c>
      <c r="C131" s="188"/>
      <c r="D131" s="188"/>
      <c r="E131" s="185"/>
      <c r="F131" s="185"/>
      <c r="G131" s="185"/>
      <c r="H131" s="185"/>
      <c r="I131" s="191">
        <f t="shared" ref="I131:AL131" si="38">I132+I133+I134+I135+I136</f>
        <v>0</v>
      </c>
      <c r="J131" s="191">
        <f t="shared" si="38"/>
        <v>0</v>
      </c>
      <c r="K131" s="191">
        <f t="shared" si="38"/>
        <v>0</v>
      </c>
      <c r="L131" s="191">
        <f t="shared" si="38"/>
        <v>0</v>
      </c>
      <c r="M131" s="191">
        <f t="shared" si="38"/>
        <v>0</v>
      </c>
      <c r="N131" s="191">
        <f t="shared" si="38"/>
        <v>0</v>
      </c>
      <c r="O131" s="191">
        <f t="shared" si="38"/>
        <v>0</v>
      </c>
      <c r="P131" s="191">
        <f t="shared" si="38"/>
        <v>0</v>
      </c>
      <c r="Q131" s="191">
        <f t="shared" si="38"/>
        <v>0</v>
      </c>
      <c r="R131" s="191">
        <f t="shared" si="38"/>
        <v>0</v>
      </c>
      <c r="S131" s="191">
        <f t="shared" si="38"/>
        <v>0</v>
      </c>
      <c r="T131" s="191">
        <f t="shared" si="38"/>
        <v>0</v>
      </c>
      <c r="U131" s="191">
        <f t="shared" si="38"/>
        <v>0</v>
      </c>
      <c r="V131" s="191">
        <f t="shared" si="38"/>
        <v>0</v>
      </c>
      <c r="W131" s="191">
        <f t="shared" si="38"/>
        <v>0</v>
      </c>
      <c r="X131" s="191">
        <f t="shared" si="38"/>
        <v>0</v>
      </c>
      <c r="Y131" s="191">
        <f t="shared" si="38"/>
        <v>0</v>
      </c>
      <c r="Z131" s="191">
        <f t="shared" si="38"/>
        <v>0</v>
      </c>
      <c r="AA131" s="191">
        <f t="shared" si="38"/>
        <v>0</v>
      </c>
      <c r="AB131" s="191">
        <f t="shared" si="38"/>
        <v>0</v>
      </c>
      <c r="AC131" s="191">
        <f t="shared" si="38"/>
        <v>0</v>
      </c>
      <c r="AD131" s="191">
        <f t="shared" si="38"/>
        <v>0</v>
      </c>
      <c r="AE131" s="191">
        <f t="shared" si="38"/>
        <v>0</v>
      </c>
      <c r="AF131" s="191">
        <f t="shared" si="38"/>
        <v>0</v>
      </c>
      <c r="AG131" s="191">
        <f t="shared" si="38"/>
        <v>0</v>
      </c>
      <c r="AH131" s="191">
        <f t="shared" si="38"/>
        <v>0</v>
      </c>
      <c r="AI131" s="191">
        <f t="shared" si="38"/>
        <v>0</v>
      </c>
      <c r="AJ131" s="191">
        <f t="shared" si="38"/>
        <v>0</v>
      </c>
      <c r="AK131" s="191">
        <f t="shared" si="38"/>
        <v>0</v>
      </c>
      <c r="AL131" s="191">
        <f t="shared" si="38"/>
        <v>0</v>
      </c>
      <c r="AM131" s="196"/>
      <c r="AN131" s="196"/>
      <c r="AO131" s="196"/>
    </row>
    <row r="132" s="12" customFormat="1" ht="30" customHeight="1" spans="1:41">
      <c r="A132" s="183" t="s">
        <v>54</v>
      </c>
      <c r="B132" s="188" t="s">
        <v>153</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183" t="s">
        <v>54</v>
      </c>
      <c r="B133" s="188" t="s">
        <v>154</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customHeight="1" spans="1:41">
      <c r="A134" s="183" t="s">
        <v>54</v>
      </c>
      <c r="B134" s="188" t="s">
        <v>155</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156</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157</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0" t="s">
        <v>50</v>
      </c>
      <c r="B137" s="188" t="s">
        <v>158</v>
      </c>
      <c r="C137" s="188"/>
      <c r="D137" s="188"/>
      <c r="E137" s="185"/>
      <c r="F137" s="185"/>
      <c r="G137" s="185"/>
      <c r="H137" s="185"/>
      <c r="I137" s="192">
        <f t="shared" ref="I137:AL137" si="39">I138+I141</f>
        <v>0</v>
      </c>
      <c r="J137" s="192">
        <f t="shared" si="39"/>
        <v>0</v>
      </c>
      <c r="K137" s="192">
        <f t="shared" si="39"/>
        <v>0</v>
      </c>
      <c r="L137" s="192">
        <f t="shared" si="39"/>
        <v>0</v>
      </c>
      <c r="M137" s="192">
        <f t="shared" si="39"/>
        <v>0</v>
      </c>
      <c r="N137" s="192">
        <f t="shared" si="39"/>
        <v>0</v>
      </c>
      <c r="O137" s="192">
        <f t="shared" si="39"/>
        <v>0</v>
      </c>
      <c r="P137" s="192">
        <f t="shared" si="39"/>
        <v>0</v>
      </c>
      <c r="Q137" s="192">
        <f t="shared" si="39"/>
        <v>0</v>
      </c>
      <c r="R137" s="192">
        <f t="shared" si="39"/>
        <v>0</v>
      </c>
      <c r="S137" s="192">
        <f t="shared" si="39"/>
        <v>0</v>
      </c>
      <c r="T137" s="192">
        <f t="shared" si="39"/>
        <v>0</v>
      </c>
      <c r="U137" s="192">
        <f t="shared" si="39"/>
        <v>0</v>
      </c>
      <c r="V137" s="192">
        <f t="shared" si="39"/>
        <v>0</v>
      </c>
      <c r="W137" s="192">
        <f t="shared" si="39"/>
        <v>0</v>
      </c>
      <c r="X137" s="192">
        <f t="shared" si="39"/>
        <v>0</v>
      </c>
      <c r="Y137" s="192">
        <f t="shared" si="39"/>
        <v>0</v>
      </c>
      <c r="Z137" s="192">
        <f t="shared" si="39"/>
        <v>0</v>
      </c>
      <c r="AA137" s="192">
        <f t="shared" si="39"/>
        <v>0</v>
      </c>
      <c r="AB137" s="192">
        <f t="shared" si="39"/>
        <v>0</v>
      </c>
      <c r="AC137" s="192">
        <f t="shared" si="39"/>
        <v>0</v>
      </c>
      <c r="AD137" s="192">
        <f t="shared" si="39"/>
        <v>0</v>
      </c>
      <c r="AE137" s="192">
        <f t="shared" si="39"/>
        <v>0</v>
      </c>
      <c r="AF137" s="192">
        <f t="shared" si="39"/>
        <v>0</v>
      </c>
      <c r="AG137" s="192">
        <f t="shared" si="39"/>
        <v>0</v>
      </c>
      <c r="AH137" s="192">
        <f t="shared" si="39"/>
        <v>0</v>
      </c>
      <c r="AI137" s="192">
        <f t="shared" si="39"/>
        <v>0</v>
      </c>
      <c r="AJ137" s="192">
        <f t="shared" si="39"/>
        <v>0</v>
      </c>
      <c r="AK137" s="192">
        <f t="shared" si="39"/>
        <v>0</v>
      </c>
      <c r="AL137" s="192">
        <f t="shared" si="39"/>
        <v>0</v>
      </c>
      <c r="AM137" s="196"/>
      <c r="AN137" s="196"/>
      <c r="AO137" s="196"/>
    </row>
    <row r="138" s="12" customFormat="1" ht="30" customHeight="1" spans="1:41">
      <c r="A138" s="203" t="s">
        <v>52</v>
      </c>
      <c r="B138" s="188" t="s">
        <v>159</v>
      </c>
      <c r="C138" s="188"/>
      <c r="D138" s="188"/>
      <c r="E138" s="185"/>
      <c r="F138" s="185"/>
      <c r="G138" s="185"/>
      <c r="H138" s="185"/>
      <c r="I138" s="191">
        <f t="shared" ref="I138:AL138" si="40">I139+I140</f>
        <v>0</v>
      </c>
      <c r="J138" s="191">
        <f t="shared" si="40"/>
        <v>0</v>
      </c>
      <c r="K138" s="191">
        <f t="shared" si="40"/>
        <v>0</v>
      </c>
      <c r="L138" s="191">
        <f t="shared" si="40"/>
        <v>0</v>
      </c>
      <c r="M138" s="191">
        <f t="shared" si="40"/>
        <v>0</v>
      </c>
      <c r="N138" s="191">
        <f t="shared" si="40"/>
        <v>0</v>
      </c>
      <c r="O138" s="191">
        <f t="shared" si="40"/>
        <v>0</v>
      </c>
      <c r="P138" s="191">
        <f t="shared" si="40"/>
        <v>0</v>
      </c>
      <c r="Q138" s="191">
        <f t="shared" si="40"/>
        <v>0</v>
      </c>
      <c r="R138" s="191">
        <f t="shared" si="40"/>
        <v>0</v>
      </c>
      <c r="S138" s="191">
        <f t="shared" si="40"/>
        <v>0</v>
      </c>
      <c r="T138" s="191">
        <f t="shared" si="40"/>
        <v>0</v>
      </c>
      <c r="U138" s="191">
        <f t="shared" si="40"/>
        <v>0</v>
      </c>
      <c r="V138" s="191">
        <f t="shared" si="40"/>
        <v>0</v>
      </c>
      <c r="W138" s="191">
        <f t="shared" si="40"/>
        <v>0</v>
      </c>
      <c r="X138" s="191">
        <f t="shared" si="40"/>
        <v>0</v>
      </c>
      <c r="Y138" s="191">
        <f t="shared" si="40"/>
        <v>0</v>
      </c>
      <c r="Z138" s="191">
        <f t="shared" si="40"/>
        <v>0</v>
      </c>
      <c r="AA138" s="191">
        <f t="shared" si="40"/>
        <v>0</v>
      </c>
      <c r="AB138" s="191">
        <f t="shared" si="40"/>
        <v>0</v>
      </c>
      <c r="AC138" s="191">
        <f t="shared" si="40"/>
        <v>0</v>
      </c>
      <c r="AD138" s="191">
        <f t="shared" si="40"/>
        <v>0</v>
      </c>
      <c r="AE138" s="191">
        <f t="shared" si="40"/>
        <v>0</v>
      </c>
      <c r="AF138" s="191">
        <f t="shared" si="40"/>
        <v>0</v>
      </c>
      <c r="AG138" s="191">
        <f t="shared" si="40"/>
        <v>0</v>
      </c>
      <c r="AH138" s="191">
        <f t="shared" si="40"/>
        <v>0</v>
      </c>
      <c r="AI138" s="191">
        <f t="shared" si="40"/>
        <v>0</v>
      </c>
      <c r="AJ138" s="191">
        <f t="shared" si="40"/>
        <v>0</v>
      </c>
      <c r="AK138" s="191">
        <f t="shared" si="40"/>
        <v>0</v>
      </c>
      <c r="AL138" s="191">
        <f t="shared" si="40"/>
        <v>0</v>
      </c>
      <c r="AM138" s="196"/>
      <c r="AN138" s="196"/>
      <c r="AO138" s="196"/>
    </row>
    <row r="139" s="12" customFormat="1" ht="30" customHeight="1" spans="1:41">
      <c r="A139" s="183" t="s">
        <v>54</v>
      </c>
      <c r="B139" s="188" t="s">
        <v>160</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161</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203" t="s">
        <v>52</v>
      </c>
      <c r="B141" s="188" t="s">
        <v>162</v>
      </c>
      <c r="C141" s="188"/>
      <c r="D141" s="188"/>
      <c r="E141" s="185"/>
      <c r="F141" s="185"/>
      <c r="G141" s="185"/>
      <c r="H141" s="185"/>
      <c r="I141" s="191">
        <f t="shared" ref="I141:AL141" si="41">I142+I143+I144+I145</f>
        <v>0</v>
      </c>
      <c r="J141" s="191">
        <f t="shared" si="41"/>
        <v>0</v>
      </c>
      <c r="K141" s="191">
        <f t="shared" si="41"/>
        <v>0</v>
      </c>
      <c r="L141" s="191">
        <f t="shared" si="41"/>
        <v>0</v>
      </c>
      <c r="M141" s="191">
        <f t="shared" si="41"/>
        <v>0</v>
      </c>
      <c r="N141" s="191">
        <f t="shared" si="41"/>
        <v>0</v>
      </c>
      <c r="O141" s="191">
        <f t="shared" si="41"/>
        <v>0</v>
      </c>
      <c r="P141" s="191">
        <f t="shared" si="41"/>
        <v>0</v>
      </c>
      <c r="Q141" s="191">
        <f t="shared" si="41"/>
        <v>0</v>
      </c>
      <c r="R141" s="191">
        <f t="shared" si="41"/>
        <v>0</v>
      </c>
      <c r="S141" s="191">
        <f t="shared" si="41"/>
        <v>0</v>
      </c>
      <c r="T141" s="191">
        <f t="shared" si="41"/>
        <v>0</v>
      </c>
      <c r="U141" s="191">
        <f t="shared" si="41"/>
        <v>0</v>
      </c>
      <c r="V141" s="191">
        <f t="shared" si="41"/>
        <v>0</v>
      </c>
      <c r="W141" s="191">
        <f t="shared" si="41"/>
        <v>0</v>
      </c>
      <c r="X141" s="191">
        <f t="shared" si="41"/>
        <v>0</v>
      </c>
      <c r="Y141" s="191">
        <f t="shared" si="41"/>
        <v>0</v>
      </c>
      <c r="Z141" s="191">
        <f t="shared" si="41"/>
        <v>0</v>
      </c>
      <c r="AA141" s="191">
        <f t="shared" si="41"/>
        <v>0</v>
      </c>
      <c r="AB141" s="191">
        <f t="shared" si="41"/>
        <v>0</v>
      </c>
      <c r="AC141" s="191">
        <f t="shared" si="41"/>
        <v>0</v>
      </c>
      <c r="AD141" s="191">
        <f t="shared" si="41"/>
        <v>0</v>
      </c>
      <c r="AE141" s="191">
        <f t="shared" si="41"/>
        <v>0</v>
      </c>
      <c r="AF141" s="191">
        <f t="shared" si="41"/>
        <v>0</v>
      </c>
      <c r="AG141" s="191">
        <f t="shared" si="41"/>
        <v>0</v>
      </c>
      <c r="AH141" s="191">
        <f t="shared" si="41"/>
        <v>0</v>
      </c>
      <c r="AI141" s="191">
        <f t="shared" si="41"/>
        <v>0</v>
      </c>
      <c r="AJ141" s="191">
        <f t="shared" si="41"/>
        <v>0</v>
      </c>
      <c r="AK141" s="191">
        <f t="shared" si="41"/>
        <v>0</v>
      </c>
      <c r="AL141" s="191">
        <f t="shared" si="41"/>
        <v>0</v>
      </c>
      <c r="AM141" s="196"/>
      <c r="AN141" s="196"/>
      <c r="AO141" s="196"/>
    </row>
    <row r="142" s="12" customFormat="1" ht="30" customHeight="1" spans="1:41">
      <c r="A142" s="183" t="s">
        <v>54</v>
      </c>
      <c r="B142" s="188" t="s">
        <v>163</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customHeight="1" spans="1:41">
      <c r="A143" s="183" t="s">
        <v>54</v>
      </c>
      <c r="B143" s="188" t="s">
        <v>164</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165</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183" t="s">
        <v>54</v>
      </c>
      <c r="B145" s="188" t="s">
        <v>166</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customHeight="1" spans="1:41">
      <c r="A146" s="180" t="s">
        <v>50</v>
      </c>
      <c r="B146" s="188" t="s">
        <v>167</v>
      </c>
      <c r="C146" s="188"/>
      <c r="D146" s="188"/>
      <c r="E146" s="185"/>
      <c r="F146" s="185"/>
      <c r="G146" s="185"/>
      <c r="H146" s="185"/>
      <c r="I146" s="192">
        <f t="shared" ref="I146:AL146" si="42">I147</f>
        <v>0</v>
      </c>
      <c r="J146" s="192">
        <f t="shared" si="42"/>
        <v>0</v>
      </c>
      <c r="K146" s="192">
        <f t="shared" si="42"/>
        <v>0</v>
      </c>
      <c r="L146" s="192">
        <f t="shared" si="42"/>
        <v>0</v>
      </c>
      <c r="M146" s="192">
        <f t="shared" si="42"/>
        <v>0</v>
      </c>
      <c r="N146" s="192">
        <f t="shared" si="42"/>
        <v>0</v>
      </c>
      <c r="O146" s="192">
        <f t="shared" si="42"/>
        <v>0</v>
      </c>
      <c r="P146" s="192">
        <f t="shared" si="42"/>
        <v>0</v>
      </c>
      <c r="Q146" s="192">
        <f t="shared" si="42"/>
        <v>0</v>
      </c>
      <c r="R146" s="192">
        <f t="shared" si="42"/>
        <v>0</v>
      </c>
      <c r="S146" s="192">
        <f t="shared" si="42"/>
        <v>0</v>
      </c>
      <c r="T146" s="192">
        <f t="shared" si="42"/>
        <v>0</v>
      </c>
      <c r="U146" s="192">
        <f t="shared" si="42"/>
        <v>0</v>
      </c>
      <c r="V146" s="192">
        <f t="shared" si="42"/>
        <v>0</v>
      </c>
      <c r="W146" s="192">
        <f t="shared" si="42"/>
        <v>0</v>
      </c>
      <c r="X146" s="192">
        <f t="shared" si="42"/>
        <v>0</v>
      </c>
      <c r="Y146" s="192">
        <f t="shared" si="42"/>
        <v>0</v>
      </c>
      <c r="Z146" s="192">
        <f t="shared" si="42"/>
        <v>0</v>
      </c>
      <c r="AA146" s="192">
        <f t="shared" si="42"/>
        <v>0</v>
      </c>
      <c r="AB146" s="192">
        <f t="shared" si="42"/>
        <v>0</v>
      </c>
      <c r="AC146" s="192">
        <f t="shared" si="42"/>
        <v>0</v>
      </c>
      <c r="AD146" s="192">
        <f t="shared" si="42"/>
        <v>0</v>
      </c>
      <c r="AE146" s="192">
        <f t="shared" si="42"/>
        <v>0</v>
      </c>
      <c r="AF146" s="192">
        <f t="shared" si="42"/>
        <v>0</v>
      </c>
      <c r="AG146" s="192">
        <f t="shared" si="42"/>
        <v>0</v>
      </c>
      <c r="AH146" s="192">
        <f t="shared" si="42"/>
        <v>0</v>
      </c>
      <c r="AI146" s="192">
        <f t="shared" si="42"/>
        <v>0</v>
      </c>
      <c r="AJ146" s="192">
        <f t="shared" si="42"/>
        <v>0</v>
      </c>
      <c r="AK146" s="192">
        <f t="shared" si="42"/>
        <v>0</v>
      </c>
      <c r="AL146" s="192">
        <f t="shared" si="42"/>
        <v>0</v>
      </c>
      <c r="AM146" s="196"/>
      <c r="AN146" s="196"/>
      <c r="AO146" s="196"/>
    </row>
    <row r="147" s="12" customFormat="1" ht="30" customHeight="1" spans="1:41">
      <c r="A147" s="180" t="s">
        <v>52</v>
      </c>
      <c r="B147" s="188" t="s">
        <v>167</v>
      </c>
      <c r="C147" s="188"/>
      <c r="D147" s="188"/>
      <c r="E147" s="185"/>
      <c r="F147" s="185"/>
      <c r="G147" s="185"/>
      <c r="H147" s="185"/>
      <c r="I147" s="191">
        <f t="shared" ref="I147:AL147" si="43">I148</f>
        <v>0</v>
      </c>
      <c r="J147" s="191">
        <f t="shared" si="43"/>
        <v>0</v>
      </c>
      <c r="K147" s="191">
        <f t="shared" si="43"/>
        <v>0</v>
      </c>
      <c r="L147" s="191">
        <f t="shared" si="43"/>
        <v>0</v>
      </c>
      <c r="M147" s="191">
        <f t="shared" si="43"/>
        <v>0</v>
      </c>
      <c r="N147" s="191">
        <f t="shared" si="43"/>
        <v>0</v>
      </c>
      <c r="O147" s="191">
        <f t="shared" si="43"/>
        <v>0</v>
      </c>
      <c r="P147" s="191">
        <f t="shared" si="43"/>
        <v>0</v>
      </c>
      <c r="Q147" s="191">
        <f t="shared" si="43"/>
        <v>0</v>
      </c>
      <c r="R147" s="191">
        <f t="shared" si="43"/>
        <v>0</v>
      </c>
      <c r="S147" s="191">
        <f t="shared" si="43"/>
        <v>0</v>
      </c>
      <c r="T147" s="191">
        <f t="shared" si="43"/>
        <v>0</v>
      </c>
      <c r="U147" s="191">
        <f t="shared" si="43"/>
        <v>0</v>
      </c>
      <c r="V147" s="191">
        <f t="shared" si="43"/>
        <v>0</v>
      </c>
      <c r="W147" s="191">
        <f t="shared" si="43"/>
        <v>0</v>
      </c>
      <c r="X147" s="191">
        <f t="shared" si="43"/>
        <v>0</v>
      </c>
      <c r="Y147" s="191">
        <f t="shared" si="43"/>
        <v>0</v>
      </c>
      <c r="Z147" s="191">
        <f t="shared" si="43"/>
        <v>0</v>
      </c>
      <c r="AA147" s="191">
        <f t="shared" si="43"/>
        <v>0</v>
      </c>
      <c r="AB147" s="191">
        <f t="shared" si="43"/>
        <v>0</v>
      </c>
      <c r="AC147" s="191">
        <f t="shared" si="43"/>
        <v>0</v>
      </c>
      <c r="AD147" s="191">
        <f t="shared" si="43"/>
        <v>0</v>
      </c>
      <c r="AE147" s="191">
        <f t="shared" si="43"/>
        <v>0</v>
      </c>
      <c r="AF147" s="191">
        <f t="shared" si="43"/>
        <v>0</v>
      </c>
      <c r="AG147" s="191">
        <f t="shared" si="43"/>
        <v>0</v>
      </c>
      <c r="AH147" s="191">
        <f t="shared" si="43"/>
        <v>0</v>
      </c>
      <c r="AI147" s="191">
        <f t="shared" si="43"/>
        <v>0</v>
      </c>
      <c r="AJ147" s="191">
        <f t="shared" si="43"/>
        <v>0</v>
      </c>
      <c r="AK147" s="191">
        <f t="shared" si="43"/>
        <v>0</v>
      </c>
      <c r="AL147" s="191">
        <f t="shared" si="43"/>
        <v>0</v>
      </c>
      <c r="AM147" s="196"/>
      <c r="AN147" s="196"/>
      <c r="AO147" s="196"/>
    </row>
    <row r="148" s="12" customFormat="1" ht="30" customHeight="1" spans="1:41">
      <c r="A148" s="180" t="s">
        <v>54</v>
      </c>
      <c r="B148" s="188" t="s">
        <v>167</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0" t="s">
        <v>50</v>
      </c>
      <c r="B149" s="188" t="s">
        <v>96</v>
      </c>
      <c r="C149" s="188"/>
      <c r="D149" s="188"/>
      <c r="E149" s="185"/>
      <c r="F149" s="185"/>
      <c r="G149" s="185"/>
      <c r="H149" s="185"/>
      <c r="I149" s="192">
        <f t="shared" ref="I149:AL149" si="44">I150</f>
        <v>2</v>
      </c>
      <c r="J149" s="192">
        <f t="shared" si="44"/>
        <v>3816</v>
      </c>
      <c r="K149" s="192">
        <f t="shared" si="44"/>
        <v>0</v>
      </c>
      <c r="L149" s="192">
        <f t="shared" si="44"/>
        <v>0</v>
      </c>
      <c r="M149" s="192">
        <f t="shared" si="44"/>
        <v>0</v>
      </c>
      <c r="N149" s="192">
        <f t="shared" si="44"/>
        <v>0</v>
      </c>
      <c r="O149" s="192">
        <f t="shared" si="44"/>
        <v>0</v>
      </c>
      <c r="P149" s="192">
        <f t="shared" si="44"/>
        <v>0</v>
      </c>
      <c r="Q149" s="192">
        <f t="shared" si="44"/>
        <v>0</v>
      </c>
      <c r="R149" s="192">
        <f t="shared" si="44"/>
        <v>2</v>
      </c>
      <c r="S149" s="192">
        <f t="shared" si="44"/>
        <v>10600</v>
      </c>
      <c r="T149" s="192">
        <f t="shared" si="44"/>
        <v>15068</v>
      </c>
      <c r="U149" s="192">
        <f t="shared" si="44"/>
        <v>0</v>
      </c>
      <c r="V149" s="192">
        <f t="shared" si="44"/>
        <v>0</v>
      </c>
      <c r="W149" s="192">
        <f t="shared" si="44"/>
        <v>0</v>
      </c>
      <c r="X149" s="192">
        <f t="shared" si="44"/>
        <v>0</v>
      </c>
      <c r="Y149" s="192">
        <f t="shared" si="44"/>
        <v>0</v>
      </c>
      <c r="Z149" s="192">
        <f t="shared" si="44"/>
        <v>538</v>
      </c>
      <c r="AA149" s="192">
        <f t="shared" si="44"/>
        <v>538</v>
      </c>
      <c r="AB149" s="192">
        <f t="shared" si="44"/>
        <v>500</v>
      </c>
      <c r="AC149" s="192">
        <f t="shared" si="44"/>
        <v>0</v>
      </c>
      <c r="AD149" s="192">
        <f t="shared" si="44"/>
        <v>38</v>
      </c>
      <c r="AE149" s="192">
        <f t="shared" si="44"/>
        <v>0</v>
      </c>
      <c r="AF149" s="192">
        <f t="shared" si="44"/>
        <v>0</v>
      </c>
      <c r="AG149" s="192">
        <f t="shared" si="44"/>
        <v>0</v>
      </c>
      <c r="AH149" s="192">
        <f t="shared" si="44"/>
        <v>0</v>
      </c>
      <c r="AI149" s="192">
        <f t="shared" si="44"/>
        <v>0</v>
      </c>
      <c r="AJ149" s="192">
        <f t="shared" si="44"/>
        <v>0</v>
      </c>
      <c r="AK149" s="192">
        <f t="shared" si="44"/>
        <v>0</v>
      </c>
      <c r="AL149" s="192">
        <f t="shared" si="44"/>
        <v>0</v>
      </c>
      <c r="AM149" s="196"/>
      <c r="AN149" s="196"/>
      <c r="AO149" s="196"/>
    </row>
    <row r="150" s="12" customFormat="1" ht="30" customHeight="1" spans="1:41">
      <c r="A150" s="180" t="s">
        <v>52</v>
      </c>
      <c r="B150" s="188" t="s">
        <v>96</v>
      </c>
      <c r="C150" s="188"/>
      <c r="D150" s="188"/>
      <c r="E150" s="185"/>
      <c r="F150" s="185"/>
      <c r="G150" s="185"/>
      <c r="H150" s="185"/>
      <c r="I150" s="191">
        <f t="shared" ref="I150:AL150" si="45">I151+I152+I154</f>
        <v>2</v>
      </c>
      <c r="J150" s="191">
        <f t="shared" si="45"/>
        <v>3816</v>
      </c>
      <c r="K150" s="191">
        <f t="shared" si="45"/>
        <v>0</v>
      </c>
      <c r="L150" s="191">
        <f t="shared" si="45"/>
        <v>0</v>
      </c>
      <c r="M150" s="191">
        <f t="shared" si="45"/>
        <v>0</v>
      </c>
      <c r="N150" s="191">
        <f t="shared" si="45"/>
        <v>0</v>
      </c>
      <c r="O150" s="191">
        <f t="shared" si="45"/>
        <v>0</v>
      </c>
      <c r="P150" s="191">
        <f t="shared" si="45"/>
        <v>0</v>
      </c>
      <c r="Q150" s="191">
        <f t="shared" si="45"/>
        <v>0</v>
      </c>
      <c r="R150" s="191">
        <f t="shared" si="45"/>
        <v>2</v>
      </c>
      <c r="S150" s="191">
        <f t="shared" si="45"/>
        <v>10600</v>
      </c>
      <c r="T150" s="191">
        <f t="shared" si="45"/>
        <v>15068</v>
      </c>
      <c r="U150" s="191">
        <f t="shared" si="45"/>
        <v>0</v>
      </c>
      <c r="V150" s="191">
        <f t="shared" si="45"/>
        <v>0</v>
      </c>
      <c r="W150" s="191">
        <f t="shared" si="45"/>
        <v>0</v>
      </c>
      <c r="X150" s="191">
        <f t="shared" si="45"/>
        <v>0</v>
      </c>
      <c r="Y150" s="191">
        <f t="shared" si="45"/>
        <v>0</v>
      </c>
      <c r="Z150" s="191">
        <f t="shared" si="45"/>
        <v>538</v>
      </c>
      <c r="AA150" s="191">
        <f t="shared" si="45"/>
        <v>538</v>
      </c>
      <c r="AB150" s="191">
        <f t="shared" si="45"/>
        <v>500</v>
      </c>
      <c r="AC150" s="191">
        <f t="shared" si="45"/>
        <v>0</v>
      </c>
      <c r="AD150" s="191">
        <f t="shared" si="45"/>
        <v>38</v>
      </c>
      <c r="AE150" s="191">
        <f t="shared" si="45"/>
        <v>0</v>
      </c>
      <c r="AF150" s="191">
        <f t="shared" si="45"/>
        <v>0</v>
      </c>
      <c r="AG150" s="191">
        <f t="shared" si="45"/>
        <v>0</v>
      </c>
      <c r="AH150" s="191">
        <f t="shared" si="45"/>
        <v>0</v>
      </c>
      <c r="AI150" s="191">
        <f t="shared" si="45"/>
        <v>0</v>
      </c>
      <c r="AJ150" s="191">
        <f t="shared" si="45"/>
        <v>0</v>
      </c>
      <c r="AK150" s="191">
        <f t="shared" si="45"/>
        <v>0</v>
      </c>
      <c r="AL150" s="191">
        <f t="shared" si="45"/>
        <v>0</v>
      </c>
      <c r="AM150" s="196"/>
      <c r="AN150" s="196"/>
      <c r="AO150" s="196"/>
    </row>
    <row r="151" s="12" customFormat="1" ht="45" customHeight="1" spans="1:41">
      <c r="A151" s="183" t="s">
        <v>54</v>
      </c>
      <c r="B151" s="188" t="s">
        <v>168</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customHeight="1" spans="1:41">
      <c r="A152" s="183" t="s">
        <v>54</v>
      </c>
      <c r="B152" s="188" t="s">
        <v>169</v>
      </c>
      <c r="C152" s="188"/>
      <c r="D152" s="188"/>
      <c r="E152" s="185"/>
      <c r="F152" s="185"/>
      <c r="G152" s="185"/>
      <c r="H152" s="185"/>
      <c r="I152" s="191">
        <f t="shared" ref="I152:AL152" si="46">SUM(I153)</f>
        <v>1</v>
      </c>
      <c r="J152" s="191">
        <f t="shared" si="46"/>
        <v>3800</v>
      </c>
      <c r="K152" s="191">
        <f t="shared" si="46"/>
        <v>0</v>
      </c>
      <c r="L152" s="191">
        <f t="shared" si="46"/>
        <v>0</v>
      </c>
      <c r="M152" s="191">
        <f t="shared" si="46"/>
        <v>0</v>
      </c>
      <c r="N152" s="191">
        <f t="shared" si="46"/>
        <v>0</v>
      </c>
      <c r="O152" s="191">
        <f t="shared" si="46"/>
        <v>0</v>
      </c>
      <c r="P152" s="191">
        <f t="shared" si="46"/>
        <v>0</v>
      </c>
      <c r="Q152" s="191">
        <f t="shared" si="46"/>
        <v>0</v>
      </c>
      <c r="R152" s="191">
        <f t="shared" si="46"/>
        <v>1</v>
      </c>
      <c r="S152" s="191">
        <f t="shared" si="46"/>
        <v>3800</v>
      </c>
      <c r="T152" s="191">
        <f t="shared" si="46"/>
        <v>0</v>
      </c>
      <c r="U152" s="191">
        <f t="shared" si="46"/>
        <v>0</v>
      </c>
      <c r="V152" s="191">
        <f t="shared" si="46"/>
        <v>0</v>
      </c>
      <c r="W152" s="191">
        <f t="shared" si="46"/>
        <v>0</v>
      </c>
      <c r="X152" s="191">
        <f t="shared" si="46"/>
        <v>0</v>
      </c>
      <c r="Y152" s="191">
        <f t="shared" si="46"/>
        <v>0</v>
      </c>
      <c r="Z152" s="191">
        <f t="shared" si="46"/>
        <v>38</v>
      </c>
      <c r="AA152" s="191">
        <f t="shared" si="46"/>
        <v>38</v>
      </c>
      <c r="AB152" s="191">
        <f t="shared" si="46"/>
        <v>0</v>
      </c>
      <c r="AC152" s="191">
        <f t="shared" si="46"/>
        <v>0</v>
      </c>
      <c r="AD152" s="191">
        <f t="shared" si="46"/>
        <v>38</v>
      </c>
      <c r="AE152" s="191">
        <f t="shared" si="46"/>
        <v>0</v>
      </c>
      <c r="AF152" s="191">
        <f t="shared" si="46"/>
        <v>0</v>
      </c>
      <c r="AG152" s="191">
        <f t="shared" si="46"/>
        <v>0</v>
      </c>
      <c r="AH152" s="191">
        <f t="shared" si="46"/>
        <v>0</v>
      </c>
      <c r="AI152" s="191">
        <f t="shared" si="46"/>
        <v>0</v>
      </c>
      <c r="AJ152" s="191">
        <f t="shared" si="46"/>
        <v>0</v>
      </c>
      <c r="AK152" s="191">
        <f t="shared" si="46"/>
        <v>0</v>
      </c>
      <c r="AL152" s="191">
        <f t="shared" si="46"/>
        <v>0</v>
      </c>
      <c r="AM152" s="196"/>
      <c r="AN152" s="196"/>
      <c r="AO152" s="196"/>
    </row>
    <row r="153" s="7" customFormat="1" ht="178" customHeight="1" spans="1:42">
      <c r="A153" s="22">
        <v>24</v>
      </c>
      <c r="B153" s="22" t="s">
        <v>1183</v>
      </c>
      <c r="C153" s="22">
        <v>2024</v>
      </c>
      <c r="D153" s="33" t="s">
        <v>1004</v>
      </c>
      <c r="E153" s="22" t="s">
        <v>178</v>
      </c>
      <c r="F153" s="22" t="s">
        <v>1184</v>
      </c>
      <c r="G153" s="22" t="s">
        <v>995</v>
      </c>
      <c r="H153" s="33" t="s">
        <v>1006</v>
      </c>
      <c r="I153" s="22">
        <v>1</v>
      </c>
      <c r="J153" s="22">
        <v>3800</v>
      </c>
      <c r="K153" s="22"/>
      <c r="L153" s="22"/>
      <c r="M153" s="22"/>
      <c r="N153" s="22"/>
      <c r="O153" s="22"/>
      <c r="P153" s="22"/>
      <c r="Q153" s="22"/>
      <c r="R153" s="22">
        <v>1</v>
      </c>
      <c r="S153" s="22">
        <v>3800</v>
      </c>
      <c r="T153" s="22"/>
      <c r="U153" s="22" t="s">
        <v>1007</v>
      </c>
      <c r="V153" s="22" t="s">
        <v>1185</v>
      </c>
      <c r="W153" s="22" t="s">
        <v>1007</v>
      </c>
      <c r="X153" s="22" t="s">
        <v>1185</v>
      </c>
      <c r="Y153" s="22" t="s">
        <v>1186</v>
      </c>
      <c r="Z153" s="22">
        <v>38</v>
      </c>
      <c r="AA153" s="22">
        <v>38</v>
      </c>
      <c r="AB153" s="60"/>
      <c r="AC153" s="60"/>
      <c r="AD153" s="60">
        <v>38</v>
      </c>
      <c r="AE153" s="60"/>
      <c r="AF153" s="22"/>
      <c r="AG153" s="22"/>
      <c r="AH153" s="22"/>
      <c r="AI153" s="22"/>
      <c r="AJ153" s="22"/>
      <c r="AK153" s="22"/>
      <c r="AL153" s="22"/>
      <c r="AM153" s="33" t="s">
        <v>1187</v>
      </c>
      <c r="AN153" s="33" t="s">
        <v>1188</v>
      </c>
      <c r="AO153" s="60" t="s">
        <v>1386</v>
      </c>
      <c r="AP153" s="75" t="s">
        <v>1386</v>
      </c>
    </row>
    <row r="154" s="12" customFormat="1" ht="30" customHeight="1" spans="1:40">
      <c r="A154" s="183" t="s">
        <v>54</v>
      </c>
      <c r="B154" s="188" t="s">
        <v>170</v>
      </c>
      <c r="C154" s="188"/>
      <c r="D154" s="188"/>
      <c r="E154" s="185"/>
      <c r="F154" s="185"/>
      <c r="G154" s="185"/>
      <c r="H154" s="185"/>
      <c r="I154" s="191">
        <f>SUM(I155)</f>
        <v>1</v>
      </c>
      <c r="J154" s="191">
        <f t="shared" ref="J154:AL154" si="47">SUM(J155)</f>
        <v>16</v>
      </c>
      <c r="K154" s="191">
        <f t="shared" si="47"/>
        <v>0</v>
      </c>
      <c r="L154" s="191">
        <f t="shared" si="47"/>
        <v>0</v>
      </c>
      <c r="M154" s="191">
        <f t="shared" si="47"/>
        <v>0</v>
      </c>
      <c r="N154" s="191">
        <f t="shared" si="47"/>
        <v>0</v>
      </c>
      <c r="O154" s="191">
        <f t="shared" si="47"/>
        <v>0</v>
      </c>
      <c r="P154" s="191">
        <f t="shared" si="47"/>
        <v>0</v>
      </c>
      <c r="Q154" s="191">
        <f t="shared" si="47"/>
        <v>0</v>
      </c>
      <c r="R154" s="191">
        <f t="shared" si="47"/>
        <v>1</v>
      </c>
      <c r="S154" s="191">
        <f t="shared" si="47"/>
        <v>6800</v>
      </c>
      <c r="T154" s="191">
        <f t="shared" si="47"/>
        <v>15068</v>
      </c>
      <c r="U154" s="191">
        <f t="shared" si="47"/>
        <v>0</v>
      </c>
      <c r="V154" s="191">
        <f t="shared" si="47"/>
        <v>0</v>
      </c>
      <c r="W154" s="191">
        <f t="shared" si="47"/>
        <v>0</v>
      </c>
      <c r="X154" s="191">
        <f t="shared" si="47"/>
        <v>0</v>
      </c>
      <c r="Y154" s="191">
        <f t="shared" si="47"/>
        <v>0</v>
      </c>
      <c r="Z154" s="191">
        <f t="shared" si="47"/>
        <v>500</v>
      </c>
      <c r="AA154" s="191">
        <f t="shared" si="47"/>
        <v>500</v>
      </c>
      <c r="AB154" s="191">
        <f t="shared" si="47"/>
        <v>500</v>
      </c>
      <c r="AC154" s="191">
        <f t="shared" si="47"/>
        <v>0</v>
      </c>
      <c r="AD154" s="191">
        <f t="shared" si="47"/>
        <v>0</v>
      </c>
      <c r="AE154" s="191">
        <f t="shared" si="47"/>
        <v>0</v>
      </c>
      <c r="AF154" s="191">
        <f t="shared" si="47"/>
        <v>0</v>
      </c>
      <c r="AG154" s="191">
        <f t="shared" si="47"/>
        <v>0</v>
      </c>
      <c r="AH154" s="191">
        <f t="shared" si="47"/>
        <v>0</v>
      </c>
      <c r="AI154" s="191">
        <f t="shared" si="47"/>
        <v>0</v>
      </c>
      <c r="AJ154" s="191">
        <f t="shared" si="47"/>
        <v>0</v>
      </c>
      <c r="AK154" s="191">
        <f t="shared" si="47"/>
        <v>0</v>
      </c>
      <c r="AL154" s="191">
        <f t="shared" si="47"/>
        <v>0</v>
      </c>
      <c r="AM154" s="196"/>
      <c r="AN154" s="196"/>
    </row>
    <row r="155" ht="169" customHeight="1" spans="1:41">
      <c r="A155" s="22">
        <v>25</v>
      </c>
      <c r="B155" s="22" t="s">
        <v>1421</v>
      </c>
      <c r="C155" s="22">
        <v>2024</v>
      </c>
      <c r="D155" s="33" t="s">
        <v>1422</v>
      </c>
      <c r="E155" s="22" t="s">
        <v>178</v>
      </c>
      <c r="F155" s="22" t="s">
        <v>984</v>
      </c>
      <c r="G155" s="33" t="s">
        <v>1423</v>
      </c>
      <c r="H155" s="33" t="s">
        <v>1424</v>
      </c>
      <c r="I155" s="22">
        <v>1</v>
      </c>
      <c r="J155" s="22">
        <v>16</v>
      </c>
      <c r="K155" s="66"/>
      <c r="L155" s="66"/>
      <c r="M155" s="66"/>
      <c r="N155" s="66"/>
      <c r="O155" s="66"/>
      <c r="P155" s="66"/>
      <c r="Q155" s="66"/>
      <c r="R155" s="22">
        <v>1</v>
      </c>
      <c r="S155" s="22">
        <v>6800</v>
      </c>
      <c r="T155" s="22">
        <v>15068</v>
      </c>
      <c r="U155" s="33" t="s">
        <v>1425</v>
      </c>
      <c r="V155" s="230"/>
      <c r="W155" s="33" t="s">
        <v>1425</v>
      </c>
      <c r="X155" s="230"/>
      <c r="Y155" s="230"/>
      <c r="Z155" s="33">
        <v>500</v>
      </c>
      <c r="AA155" s="22">
        <v>500</v>
      </c>
      <c r="AB155" s="22">
        <v>500</v>
      </c>
      <c r="AC155" s="66"/>
      <c r="AD155" s="66"/>
      <c r="AE155" s="66"/>
      <c r="AF155" s="66"/>
      <c r="AG155" s="66"/>
      <c r="AH155" s="66"/>
      <c r="AI155" s="66"/>
      <c r="AJ155" s="66"/>
      <c r="AK155" s="66"/>
      <c r="AL155" s="66"/>
      <c r="AM155" s="33" t="s">
        <v>1426</v>
      </c>
      <c r="AN155" s="33" t="s">
        <v>1427</v>
      </c>
      <c r="AO155" s="60" t="s">
        <v>1390</v>
      </c>
    </row>
  </sheetData>
  <autoFilter xmlns:etc="http://www.wps.cn/officeDocument/2017/etCustomData" ref="A5:XFD155" etc:filterBottomFollowUsedRange="0">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7:D47"/>
    <mergeCell ref="B48:D48"/>
    <mergeCell ref="B49:D49"/>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5:D85"/>
    <mergeCell ref="B90:D90"/>
    <mergeCell ref="B91:D91"/>
    <mergeCell ref="B92:D92"/>
    <mergeCell ref="B93:D93"/>
    <mergeCell ref="B94:D94"/>
    <mergeCell ref="B95:D95"/>
    <mergeCell ref="B96:D96"/>
    <mergeCell ref="B97:D97"/>
    <mergeCell ref="B101:D101"/>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4:D15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6">
    <cfRule type="duplicateValues" dxfId="1" priority="1"/>
  </conditionalFormatting>
  <conditionalFormatting sqref="D121">
    <cfRule type="expression" dxfId="0" priority="2">
      <formula>AND(COUNTIF(#REF!,D121)+COUNTIF(#REF!,D121)+COUNTIF(#REF!,D121)+COUNTIF(#REF!,D121)+COUNTIF(#REF!,D121)+COUNTIF(#REF!,D121)+COUNTIF(#REF!,D121)+COUNTIF(#REF!,D121)+COUNTIF(#REF!,D121)+COUNTIF(#REF!,D121)+COUNTIF(#REF!,D121)+COUNTIF(#REF!,D121)&gt;1,NOT(ISBLANK(D121)))</formula>
    </cfRule>
  </conditionalFormatting>
  <pageMargins left="0.751388888888889" right="0.751388888888889" top="1" bottom="1" header="0.5" footer="0.5"/>
  <pageSetup paperSize="8" scale="23" fitToHeight="0" orientation="landscape" horizontalDpi="600"/>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155"/>
  <sheetViews>
    <sheetView view="pageBreakPreview" zoomScale="40" zoomScaleNormal="47" workbookViewId="0">
      <pane xSplit="8" ySplit="11" topLeftCell="I12" activePane="bottomRight" state="frozen"/>
      <selection/>
      <selection pane="topRight"/>
      <selection pane="bottomLeft"/>
      <selection pane="bottomRight" activeCell="Q12" sqref="Q12"/>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9.787037037037"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41" width="36.6296296296296" style="12" hidden="1"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I7+I62+I79+I111+I116+I137+I146+I149</f>
        <v>25</v>
      </c>
      <c r="J6" s="83">
        <f t="shared" si="0"/>
        <v>16876.8444</v>
      </c>
      <c r="K6" s="83">
        <f t="shared" si="0"/>
        <v>8</v>
      </c>
      <c r="L6" s="83">
        <f t="shared" si="0"/>
        <v>1</v>
      </c>
      <c r="M6" s="83">
        <f t="shared" si="0"/>
        <v>13</v>
      </c>
      <c r="N6" s="83">
        <f t="shared" si="0"/>
        <v>0</v>
      </c>
      <c r="O6" s="83">
        <f t="shared" si="0"/>
        <v>1</v>
      </c>
      <c r="P6" s="83">
        <f t="shared" si="0"/>
        <v>0</v>
      </c>
      <c r="Q6" s="83">
        <f t="shared" si="0"/>
        <v>0</v>
      </c>
      <c r="R6" s="83">
        <f t="shared" si="0"/>
        <v>2</v>
      </c>
      <c r="S6" s="83">
        <f t="shared" si="0"/>
        <v>27522</v>
      </c>
      <c r="T6" s="83">
        <f t="shared" si="0"/>
        <v>71978</v>
      </c>
      <c r="U6" s="83">
        <f t="shared" si="0"/>
        <v>0</v>
      </c>
      <c r="V6" s="83">
        <f t="shared" si="0"/>
        <v>0</v>
      </c>
      <c r="W6" s="83">
        <f t="shared" si="0"/>
        <v>0</v>
      </c>
      <c r="X6" s="83">
        <f t="shared" si="0"/>
        <v>0</v>
      </c>
      <c r="Y6" s="83">
        <f t="shared" si="0"/>
        <v>0</v>
      </c>
      <c r="Z6" s="83">
        <f t="shared" si="0"/>
        <v>21316.75</v>
      </c>
      <c r="AA6" s="83">
        <f t="shared" si="0"/>
        <v>17156.75</v>
      </c>
      <c r="AB6" s="83">
        <f t="shared" si="0"/>
        <v>15918.75</v>
      </c>
      <c r="AC6" s="83">
        <f t="shared" si="0"/>
        <v>1200</v>
      </c>
      <c r="AD6" s="83">
        <f t="shared" si="0"/>
        <v>38</v>
      </c>
      <c r="AE6" s="83">
        <f t="shared" si="0"/>
        <v>0</v>
      </c>
      <c r="AF6" s="83">
        <f t="shared" si="0"/>
        <v>1610</v>
      </c>
      <c r="AG6" s="83">
        <f t="shared" si="0"/>
        <v>0</v>
      </c>
      <c r="AH6" s="83">
        <f t="shared" si="0"/>
        <v>2000</v>
      </c>
      <c r="AI6" s="83">
        <f t="shared" si="0"/>
        <v>0</v>
      </c>
      <c r="AJ6" s="83">
        <f t="shared" si="0"/>
        <v>550</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I8+I32+I37+I48+I54</f>
        <v>12</v>
      </c>
      <c r="J7" s="189">
        <f t="shared" si="1"/>
        <v>11984.89</v>
      </c>
      <c r="K7" s="189">
        <f t="shared" si="1"/>
        <v>7</v>
      </c>
      <c r="L7" s="189">
        <f t="shared" si="1"/>
        <v>0</v>
      </c>
      <c r="M7" s="189">
        <f t="shared" si="1"/>
        <v>5</v>
      </c>
      <c r="N7" s="189">
        <f t="shared" si="1"/>
        <v>0</v>
      </c>
      <c r="O7" s="189">
        <f t="shared" si="1"/>
        <v>0</v>
      </c>
      <c r="P7" s="189">
        <f t="shared" si="1"/>
        <v>0</v>
      </c>
      <c r="Q7" s="189">
        <f t="shared" si="1"/>
        <v>0</v>
      </c>
      <c r="R7" s="189">
        <f t="shared" si="1"/>
        <v>0</v>
      </c>
      <c r="S7" s="189">
        <f t="shared" si="1"/>
        <v>9174</v>
      </c>
      <c r="T7" s="189">
        <f t="shared" si="1"/>
        <v>30707</v>
      </c>
      <c r="U7" s="189">
        <f t="shared" si="1"/>
        <v>0</v>
      </c>
      <c r="V7" s="189">
        <f t="shared" si="1"/>
        <v>0</v>
      </c>
      <c r="W7" s="189">
        <f t="shared" si="1"/>
        <v>0</v>
      </c>
      <c r="X7" s="189">
        <f t="shared" si="1"/>
        <v>0</v>
      </c>
      <c r="Y7" s="189">
        <f t="shared" si="1"/>
        <v>0</v>
      </c>
      <c r="Z7" s="189">
        <f t="shared" si="1"/>
        <v>9528.75</v>
      </c>
      <c r="AA7" s="189">
        <f t="shared" si="1"/>
        <v>7778.75</v>
      </c>
      <c r="AB7" s="189">
        <f t="shared" si="1"/>
        <v>6578.75</v>
      </c>
      <c r="AC7" s="189">
        <f t="shared" si="1"/>
        <v>1200</v>
      </c>
      <c r="AD7" s="189">
        <f t="shared" si="1"/>
        <v>0</v>
      </c>
      <c r="AE7" s="189">
        <f t="shared" si="1"/>
        <v>0</v>
      </c>
      <c r="AF7" s="189">
        <f t="shared" si="1"/>
        <v>1600</v>
      </c>
      <c r="AG7" s="189">
        <f t="shared" si="1"/>
        <v>0</v>
      </c>
      <c r="AH7" s="189">
        <f t="shared" si="1"/>
        <v>0</v>
      </c>
      <c r="AI7" s="189">
        <f t="shared" si="1"/>
        <v>0</v>
      </c>
      <c r="AJ7" s="189">
        <f t="shared" si="1"/>
        <v>150</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I9+I13+I18+I29+I30+I31+I19</f>
        <v>6</v>
      </c>
      <c r="J8" s="190">
        <f t="shared" si="2"/>
        <v>10569.19</v>
      </c>
      <c r="K8" s="190">
        <f t="shared" si="2"/>
        <v>5</v>
      </c>
      <c r="L8" s="190">
        <f t="shared" si="2"/>
        <v>0</v>
      </c>
      <c r="M8" s="190">
        <f t="shared" si="2"/>
        <v>1</v>
      </c>
      <c r="N8" s="190">
        <f t="shared" si="2"/>
        <v>0</v>
      </c>
      <c r="O8" s="190">
        <f t="shared" si="2"/>
        <v>0</v>
      </c>
      <c r="P8" s="190">
        <f t="shared" si="2"/>
        <v>0</v>
      </c>
      <c r="Q8" s="190">
        <f t="shared" si="2"/>
        <v>0</v>
      </c>
      <c r="R8" s="190">
        <f t="shared" si="2"/>
        <v>0</v>
      </c>
      <c r="S8" s="190">
        <f t="shared" si="2"/>
        <v>4391</v>
      </c>
      <c r="T8" s="190">
        <f t="shared" si="2"/>
        <v>15310</v>
      </c>
      <c r="U8" s="190">
        <f t="shared" si="2"/>
        <v>0</v>
      </c>
      <c r="V8" s="190">
        <f t="shared" si="2"/>
        <v>0</v>
      </c>
      <c r="W8" s="190">
        <f t="shared" si="2"/>
        <v>0</v>
      </c>
      <c r="X8" s="190">
        <f t="shared" si="2"/>
        <v>0</v>
      </c>
      <c r="Y8" s="190">
        <f t="shared" si="2"/>
        <v>0</v>
      </c>
      <c r="Z8" s="190">
        <f t="shared" si="2"/>
        <v>4468.75</v>
      </c>
      <c r="AA8" s="190">
        <f t="shared" si="2"/>
        <v>4468.75</v>
      </c>
      <c r="AB8" s="190">
        <f t="shared" si="2"/>
        <v>3668.75</v>
      </c>
      <c r="AC8" s="190">
        <f t="shared" si="2"/>
        <v>800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1</v>
      </c>
      <c r="J9" s="191">
        <f t="shared" si="3"/>
        <v>1987.59</v>
      </c>
      <c r="K9" s="191">
        <f t="shared" si="3"/>
        <v>1</v>
      </c>
      <c r="L9" s="191">
        <f t="shared" si="3"/>
        <v>0</v>
      </c>
      <c r="M9" s="191">
        <f t="shared" si="3"/>
        <v>0</v>
      </c>
      <c r="N9" s="191">
        <f t="shared" si="3"/>
        <v>0</v>
      </c>
      <c r="O9" s="191">
        <f t="shared" si="3"/>
        <v>0</v>
      </c>
      <c r="P9" s="191">
        <f t="shared" si="3"/>
        <v>0</v>
      </c>
      <c r="Q9" s="191">
        <f t="shared" si="3"/>
        <v>0</v>
      </c>
      <c r="R9" s="191">
        <f t="shared" si="3"/>
        <v>0</v>
      </c>
      <c r="S9" s="191">
        <f t="shared" si="3"/>
        <v>0</v>
      </c>
      <c r="T9" s="191">
        <f t="shared" si="3"/>
        <v>0</v>
      </c>
      <c r="U9" s="191">
        <f t="shared" si="3"/>
        <v>0</v>
      </c>
      <c r="V9" s="191">
        <f t="shared" si="3"/>
        <v>0</v>
      </c>
      <c r="W9" s="191">
        <f t="shared" si="3"/>
        <v>0</v>
      </c>
      <c r="X9" s="191">
        <f t="shared" si="3"/>
        <v>0</v>
      </c>
      <c r="Y9" s="191">
        <f t="shared" si="3"/>
        <v>0</v>
      </c>
      <c r="Z9" s="191">
        <f t="shared" si="3"/>
        <v>736</v>
      </c>
      <c r="AA9" s="191">
        <f t="shared" si="3"/>
        <v>736</v>
      </c>
      <c r="AB9" s="191">
        <f t="shared" si="3"/>
        <v>736</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f>
        <v>1</v>
      </c>
      <c r="J11" s="191">
        <f t="shared" si="4"/>
        <v>1987.59</v>
      </c>
      <c r="K11" s="191">
        <f t="shared" si="4"/>
        <v>1</v>
      </c>
      <c r="L11" s="191">
        <f t="shared" si="4"/>
        <v>0</v>
      </c>
      <c r="M11" s="191">
        <f t="shared" si="4"/>
        <v>0</v>
      </c>
      <c r="N11" s="191">
        <f t="shared" si="4"/>
        <v>0</v>
      </c>
      <c r="O11" s="191">
        <f t="shared" si="4"/>
        <v>0</v>
      </c>
      <c r="P11" s="191">
        <f t="shared" si="4"/>
        <v>0</v>
      </c>
      <c r="Q11" s="191">
        <f t="shared" si="4"/>
        <v>0</v>
      </c>
      <c r="R11" s="191">
        <f t="shared" si="4"/>
        <v>0</v>
      </c>
      <c r="S11" s="191">
        <f t="shared" si="4"/>
        <v>0</v>
      </c>
      <c r="T11" s="191">
        <f t="shared" si="4"/>
        <v>0</v>
      </c>
      <c r="U11" s="191">
        <f t="shared" si="4"/>
        <v>0</v>
      </c>
      <c r="V11" s="191">
        <f t="shared" si="4"/>
        <v>0</v>
      </c>
      <c r="W11" s="191">
        <f t="shared" si="4"/>
        <v>0</v>
      </c>
      <c r="X11" s="191">
        <f t="shared" si="4"/>
        <v>0</v>
      </c>
      <c r="Y11" s="191">
        <f t="shared" si="4"/>
        <v>0</v>
      </c>
      <c r="Z11" s="191">
        <f t="shared" si="4"/>
        <v>736</v>
      </c>
      <c r="AA11" s="191">
        <f t="shared" si="4"/>
        <v>736</v>
      </c>
      <c r="AB11" s="191">
        <f t="shared" si="4"/>
        <v>736</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12" customFormat="1" ht="140" customHeight="1" spans="1:41">
      <c r="A12" s="75" t="s">
        <v>665</v>
      </c>
      <c r="B12" s="228" t="s">
        <v>1158</v>
      </c>
      <c r="C12" s="185" t="s">
        <v>303</v>
      </c>
      <c r="D12" s="228" t="s">
        <v>1400</v>
      </c>
      <c r="E12" s="185" t="s">
        <v>178</v>
      </c>
      <c r="F12" s="228" t="s">
        <v>984</v>
      </c>
      <c r="G12" s="185" t="s">
        <v>1160</v>
      </c>
      <c r="H12" s="228" t="s">
        <v>1401</v>
      </c>
      <c r="I12" s="191">
        <v>1</v>
      </c>
      <c r="J12" s="191">
        <v>1987.59</v>
      </c>
      <c r="K12" s="191">
        <v>1</v>
      </c>
      <c r="L12" s="191"/>
      <c r="M12" s="191"/>
      <c r="N12" s="191"/>
      <c r="O12" s="191"/>
      <c r="P12" s="191"/>
      <c r="Q12" s="191"/>
      <c r="R12" s="191"/>
      <c r="S12" s="191"/>
      <c r="T12" s="191"/>
      <c r="U12" s="191" t="s">
        <v>183</v>
      </c>
      <c r="V12" s="193" t="s">
        <v>1144</v>
      </c>
      <c r="W12" s="191" t="s">
        <v>183</v>
      </c>
      <c r="X12" s="193" t="s">
        <v>1144</v>
      </c>
      <c r="Y12" s="191" t="s">
        <v>1286</v>
      </c>
      <c r="Z12" s="191">
        <v>736</v>
      </c>
      <c r="AA12" s="191">
        <v>736</v>
      </c>
      <c r="AB12" s="191">
        <v>736</v>
      </c>
      <c r="AC12" s="191"/>
      <c r="AD12" s="191"/>
      <c r="AE12" s="191"/>
      <c r="AF12" s="191"/>
      <c r="AG12" s="191"/>
      <c r="AH12" s="191"/>
      <c r="AI12" s="191"/>
      <c r="AJ12" s="191"/>
      <c r="AK12" s="191"/>
      <c r="AL12" s="191"/>
      <c r="AM12" s="228" t="s">
        <v>1349</v>
      </c>
      <c r="AN12" s="228" t="s">
        <v>1163</v>
      </c>
      <c r="AO12" s="196"/>
    </row>
    <row r="13" s="12" customFormat="1" ht="30" customHeight="1" spans="1:41">
      <c r="A13" s="183" t="s">
        <v>54</v>
      </c>
      <c r="B13" s="181" t="s">
        <v>59</v>
      </c>
      <c r="C13" s="182"/>
      <c r="D13" s="182"/>
      <c r="E13" s="185"/>
      <c r="F13" s="185"/>
      <c r="G13" s="185"/>
      <c r="H13" s="185"/>
      <c r="I13" s="191">
        <f t="shared" ref="I13:AL13" si="5">I14+I15+I16+I17</f>
        <v>0</v>
      </c>
      <c r="J13" s="191">
        <f t="shared" si="5"/>
        <v>0</v>
      </c>
      <c r="K13" s="191">
        <f t="shared" si="5"/>
        <v>0</v>
      </c>
      <c r="L13" s="191">
        <f t="shared" si="5"/>
        <v>0</v>
      </c>
      <c r="M13" s="191">
        <f t="shared" si="5"/>
        <v>0</v>
      </c>
      <c r="N13" s="191">
        <f t="shared" si="5"/>
        <v>0</v>
      </c>
      <c r="O13" s="191">
        <f t="shared" si="5"/>
        <v>0</v>
      </c>
      <c r="P13" s="191">
        <f t="shared" si="5"/>
        <v>0</v>
      </c>
      <c r="Q13" s="191">
        <f t="shared" si="5"/>
        <v>0</v>
      </c>
      <c r="R13" s="191">
        <f t="shared" si="5"/>
        <v>0</v>
      </c>
      <c r="S13" s="191">
        <f t="shared" si="5"/>
        <v>0</v>
      </c>
      <c r="T13" s="191">
        <f t="shared" si="5"/>
        <v>0</v>
      </c>
      <c r="U13" s="191">
        <f t="shared" si="5"/>
        <v>0</v>
      </c>
      <c r="V13" s="191">
        <f t="shared" si="5"/>
        <v>0</v>
      </c>
      <c r="W13" s="191">
        <f t="shared" si="5"/>
        <v>0</v>
      </c>
      <c r="X13" s="191">
        <f t="shared" si="5"/>
        <v>0</v>
      </c>
      <c r="Y13" s="191">
        <f t="shared" si="5"/>
        <v>0</v>
      </c>
      <c r="Z13" s="191">
        <f t="shared" si="5"/>
        <v>0</v>
      </c>
      <c r="AA13" s="191">
        <f t="shared" si="5"/>
        <v>0</v>
      </c>
      <c r="AB13" s="191">
        <f t="shared" si="5"/>
        <v>0</v>
      </c>
      <c r="AC13" s="191">
        <f t="shared" si="5"/>
        <v>0</v>
      </c>
      <c r="AD13" s="191">
        <f t="shared" si="5"/>
        <v>0</v>
      </c>
      <c r="AE13" s="191">
        <f t="shared" si="5"/>
        <v>0</v>
      </c>
      <c r="AF13" s="191">
        <f t="shared" si="5"/>
        <v>0</v>
      </c>
      <c r="AG13" s="191">
        <f t="shared" si="5"/>
        <v>0</v>
      </c>
      <c r="AH13" s="191">
        <f t="shared" si="5"/>
        <v>0</v>
      </c>
      <c r="AI13" s="191">
        <f t="shared" si="5"/>
        <v>0</v>
      </c>
      <c r="AJ13" s="191">
        <f t="shared" si="5"/>
        <v>0</v>
      </c>
      <c r="AK13" s="191">
        <f t="shared" si="5"/>
        <v>0</v>
      </c>
      <c r="AL13" s="191">
        <f t="shared" si="5"/>
        <v>0</v>
      </c>
      <c r="AM13" s="196"/>
      <c r="AN13" s="196"/>
      <c r="AO13" s="196"/>
    </row>
    <row r="14" s="12" customFormat="1" ht="30" customHeight="1" spans="1:41">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c r="AO14" s="196"/>
    </row>
    <row r="15" s="12" customFormat="1" ht="30" customHeight="1" spans="1:41">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c r="AO15" s="196"/>
    </row>
    <row r="16" s="12" customFormat="1" ht="30" customHeight="1" spans="1:41">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3" t="s">
        <v>54</v>
      </c>
      <c r="B19" s="188" t="s">
        <v>65</v>
      </c>
      <c r="C19" s="188"/>
      <c r="D19" s="188"/>
      <c r="E19" s="185"/>
      <c r="F19" s="185"/>
      <c r="G19" s="185"/>
      <c r="H19" s="185"/>
      <c r="I19" s="191">
        <f t="shared" ref="I19:AL19" si="6">I20+I21+I22+I28</f>
        <v>5</v>
      </c>
      <c r="J19" s="191">
        <f t="shared" si="6"/>
        <v>8581.6</v>
      </c>
      <c r="K19" s="191">
        <f t="shared" si="6"/>
        <v>4</v>
      </c>
      <c r="L19" s="191">
        <f t="shared" si="6"/>
        <v>0</v>
      </c>
      <c r="M19" s="191">
        <f t="shared" si="6"/>
        <v>1</v>
      </c>
      <c r="N19" s="191">
        <f t="shared" si="6"/>
        <v>0</v>
      </c>
      <c r="O19" s="191">
        <f t="shared" si="6"/>
        <v>0</v>
      </c>
      <c r="P19" s="191">
        <f t="shared" si="6"/>
        <v>0</v>
      </c>
      <c r="Q19" s="191">
        <f t="shared" si="6"/>
        <v>0</v>
      </c>
      <c r="R19" s="191">
        <f t="shared" si="6"/>
        <v>0</v>
      </c>
      <c r="S19" s="191">
        <f t="shared" si="6"/>
        <v>4391</v>
      </c>
      <c r="T19" s="191">
        <f t="shared" si="6"/>
        <v>15310</v>
      </c>
      <c r="U19" s="191">
        <f t="shared" si="6"/>
        <v>0</v>
      </c>
      <c r="V19" s="191">
        <f t="shared" si="6"/>
        <v>0</v>
      </c>
      <c r="W19" s="191">
        <f t="shared" si="6"/>
        <v>0</v>
      </c>
      <c r="X19" s="191">
        <f t="shared" si="6"/>
        <v>0</v>
      </c>
      <c r="Y19" s="191">
        <f t="shared" si="6"/>
        <v>0</v>
      </c>
      <c r="Z19" s="191">
        <f t="shared" si="6"/>
        <v>3732.75</v>
      </c>
      <c r="AA19" s="191">
        <f t="shared" si="6"/>
        <v>3732.75</v>
      </c>
      <c r="AB19" s="191">
        <f t="shared" si="6"/>
        <v>2932.75</v>
      </c>
      <c r="AC19" s="191">
        <f t="shared" si="6"/>
        <v>800</v>
      </c>
      <c r="AD19" s="191">
        <f t="shared" si="6"/>
        <v>0</v>
      </c>
      <c r="AE19" s="191">
        <f t="shared" si="6"/>
        <v>0</v>
      </c>
      <c r="AF19" s="191">
        <f t="shared" si="6"/>
        <v>0</v>
      </c>
      <c r="AG19" s="191">
        <f t="shared" si="6"/>
        <v>0</v>
      </c>
      <c r="AH19" s="191">
        <f t="shared" si="6"/>
        <v>0</v>
      </c>
      <c r="AI19" s="191">
        <f t="shared" si="6"/>
        <v>0</v>
      </c>
      <c r="AJ19" s="191">
        <f t="shared" si="6"/>
        <v>0</v>
      </c>
      <c r="AK19" s="191">
        <f t="shared" si="6"/>
        <v>0</v>
      </c>
      <c r="AL19" s="191">
        <f t="shared" si="6"/>
        <v>0</v>
      </c>
      <c r="AM19" s="196"/>
      <c r="AN19" s="196"/>
      <c r="AO19" s="196"/>
    </row>
    <row r="20" s="12" customFormat="1" ht="30" customHeight="1" spans="1:41">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customHeight="1" spans="1:41">
      <c r="A22" s="184" t="s">
        <v>56</v>
      </c>
      <c r="B22" s="188" t="s">
        <v>68</v>
      </c>
      <c r="C22" s="188"/>
      <c r="D22" s="188"/>
      <c r="E22" s="185"/>
      <c r="F22" s="185"/>
      <c r="G22" s="185"/>
      <c r="H22" s="185"/>
      <c r="I22" s="191">
        <f t="shared" ref="I22:AL22" si="7">SUM(I23:I27)</f>
        <v>5</v>
      </c>
      <c r="J22" s="191">
        <f t="shared" si="7"/>
        <v>8581.6</v>
      </c>
      <c r="K22" s="191">
        <f t="shared" si="7"/>
        <v>4</v>
      </c>
      <c r="L22" s="191">
        <f t="shared" si="7"/>
        <v>0</v>
      </c>
      <c r="M22" s="191">
        <f t="shared" si="7"/>
        <v>1</v>
      </c>
      <c r="N22" s="191">
        <f t="shared" si="7"/>
        <v>0</v>
      </c>
      <c r="O22" s="191">
        <f t="shared" si="7"/>
        <v>0</v>
      </c>
      <c r="P22" s="191">
        <f t="shared" si="7"/>
        <v>0</v>
      </c>
      <c r="Q22" s="191">
        <f t="shared" si="7"/>
        <v>0</v>
      </c>
      <c r="R22" s="191">
        <f t="shared" si="7"/>
        <v>0</v>
      </c>
      <c r="S22" s="191">
        <f t="shared" si="7"/>
        <v>4391</v>
      </c>
      <c r="T22" s="191">
        <f t="shared" si="7"/>
        <v>15310</v>
      </c>
      <c r="U22" s="191">
        <f t="shared" si="7"/>
        <v>0</v>
      </c>
      <c r="V22" s="191">
        <f t="shared" si="7"/>
        <v>0</v>
      </c>
      <c r="W22" s="191">
        <f t="shared" si="7"/>
        <v>0</v>
      </c>
      <c r="X22" s="191">
        <f t="shared" si="7"/>
        <v>0</v>
      </c>
      <c r="Y22" s="191">
        <f t="shared" si="7"/>
        <v>0</v>
      </c>
      <c r="Z22" s="191">
        <f t="shared" si="7"/>
        <v>3732.75</v>
      </c>
      <c r="AA22" s="191">
        <f t="shared" si="7"/>
        <v>3732.75</v>
      </c>
      <c r="AB22" s="191">
        <f t="shared" si="7"/>
        <v>2932.75</v>
      </c>
      <c r="AC22" s="191">
        <f t="shared" si="7"/>
        <v>800</v>
      </c>
      <c r="AD22" s="191">
        <f t="shared" si="7"/>
        <v>0</v>
      </c>
      <c r="AE22" s="191">
        <f t="shared" si="7"/>
        <v>0</v>
      </c>
      <c r="AF22" s="191">
        <f t="shared" si="7"/>
        <v>0</v>
      </c>
      <c r="AG22" s="191">
        <f t="shared" si="7"/>
        <v>0</v>
      </c>
      <c r="AH22" s="191">
        <f t="shared" si="7"/>
        <v>0</v>
      </c>
      <c r="AI22" s="191">
        <f t="shared" si="7"/>
        <v>0</v>
      </c>
      <c r="AJ22" s="191">
        <f t="shared" si="7"/>
        <v>0</v>
      </c>
      <c r="AK22" s="191">
        <f t="shared" si="7"/>
        <v>0</v>
      </c>
      <c r="AL22" s="191">
        <f t="shared" si="7"/>
        <v>0</v>
      </c>
      <c r="AM22" s="196"/>
      <c r="AN22" s="196"/>
      <c r="AO22" s="196"/>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229">
        <v>146.75</v>
      </c>
      <c r="AA25" s="229">
        <v>146.75</v>
      </c>
      <c r="AB25" s="229">
        <v>146.75</v>
      </c>
      <c r="AC25" s="60"/>
      <c r="AD25" s="60"/>
      <c r="AE25" s="60"/>
      <c r="AF25" s="22"/>
      <c r="AG25" s="22"/>
      <c r="AH25" s="22"/>
      <c r="AI25" s="22"/>
      <c r="AJ25" s="22"/>
      <c r="AK25" s="22"/>
      <c r="AL25" s="22"/>
      <c r="AM25" s="33" t="s">
        <v>1403</v>
      </c>
      <c r="AN25" s="33" t="s">
        <v>1301</v>
      </c>
      <c r="AO25" s="60" t="s">
        <v>1386</v>
      </c>
      <c r="AP25" s="75" t="s">
        <v>1386</v>
      </c>
    </row>
    <row r="26" s="8" customFormat="1" ht="221" customHeight="1" spans="1:42">
      <c r="A26" s="22">
        <v>5</v>
      </c>
      <c r="B26" s="22" t="s">
        <v>1216</v>
      </c>
      <c r="C26" s="22">
        <v>2024</v>
      </c>
      <c r="D26" s="33" t="s">
        <v>648</v>
      </c>
      <c r="E26" s="22" t="s">
        <v>178</v>
      </c>
      <c r="F26" s="24" t="s">
        <v>1011</v>
      </c>
      <c r="G26" s="22" t="s">
        <v>1391</v>
      </c>
      <c r="H26" s="33" t="s">
        <v>1060</v>
      </c>
      <c r="I26" s="22">
        <v>1</v>
      </c>
      <c r="J26" s="22">
        <v>38.6</v>
      </c>
      <c r="K26" s="22"/>
      <c r="L26" s="22"/>
      <c r="M26" s="22">
        <v>1</v>
      </c>
      <c r="N26" s="22"/>
      <c r="O26" s="22"/>
      <c r="P26" s="22"/>
      <c r="Q26" s="22"/>
      <c r="R26" s="22"/>
      <c r="S26" s="22">
        <v>2833</v>
      </c>
      <c r="T26" s="22">
        <v>9916</v>
      </c>
      <c r="U26" s="22" t="s">
        <v>183</v>
      </c>
      <c r="V26" s="22" t="s">
        <v>1144</v>
      </c>
      <c r="W26" s="22" t="s">
        <v>183</v>
      </c>
      <c r="X26" s="22" t="s">
        <v>811</v>
      </c>
      <c r="Y26" s="22" t="s">
        <v>1286</v>
      </c>
      <c r="Z26" s="22">
        <v>116</v>
      </c>
      <c r="AA26" s="22">
        <v>116</v>
      </c>
      <c r="AB26" s="22">
        <v>116</v>
      </c>
      <c r="AC26" s="22"/>
      <c r="AD26" s="22"/>
      <c r="AE26" s="22"/>
      <c r="AF26" s="22"/>
      <c r="AG26" s="22"/>
      <c r="AH26" s="22"/>
      <c r="AI26" s="22"/>
      <c r="AJ26" s="22"/>
      <c r="AK26" s="22"/>
      <c r="AL26" s="22"/>
      <c r="AM26" s="33" t="s">
        <v>1217</v>
      </c>
      <c r="AN26" s="33" t="s">
        <v>1218</v>
      </c>
      <c r="AO26" s="60" t="s">
        <v>1392</v>
      </c>
      <c r="AP26" s="75" t="s">
        <v>1392</v>
      </c>
    </row>
    <row r="27" s="7" customFormat="1" ht="189" customHeight="1" spans="1:42">
      <c r="A27" s="22">
        <v>6</v>
      </c>
      <c r="B27" s="22" t="s">
        <v>1302</v>
      </c>
      <c r="C27" s="22">
        <v>2024</v>
      </c>
      <c r="D27" s="22" t="s">
        <v>1303</v>
      </c>
      <c r="E27" s="22" t="s">
        <v>178</v>
      </c>
      <c r="F27" s="22" t="s">
        <v>984</v>
      </c>
      <c r="G27" s="22" t="s">
        <v>1304</v>
      </c>
      <c r="H27" s="33" t="s">
        <v>1404</v>
      </c>
      <c r="I27" s="85">
        <v>1</v>
      </c>
      <c r="J27" s="22">
        <v>290</v>
      </c>
      <c r="K27" s="22">
        <v>1</v>
      </c>
      <c r="L27" s="22"/>
      <c r="M27" s="22"/>
      <c r="N27" s="22"/>
      <c r="O27" s="22"/>
      <c r="P27" s="22"/>
      <c r="Q27" s="22"/>
      <c r="R27" s="22"/>
      <c r="S27" s="47">
        <v>472</v>
      </c>
      <c r="T27" s="47">
        <v>1694</v>
      </c>
      <c r="U27" s="22" t="s">
        <v>192</v>
      </c>
      <c r="V27" s="91" t="s">
        <v>810</v>
      </c>
      <c r="W27" s="22" t="s">
        <v>183</v>
      </c>
      <c r="X27" s="85" t="s">
        <v>1144</v>
      </c>
      <c r="Y27" s="22" t="s">
        <v>1286</v>
      </c>
      <c r="Z27" s="22">
        <v>100</v>
      </c>
      <c r="AA27" s="28">
        <v>100</v>
      </c>
      <c r="AB27" s="22">
        <v>100</v>
      </c>
      <c r="AC27" s="22"/>
      <c r="AD27" s="22"/>
      <c r="AE27" s="22"/>
      <c r="AF27" s="22"/>
      <c r="AG27" s="22"/>
      <c r="AH27" s="22"/>
      <c r="AI27" s="22"/>
      <c r="AJ27" s="22"/>
      <c r="AK27" s="22"/>
      <c r="AL27" s="22"/>
      <c r="AM27" s="47" t="s">
        <v>1405</v>
      </c>
      <c r="AN27" s="47" t="s">
        <v>1307</v>
      </c>
      <c r="AO27" s="76" t="s">
        <v>1386</v>
      </c>
      <c r="AP27" s="75" t="s">
        <v>1386</v>
      </c>
    </row>
    <row r="28" s="12" customFormat="1" ht="51" customHeight="1" spans="1:41">
      <c r="A28" s="184" t="s">
        <v>56</v>
      </c>
      <c r="B28" s="188" t="s">
        <v>69</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70</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30" customHeight="1" spans="1:41">
      <c r="A30" s="183" t="s">
        <v>54</v>
      </c>
      <c r="B30" s="188" t="s">
        <v>71</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51" customHeight="1" spans="1:41">
      <c r="A31" s="183" t="s">
        <v>54</v>
      </c>
      <c r="B31" s="188" t="s">
        <v>72</v>
      </c>
      <c r="C31" s="188"/>
      <c r="D31" s="188"/>
      <c r="E31" s="185"/>
      <c r="F31" s="185"/>
      <c r="G31" s="185"/>
      <c r="H31" s="185"/>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6"/>
      <c r="AN31" s="196"/>
      <c r="AO31" s="196"/>
    </row>
    <row r="32" s="12" customFormat="1" ht="30" customHeight="1" spans="1:41">
      <c r="A32" s="183" t="s">
        <v>52</v>
      </c>
      <c r="B32" s="188" t="s">
        <v>73</v>
      </c>
      <c r="C32" s="188"/>
      <c r="D32" s="188"/>
      <c r="E32" s="185"/>
      <c r="F32" s="185"/>
      <c r="G32" s="185"/>
      <c r="H32" s="185"/>
      <c r="I32" s="191">
        <f t="shared" ref="I32:AL32" si="8">I33+I34+I35+I36</f>
        <v>0</v>
      </c>
      <c r="J32" s="191">
        <f t="shared" si="8"/>
        <v>0</v>
      </c>
      <c r="K32" s="191">
        <f t="shared" si="8"/>
        <v>0</v>
      </c>
      <c r="L32" s="191">
        <f t="shared" si="8"/>
        <v>0</v>
      </c>
      <c r="M32" s="191">
        <f t="shared" si="8"/>
        <v>0</v>
      </c>
      <c r="N32" s="191">
        <f t="shared" si="8"/>
        <v>0</v>
      </c>
      <c r="O32" s="191">
        <f t="shared" si="8"/>
        <v>0</v>
      </c>
      <c r="P32" s="191">
        <f t="shared" si="8"/>
        <v>0</v>
      </c>
      <c r="Q32" s="191">
        <f t="shared" si="8"/>
        <v>0</v>
      </c>
      <c r="R32" s="191">
        <f t="shared" si="8"/>
        <v>0</v>
      </c>
      <c r="S32" s="191">
        <f t="shared" si="8"/>
        <v>0</v>
      </c>
      <c r="T32" s="191">
        <f t="shared" si="8"/>
        <v>0</v>
      </c>
      <c r="U32" s="191">
        <f t="shared" si="8"/>
        <v>0</v>
      </c>
      <c r="V32" s="191">
        <f t="shared" si="8"/>
        <v>0</v>
      </c>
      <c r="W32" s="191">
        <f t="shared" si="8"/>
        <v>0</v>
      </c>
      <c r="X32" s="191">
        <f t="shared" si="8"/>
        <v>0</v>
      </c>
      <c r="Y32" s="191">
        <f t="shared" si="8"/>
        <v>0</v>
      </c>
      <c r="Z32" s="191">
        <f t="shared" si="8"/>
        <v>0</v>
      </c>
      <c r="AA32" s="191">
        <f t="shared" si="8"/>
        <v>0</v>
      </c>
      <c r="AB32" s="191">
        <f t="shared" si="8"/>
        <v>0</v>
      </c>
      <c r="AC32" s="191">
        <f t="shared" si="8"/>
        <v>0</v>
      </c>
      <c r="AD32" s="191">
        <f t="shared" si="8"/>
        <v>0</v>
      </c>
      <c r="AE32" s="191">
        <f t="shared" si="8"/>
        <v>0</v>
      </c>
      <c r="AF32" s="191">
        <f t="shared" si="8"/>
        <v>0</v>
      </c>
      <c r="AG32" s="191">
        <f t="shared" si="8"/>
        <v>0</v>
      </c>
      <c r="AH32" s="191">
        <f t="shared" si="8"/>
        <v>0</v>
      </c>
      <c r="AI32" s="191">
        <f t="shared" si="8"/>
        <v>0</v>
      </c>
      <c r="AJ32" s="191">
        <f t="shared" si="8"/>
        <v>0</v>
      </c>
      <c r="AK32" s="191">
        <f t="shared" si="8"/>
        <v>0</v>
      </c>
      <c r="AL32" s="191">
        <f t="shared" si="8"/>
        <v>0</v>
      </c>
      <c r="AM32" s="196"/>
      <c r="AN32" s="196"/>
      <c r="AO32" s="196"/>
    </row>
    <row r="33" s="12" customFormat="1" ht="47" customHeight="1" spans="1:41">
      <c r="A33" s="183" t="s">
        <v>54</v>
      </c>
      <c r="B33" s="188" t="s">
        <v>74</v>
      </c>
      <c r="C33" s="188"/>
      <c r="D33" s="188"/>
      <c r="E33" s="185"/>
      <c r="F33" s="185"/>
      <c r="G33" s="185"/>
      <c r="H33" s="185"/>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6"/>
      <c r="AN33" s="196"/>
      <c r="AO33" s="196"/>
    </row>
    <row r="34" s="12" customFormat="1" ht="30" customHeight="1" spans="1:41">
      <c r="A34" s="183" t="s">
        <v>54</v>
      </c>
      <c r="B34" s="188" t="s">
        <v>75</v>
      </c>
      <c r="C34" s="188"/>
      <c r="D34" s="188"/>
      <c r="E34" s="185"/>
      <c r="F34" s="185"/>
      <c r="G34" s="185"/>
      <c r="H34" s="185"/>
      <c r="I34" s="191">
        <v>0</v>
      </c>
      <c r="J34" s="191">
        <v>0</v>
      </c>
      <c r="K34" s="191">
        <v>0</v>
      </c>
      <c r="L34" s="191">
        <v>0</v>
      </c>
      <c r="M34" s="191">
        <v>0</v>
      </c>
      <c r="N34" s="191">
        <v>0</v>
      </c>
      <c r="O34" s="191">
        <v>0</v>
      </c>
      <c r="P34" s="191">
        <v>0</v>
      </c>
      <c r="Q34" s="191">
        <v>0</v>
      </c>
      <c r="R34" s="191">
        <v>0</v>
      </c>
      <c r="S34" s="191">
        <v>0</v>
      </c>
      <c r="T34" s="191">
        <v>0</v>
      </c>
      <c r="U34" s="191">
        <v>0</v>
      </c>
      <c r="V34" s="191">
        <v>0</v>
      </c>
      <c r="W34" s="191">
        <v>0</v>
      </c>
      <c r="X34" s="191">
        <v>0</v>
      </c>
      <c r="Y34" s="191">
        <v>0</v>
      </c>
      <c r="Z34" s="191">
        <v>0</v>
      </c>
      <c r="AA34" s="191">
        <v>0</v>
      </c>
      <c r="AB34" s="191">
        <v>0</v>
      </c>
      <c r="AC34" s="191">
        <v>0</v>
      </c>
      <c r="AD34" s="191">
        <v>0</v>
      </c>
      <c r="AE34" s="191">
        <v>0</v>
      </c>
      <c r="AF34" s="191">
        <v>0</v>
      </c>
      <c r="AG34" s="191">
        <v>0</v>
      </c>
      <c r="AH34" s="191">
        <v>0</v>
      </c>
      <c r="AI34" s="191">
        <v>0</v>
      </c>
      <c r="AJ34" s="191">
        <v>0</v>
      </c>
      <c r="AK34" s="191">
        <v>0</v>
      </c>
      <c r="AL34" s="191">
        <v>0</v>
      </c>
      <c r="AM34" s="191"/>
      <c r="AN34" s="196"/>
      <c r="AO34" s="196"/>
    </row>
    <row r="35" s="12" customFormat="1" ht="30" customHeight="1" spans="1:41">
      <c r="A35" s="183" t="s">
        <v>54</v>
      </c>
      <c r="B35" s="188" t="s">
        <v>76</v>
      </c>
      <c r="C35" s="188"/>
      <c r="D35" s="188"/>
      <c r="E35" s="185"/>
      <c r="F35" s="185"/>
      <c r="G35" s="185"/>
      <c r="H35" s="185"/>
      <c r="I35" s="191">
        <v>0</v>
      </c>
      <c r="J35" s="191">
        <v>0</v>
      </c>
      <c r="K35" s="191">
        <v>0</v>
      </c>
      <c r="L35" s="191">
        <v>0</v>
      </c>
      <c r="M35" s="191">
        <v>0</v>
      </c>
      <c r="N35" s="191">
        <v>0</v>
      </c>
      <c r="O35" s="191">
        <v>0</v>
      </c>
      <c r="P35" s="191">
        <v>0</v>
      </c>
      <c r="Q35" s="191">
        <v>0</v>
      </c>
      <c r="R35" s="191">
        <v>0</v>
      </c>
      <c r="S35" s="191">
        <v>0</v>
      </c>
      <c r="T35" s="191">
        <v>0</v>
      </c>
      <c r="U35" s="191">
        <v>0</v>
      </c>
      <c r="V35" s="191">
        <v>0</v>
      </c>
      <c r="W35" s="191">
        <v>0</v>
      </c>
      <c r="X35" s="191">
        <v>0</v>
      </c>
      <c r="Y35" s="191">
        <v>0</v>
      </c>
      <c r="Z35" s="191">
        <v>0</v>
      </c>
      <c r="AA35" s="191">
        <v>0</v>
      </c>
      <c r="AB35" s="191">
        <v>0</v>
      </c>
      <c r="AC35" s="191">
        <v>0</v>
      </c>
      <c r="AD35" s="191">
        <v>0</v>
      </c>
      <c r="AE35" s="191">
        <v>0</v>
      </c>
      <c r="AF35" s="191">
        <v>0</v>
      </c>
      <c r="AG35" s="191">
        <v>0</v>
      </c>
      <c r="AH35" s="191">
        <v>0</v>
      </c>
      <c r="AI35" s="191">
        <v>0</v>
      </c>
      <c r="AJ35" s="191">
        <v>0</v>
      </c>
      <c r="AK35" s="191">
        <v>0</v>
      </c>
      <c r="AL35" s="191">
        <v>0</v>
      </c>
      <c r="AM35" s="196"/>
      <c r="AN35" s="196"/>
      <c r="AO35" s="196"/>
    </row>
    <row r="36" s="12" customFormat="1" ht="30" customHeight="1" spans="1:41">
      <c r="A36" s="183" t="s">
        <v>54</v>
      </c>
      <c r="B36" s="188" t="s">
        <v>77</v>
      </c>
      <c r="C36" s="188"/>
      <c r="D36" s="188"/>
      <c r="E36" s="185"/>
      <c r="F36" s="185"/>
      <c r="G36" s="185"/>
      <c r="H36" s="185"/>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6"/>
      <c r="AN36" s="196"/>
      <c r="AO36" s="196"/>
    </row>
    <row r="37" s="12" customFormat="1" ht="30" customHeight="1" spans="1:41">
      <c r="A37" s="183" t="s">
        <v>52</v>
      </c>
      <c r="B37" s="188" t="s">
        <v>78</v>
      </c>
      <c r="C37" s="188"/>
      <c r="D37" s="188"/>
      <c r="E37" s="185"/>
      <c r="F37" s="185"/>
      <c r="G37" s="185"/>
      <c r="H37" s="185"/>
      <c r="I37" s="191">
        <f t="shared" ref="I37:AL37" si="9">I38+I47</f>
        <v>4</v>
      </c>
      <c r="J37" s="191">
        <f t="shared" si="9"/>
        <v>115.7</v>
      </c>
      <c r="K37" s="191">
        <f t="shared" si="9"/>
        <v>0</v>
      </c>
      <c r="L37" s="191">
        <f t="shared" si="9"/>
        <v>0</v>
      </c>
      <c r="M37" s="191">
        <f t="shared" si="9"/>
        <v>4</v>
      </c>
      <c r="N37" s="191">
        <f t="shared" si="9"/>
        <v>0</v>
      </c>
      <c r="O37" s="191">
        <f t="shared" si="9"/>
        <v>0</v>
      </c>
      <c r="P37" s="191">
        <f t="shared" si="9"/>
        <v>0</v>
      </c>
      <c r="Q37" s="191">
        <f t="shared" si="9"/>
        <v>0</v>
      </c>
      <c r="R37" s="191">
        <f t="shared" si="9"/>
        <v>0</v>
      </c>
      <c r="S37" s="191">
        <f t="shared" si="9"/>
        <v>3557</v>
      </c>
      <c r="T37" s="191">
        <f t="shared" si="9"/>
        <v>14114</v>
      </c>
      <c r="U37" s="191">
        <f t="shared" si="9"/>
        <v>0</v>
      </c>
      <c r="V37" s="191">
        <f t="shared" si="9"/>
        <v>0</v>
      </c>
      <c r="W37" s="191">
        <f t="shared" si="9"/>
        <v>0</v>
      </c>
      <c r="X37" s="191">
        <f t="shared" si="9"/>
        <v>0</v>
      </c>
      <c r="Y37" s="191">
        <f t="shared" si="9"/>
        <v>0</v>
      </c>
      <c r="Z37" s="191">
        <f t="shared" si="9"/>
        <v>4800</v>
      </c>
      <c r="AA37" s="191">
        <f t="shared" si="9"/>
        <v>3250</v>
      </c>
      <c r="AB37" s="191">
        <f t="shared" si="9"/>
        <v>2850</v>
      </c>
      <c r="AC37" s="191">
        <f t="shared" si="9"/>
        <v>400</v>
      </c>
      <c r="AD37" s="191">
        <f t="shared" si="9"/>
        <v>0</v>
      </c>
      <c r="AE37" s="191">
        <f t="shared" si="9"/>
        <v>0</v>
      </c>
      <c r="AF37" s="191">
        <f t="shared" si="9"/>
        <v>1400</v>
      </c>
      <c r="AG37" s="191">
        <f t="shared" si="9"/>
        <v>0</v>
      </c>
      <c r="AH37" s="191">
        <f t="shared" si="9"/>
        <v>0</v>
      </c>
      <c r="AI37" s="191">
        <f t="shared" si="9"/>
        <v>0</v>
      </c>
      <c r="AJ37" s="191">
        <f t="shared" si="9"/>
        <v>150</v>
      </c>
      <c r="AK37" s="191">
        <f t="shared" si="9"/>
        <v>0</v>
      </c>
      <c r="AL37" s="191">
        <f t="shared" si="9"/>
        <v>0</v>
      </c>
      <c r="AM37" s="196"/>
      <c r="AN37" s="196"/>
      <c r="AO37" s="196"/>
    </row>
    <row r="38" s="12" customFormat="1" ht="30" customHeight="1" spans="1:41">
      <c r="A38" s="183" t="s">
        <v>54</v>
      </c>
      <c r="B38" s="188" t="s">
        <v>79</v>
      </c>
      <c r="C38" s="188"/>
      <c r="D38" s="188"/>
      <c r="E38" s="185"/>
      <c r="F38" s="185"/>
      <c r="G38" s="185"/>
      <c r="H38" s="185"/>
      <c r="I38" s="191">
        <f t="shared" ref="I38:AL38" si="10">I39+I40+I41+I42</f>
        <v>4</v>
      </c>
      <c r="J38" s="191">
        <f t="shared" si="10"/>
        <v>115.7</v>
      </c>
      <c r="K38" s="191">
        <f t="shared" si="10"/>
        <v>0</v>
      </c>
      <c r="L38" s="191">
        <f t="shared" si="10"/>
        <v>0</v>
      </c>
      <c r="M38" s="191">
        <f t="shared" si="10"/>
        <v>4</v>
      </c>
      <c r="N38" s="191">
        <f t="shared" si="10"/>
        <v>0</v>
      </c>
      <c r="O38" s="191">
        <f t="shared" si="10"/>
        <v>0</v>
      </c>
      <c r="P38" s="191">
        <f t="shared" si="10"/>
        <v>0</v>
      </c>
      <c r="Q38" s="191">
        <f t="shared" si="10"/>
        <v>0</v>
      </c>
      <c r="R38" s="191">
        <f t="shared" si="10"/>
        <v>0</v>
      </c>
      <c r="S38" s="191">
        <f t="shared" si="10"/>
        <v>3557</v>
      </c>
      <c r="T38" s="191">
        <f t="shared" si="10"/>
        <v>14114</v>
      </c>
      <c r="U38" s="191">
        <f t="shared" si="10"/>
        <v>0</v>
      </c>
      <c r="V38" s="191">
        <f t="shared" si="10"/>
        <v>0</v>
      </c>
      <c r="W38" s="191">
        <f t="shared" si="10"/>
        <v>0</v>
      </c>
      <c r="X38" s="191">
        <f t="shared" si="10"/>
        <v>0</v>
      </c>
      <c r="Y38" s="191">
        <f t="shared" si="10"/>
        <v>0</v>
      </c>
      <c r="Z38" s="191">
        <f t="shared" si="10"/>
        <v>4800</v>
      </c>
      <c r="AA38" s="191">
        <f t="shared" si="10"/>
        <v>3250</v>
      </c>
      <c r="AB38" s="191">
        <f t="shared" si="10"/>
        <v>2850</v>
      </c>
      <c r="AC38" s="191">
        <f t="shared" si="10"/>
        <v>400</v>
      </c>
      <c r="AD38" s="191">
        <f t="shared" si="10"/>
        <v>0</v>
      </c>
      <c r="AE38" s="191">
        <f t="shared" si="10"/>
        <v>0</v>
      </c>
      <c r="AF38" s="191">
        <f t="shared" si="10"/>
        <v>1400</v>
      </c>
      <c r="AG38" s="191">
        <f t="shared" si="10"/>
        <v>0</v>
      </c>
      <c r="AH38" s="191">
        <f t="shared" si="10"/>
        <v>0</v>
      </c>
      <c r="AI38" s="191">
        <f t="shared" si="10"/>
        <v>0</v>
      </c>
      <c r="AJ38" s="191">
        <f t="shared" si="10"/>
        <v>150</v>
      </c>
      <c r="AK38" s="191">
        <f t="shared" si="10"/>
        <v>0</v>
      </c>
      <c r="AL38" s="191">
        <f t="shared" si="10"/>
        <v>0</v>
      </c>
      <c r="AM38" s="196"/>
      <c r="AN38" s="196"/>
      <c r="AO38" s="196"/>
    </row>
    <row r="39" s="12" customFormat="1" ht="30" customHeight="1" spans="1:41">
      <c r="A39" s="184" t="s">
        <v>56</v>
      </c>
      <c r="B39" s="188" t="s">
        <v>80</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customHeight="1" spans="1:41">
      <c r="A40" s="184" t="s">
        <v>56</v>
      </c>
      <c r="B40" s="188" t="s">
        <v>81</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6"/>
      <c r="AN40" s="196"/>
      <c r="AO40" s="196"/>
    </row>
    <row r="41" s="12" customFormat="1" ht="30" customHeight="1" spans="1:41">
      <c r="A41" s="184" t="s">
        <v>56</v>
      </c>
      <c r="B41" s="188" t="s">
        <v>82</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50" customHeight="1" spans="1:41">
      <c r="A42" s="184" t="s">
        <v>56</v>
      </c>
      <c r="B42" s="188" t="s">
        <v>83</v>
      </c>
      <c r="C42" s="188"/>
      <c r="D42" s="188"/>
      <c r="E42" s="185"/>
      <c r="F42" s="185"/>
      <c r="G42" s="185"/>
      <c r="H42" s="185"/>
      <c r="I42" s="191">
        <f t="shared" ref="I42:AL42" si="11">SUM(I43:I46)</f>
        <v>4</v>
      </c>
      <c r="J42" s="191">
        <f t="shared" si="11"/>
        <v>115.7</v>
      </c>
      <c r="K42" s="191">
        <f t="shared" si="11"/>
        <v>0</v>
      </c>
      <c r="L42" s="191">
        <f t="shared" si="11"/>
        <v>0</v>
      </c>
      <c r="M42" s="191">
        <f t="shared" si="11"/>
        <v>4</v>
      </c>
      <c r="N42" s="191">
        <f t="shared" si="11"/>
        <v>0</v>
      </c>
      <c r="O42" s="191">
        <f t="shared" si="11"/>
        <v>0</v>
      </c>
      <c r="P42" s="191">
        <f t="shared" si="11"/>
        <v>0</v>
      </c>
      <c r="Q42" s="191">
        <f t="shared" si="11"/>
        <v>0</v>
      </c>
      <c r="R42" s="191">
        <f t="shared" si="11"/>
        <v>0</v>
      </c>
      <c r="S42" s="191">
        <f t="shared" si="11"/>
        <v>3557</v>
      </c>
      <c r="T42" s="191">
        <f t="shared" si="11"/>
        <v>14114</v>
      </c>
      <c r="U42" s="191">
        <f t="shared" si="11"/>
        <v>0</v>
      </c>
      <c r="V42" s="191">
        <f t="shared" si="11"/>
        <v>0</v>
      </c>
      <c r="W42" s="191">
        <f t="shared" si="11"/>
        <v>0</v>
      </c>
      <c r="X42" s="191">
        <f t="shared" si="11"/>
        <v>0</v>
      </c>
      <c r="Y42" s="191">
        <f t="shared" si="11"/>
        <v>0</v>
      </c>
      <c r="Z42" s="191">
        <f t="shared" si="11"/>
        <v>4800</v>
      </c>
      <c r="AA42" s="191">
        <f t="shared" si="11"/>
        <v>3250</v>
      </c>
      <c r="AB42" s="191">
        <f t="shared" si="11"/>
        <v>2850</v>
      </c>
      <c r="AC42" s="191">
        <f t="shared" si="11"/>
        <v>400</v>
      </c>
      <c r="AD42" s="191">
        <f t="shared" si="11"/>
        <v>0</v>
      </c>
      <c r="AE42" s="191">
        <f t="shared" si="11"/>
        <v>0</v>
      </c>
      <c r="AF42" s="191">
        <f t="shared" si="11"/>
        <v>1400</v>
      </c>
      <c r="AG42" s="191">
        <f t="shared" si="11"/>
        <v>0</v>
      </c>
      <c r="AH42" s="191">
        <f t="shared" si="11"/>
        <v>0</v>
      </c>
      <c r="AI42" s="191">
        <f t="shared" si="11"/>
        <v>0</v>
      </c>
      <c r="AJ42" s="191">
        <f t="shared" si="11"/>
        <v>150</v>
      </c>
      <c r="AK42" s="191">
        <f t="shared" si="11"/>
        <v>0</v>
      </c>
      <c r="AL42" s="191">
        <f t="shared" si="11"/>
        <v>0</v>
      </c>
      <c r="AM42" s="196"/>
      <c r="AN42" s="196"/>
      <c r="AO42" s="196"/>
    </row>
    <row r="43" s="7" customFormat="1" ht="309" customHeight="1" spans="1:42">
      <c r="A43" s="22">
        <v>7</v>
      </c>
      <c r="B43" s="22" t="s">
        <v>1155</v>
      </c>
      <c r="C43" s="22">
        <v>2024</v>
      </c>
      <c r="D43" s="34" t="s">
        <v>203</v>
      </c>
      <c r="E43" s="24" t="s">
        <v>178</v>
      </c>
      <c r="F43" s="24" t="s">
        <v>990</v>
      </c>
      <c r="G43" s="24" t="s">
        <v>204</v>
      </c>
      <c r="H43" s="35" t="s">
        <v>1409</v>
      </c>
      <c r="I43" s="22">
        <v>1</v>
      </c>
      <c r="J43" s="22">
        <v>2</v>
      </c>
      <c r="K43" s="22"/>
      <c r="L43" s="22"/>
      <c r="M43" s="22">
        <v>1</v>
      </c>
      <c r="N43" s="22"/>
      <c r="O43" s="22"/>
      <c r="P43" s="22"/>
      <c r="Q43" s="22"/>
      <c r="R43" s="22"/>
      <c r="S43" s="95">
        <v>788</v>
      </c>
      <c r="T43" s="95">
        <v>2878</v>
      </c>
      <c r="U43" s="49" t="s">
        <v>206</v>
      </c>
      <c r="V43" s="22" t="s">
        <v>902</v>
      </c>
      <c r="W43" s="49" t="s">
        <v>207</v>
      </c>
      <c r="X43" s="22" t="s">
        <v>715</v>
      </c>
      <c r="Y43" s="22" t="s">
        <v>1286</v>
      </c>
      <c r="Z43" s="39">
        <v>2100</v>
      </c>
      <c r="AA43" s="22">
        <v>2100</v>
      </c>
      <c r="AB43" s="60">
        <v>1700</v>
      </c>
      <c r="AC43" s="60">
        <v>400</v>
      </c>
      <c r="AD43" s="60"/>
      <c r="AE43" s="60"/>
      <c r="AF43" s="22"/>
      <c r="AG43" s="22"/>
      <c r="AH43" s="22"/>
      <c r="AI43" s="22"/>
      <c r="AJ43" s="22"/>
      <c r="AK43" s="22"/>
      <c r="AL43" s="22"/>
      <c r="AM43" s="33" t="s">
        <v>1410</v>
      </c>
      <c r="AN43" s="33" t="s">
        <v>1157</v>
      </c>
      <c r="AO43" s="60" t="s">
        <v>1386</v>
      </c>
      <c r="AP43" s="75" t="s">
        <v>1386</v>
      </c>
    </row>
    <row r="44" s="9" customFormat="1" ht="320" customHeight="1" spans="1:42">
      <c r="A44" s="22">
        <v>8</v>
      </c>
      <c r="B44" s="22" t="s">
        <v>1189</v>
      </c>
      <c r="C44" s="22">
        <v>2024</v>
      </c>
      <c r="D44" s="22" t="s">
        <v>1190</v>
      </c>
      <c r="E44" s="22" t="s">
        <v>178</v>
      </c>
      <c r="F44" s="22" t="s">
        <v>990</v>
      </c>
      <c r="G44" s="22" t="s">
        <v>357</v>
      </c>
      <c r="H44" s="22" t="s">
        <v>1411</v>
      </c>
      <c r="I44" s="86">
        <v>1</v>
      </c>
      <c r="J44" s="36">
        <v>16</v>
      </c>
      <c r="K44" s="36"/>
      <c r="L44" s="36"/>
      <c r="M44" s="36">
        <v>1</v>
      </c>
      <c r="N44" s="36"/>
      <c r="O44" s="36"/>
      <c r="P44" s="36"/>
      <c r="Q44" s="36"/>
      <c r="R44" s="36"/>
      <c r="S44" s="36">
        <v>114</v>
      </c>
      <c r="T44" s="36">
        <v>456</v>
      </c>
      <c r="U44" s="36" t="s">
        <v>1016</v>
      </c>
      <c r="V44" s="22" t="s">
        <v>749</v>
      </c>
      <c r="W44" s="49" t="s">
        <v>207</v>
      </c>
      <c r="X44" s="22" t="s">
        <v>715</v>
      </c>
      <c r="Y44" s="22" t="s">
        <v>1286</v>
      </c>
      <c r="Z44" s="22">
        <v>1400</v>
      </c>
      <c r="AA44" s="36"/>
      <c r="AB44" s="36"/>
      <c r="AC44" s="36"/>
      <c r="AD44" s="36"/>
      <c r="AE44" s="36"/>
      <c r="AF44" s="36">
        <v>1400</v>
      </c>
      <c r="AG44" s="36"/>
      <c r="AH44" s="36"/>
      <c r="AI44" s="36"/>
      <c r="AJ44" s="36"/>
      <c r="AK44" s="36"/>
      <c r="AL44" s="36"/>
      <c r="AM44" s="37" t="s">
        <v>1192</v>
      </c>
      <c r="AN44" s="37" t="s">
        <v>1193</v>
      </c>
      <c r="AO44" s="77" t="s">
        <v>1386</v>
      </c>
      <c r="AP44" s="75" t="s">
        <v>1386</v>
      </c>
    </row>
    <row r="45" s="7" customFormat="1" ht="189" customHeight="1" spans="1:42">
      <c r="A45" s="22">
        <v>9</v>
      </c>
      <c r="B45" s="25" t="s">
        <v>1194</v>
      </c>
      <c r="C45" s="25">
        <v>2024</v>
      </c>
      <c r="D45" s="38" t="s">
        <v>208</v>
      </c>
      <c r="E45" s="27" t="s">
        <v>178</v>
      </c>
      <c r="F45" s="27" t="s">
        <v>990</v>
      </c>
      <c r="G45" s="27" t="s">
        <v>209</v>
      </c>
      <c r="H45" s="38" t="s">
        <v>1412</v>
      </c>
      <c r="I45" s="25">
        <v>1</v>
      </c>
      <c r="J45" s="25">
        <v>90</v>
      </c>
      <c r="K45" s="25"/>
      <c r="L45" s="25"/>
      <c r="M45" s="25">
        <v>1</v>
      </c>
      <c r="N45" s="25"/>
      <c r="O45" s="25"/>
      <c r="P45" s="25"/>
      <c r="Q45" s="25"/>
      <c r="R45" s="25"/>
      <c r="S45" s="25">
        <v>1867</v>
      </c>
      <c r="T45" s="25">
        <v>7902</v>
      </c>
      <c r="U45" s="51" t="s">
        <v>211</v>
      </c>
      <c r="V45" s="25" t="s">
        <v>715</v>
      </c>
      <c r="W45" s="96" t="s">
        <v>207</v>
      </c>
      <c r="X45" s="25" t="s">
        <v>715</v>
      </c>
      <c r="Y45" s="22" t="s">
        <v>1286</v>
      </c>
      <c r="Z45" s="25">
        <v>350</v>
      </c>
      <c r="AA45" s="25">
        <v>200</v>
      </c>
      <c r="AB45" s="57">
        <v>200</v>
      </c>
      <c r="AC45" s="57"/>
      <c r="AD45" s="57"/>
      <c r="AE45" s="57"/>
      <c r="AF45" s="25"/>
      <c r="AG45" s="25"/>
      <c r="AH45" s="25"/>
      <c r="AI45" s="25"/>
      <c r="AJ45" s="25">
        <v>150</v>
      </c>
      <c r="AK45" s="25"/>
      <c r="AL45" s="25"/>
      <c r="AM45" s="68" t="s">
        <v>1436</v>
      </c>
      <c r="AN45" s="68" t="s">
        <v>1437</v>
      </c>
      <c r="AO45" s="57" t="s">
        <v>1386</v>
      </c>
      <c r="AP45" s="75" t="s">
        <v>1386</v>
      </c>
    </row>
    <row r="46" s="13" customFormat="1" ht="145" customHeight="1" spans="1:42">
      <c r="A46" s="22">
        <v>10</v>
      </c>
      <c r="B46" s="22" t="s">
        <v>1322</v>
      </c>
      <c r="C46" s="33">
        <v>2024</v>
      </c>
      <c r="D46" s="33" t="s">
        <v>1323</v>
      </c>
      <c r="E46" s="33" t="s">
        <v>178</v>
      </c>
      <c r="F46" s="22" t="s">
        <v>1009</v>
      </c>
      <c r="G46" s="33" t="s">
        <v>1324</v>
      </c>
      <c r="H46" s="33" t="s">
        <v>1325</v>
      </c>
      <c r="I46" s="33">
        <v>1</v>
      </c>
      <c r="J46" s="33">
        <v>7.7</v>
      </c>
      <c r="K46" s="33"/>
      <c r="L46" s="33"/>
      <c r="M46" s="33">
        <v>1</v>
      </c>
      <c r="N46" s="33"/>
      <c r="O46" s="33"/>
      <c r="P46" s="33"/>
      <c r="Q46" s="33"/>
      <c r="R46" s="33"/>
      <c r="S46" s="39">
        <v>788</v>
      </c>
      <c r="T46" s="39">
        <v>2878</v>
      </c>
      <c r="U46" s="22" t="s">
        <v>206</v>
      </c>
      <c r="V46" s="33" t="s">
        <v>902</v>
      </c>
      <c r="W46" s="33" t="s">
        <v>207</v>
      </c>
      <c r="X46" s="22" t="s">
        <v>715</v>
      </c>
      <c r="Y46" s="33" t="s">
        <v>1286</v>
      </c>
      <c r="Z46" s="33">
        <v>950</v>
      </c>
      <c r="AA46" s="33">
        <v>950</v>
      </c>
      <c r="AB46" s="33">
        <v>950</v>
      </c>
      <c r="AC46" s="33"/>
      <c r="AD46" s="33"/>
      <c r="AE46" s="33"/>
      <c r="AF46" s="33"/>
      <c r="AG46" s="33"/>
      <c r="AH46" s="33"/>
      <c r="AI46" s="33"/>
      <c r="AJ46" s="33"/>
      <c r="AK46" s="33"/>
      <c r="AL46" s="33"/>
      <c r="AM46" s="33" t="s">
        <v>1326</v>
      </c>
      <c r="AN46" s="33" t="s">
        <v>913</v>
      </c>
      <c r="AO46" s="60" t="s">
        <v>1392</v>
      </c>
      <c r="AP46" s="75" t="s">
        <v>1392</v>
      </c>
    </row>
    <row r="47" s="12" customFormat="1" ht="30" customHeight="1" spans="1:41">
      <c r="A47" s="183" t="s">
        <v>54</v>
      </c>
      <c r="B47" s="188" t="s">
        <v>84</v>
      </c>
      <c r="C47" s="188"/>
      <c r="D47" s="188"/>
      <c r="E47" s="185"/>
      <c r="F47" s="185"/>
      <c r="G47" s="185"/>
      <c r="H47" s="185"/>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6"/>
      <c r="AN47" s="196"/>
      <c r="AO47" s="196"/>
    </row>
    <row r="48" s="12" customFormat="1" ht="30" customHeight="1" spans="1:41">
      <c r="A48" s="183" t="s">
        <v>52</v>
      </c>
      <c r="B48" s="188" t="s">
        <v>85</v>
      </c>
      <c r="C48" s="188"/>
      <c r="D48" s="188"/>
      <c r="E48" s="185"/>
      <c r="F48" s="185"/>
      <c r="G48" s="185"/>
      <c r="H48" s="185"/>
      <c r="I48" s="191">
        <f t="shared" ref="I48:AL48" si="12">I49+I51+I52+I53</f>
        <v>1</v>
      </c>
      <c r="J48" s="191">
        <f t="shared" si="12"/>
        <v>100</v>
      </c>
      <c r="K48" s="191">
        <f t="shared" si="12"/>
        <v>1</v>
      </c>
      <c r="L48" s="191">
        <f t="shared" si="12"/>
        <v>0</v>
      </c>
      <c r="M48" s="191">
        <f t="shared" si="12"/>
        <v>0</v>
      </c>
      <c r="N48" s="191">
        <f t="shared" si="12"/>
        <v>0</v>
      </c>
      <c r="O48" s="191">
        <f t="shared" si="12"/>
        <v>0</v>
      </c>
      <c r="P48" s="191">
        <f t="shared" si="12"/>
        <v>0</v>
      </c>
      <c r="Q48" s="191">
        <f t="shared" si="12"/>
        <v>0</v>
      </c>
      <c r="R48" s="191">
        <f t="shared" si="12"/>
        <v>0</v>
      </c>
      <c r="S48" s="191">
        <f t="shared" si="12"/>
        <v>26</v>
      </c>
      <c r="T48" s="191">
        <f t="shared" si="12"/>
        <v>83</v>
      </c>
      <c r="U48" s="191">
        <f t="shared" si="12"/>
        <v>0</v>
      </c>
      <c r="V48" s="191">
        <f t="shared" si="12"/>
        <v>0</v>
      </c>
      <c r="W48" s="191">
        <f t="shared" si="12"/>
        <v>0</v>
      </c>
      <c r="X48" s="191">
        <f t="shared" si="12"/>
        <v>0</v>
      </c>
      <c r="Y48" s="191">
        <f t="shared" si="12"/>
        <v>0</v>
      </c>
      <c r="Z48" s="191">
        <f t="shared" si="12"/>
        <v>60</v>
      </c>
      <c r="AA48" s="191">
        <f t="shared" si="12"/>
        <v>60</v>
      </c>
      <c r="AB48" s="191">
        <f t="shared" si="12"/>
        <v>60</v>
      </c>
      <c r="AC48" s="191">
        <f t="shared" si="12"/>
        <v>0</v>
      </c>
      <c r="AD48" s="191">
        <f t="shared" si="12"/>
        <v>0</v>
      </c>
      <c r="AE48" s="191">
        <f t="shared" si="12"/>
        <v>0</v>
      </c>
      <c r="AF48" s="191">
        <f t="shared" si="12"/>
        <v>0</v>
      </c>
      <c r="AG48" s="191">
        <f t="shared" si="12"/>
        <v>0</v>
      </c>
      <c r="AH48" s="191">
        <f t="shared" si="12"/>
        <v>0</v>
      </c>
      <c r="AI48" s="191">
        <f t="shared" si="12"/>
        <v>0</v>
      </c>
      <c r="AJ48" s="191">
        <f t="shared" si="12"/>
        <v>0</v>
      </c>
      <c r="AK48" s="191">
        <f t="shared" si="12"/>
        <v>0</v>
      </c>
      <c r="AL48" s="191">
        <f t="shared" si="12"/>
        <v>0</v>
      </c>
      <c r="AM48" s="196"/>
      <c r="AN48" s="196"/>
      <c r="AO48" s="196"/>
    </row>
    <row r="49" s="12" customFormat="1" ht="30" customHeight="1" spans="1:41">
      <c r="A49" s="183" t="s">
        <v>54</v>
      </c>
      <c r="B49" s="188" t="s">
        <v>86</v>
      </c>
      <c r="C49" s="188"/>
      <c r="D49" s="188"/>
      <c r="E49" s="185"/>
      <c r="F49" s="185"/>
      <c r="G49" s="185"/>
      <c r="H49" s="185"/>
      <c r="I49" s="191">
        <f t="shared" ref="I49:AL49" si="13">SUM(I50)</f>
        <v>1</v>
      </c>
      <c r="J49" s="191">
        <f t="shared" si="13"/>
        <v>100</v>
      </c>
      <c r="K49" s="191">
        <f t="shared" si="13"/>
        <v>1</v>
      </c>
      <c r="L49" s="191">
        <f t="shared" si="13"/>
        <v>0</v>
      </c>
      <c r="M49" s="191">
        <f t="shared" si="13"/>
        <v>0</v>
      </c>
      <c r="N49" s="191">
        <f t="shared" si="13"/>
        <v>0</v>
      </c>
      <c r="O49" s="191">
        <f t="shared" si="13"/>
        <v>0</v>
      </c>
      <c r="P49" s="191">
        <f t="shared" si="13"/>
        <v>0</v>
      </c>
      <c r="Q49" s="191">
        <f t="shared" si="13"/>
        <v>0</v>
      </c>
      <c r="R49" s="191">
        <f t="shared" si="13"/>
        <v>0</v>
      </c>
      <c r="S49" s="191">
        <f t="shared" si="13"/>
        <v>26</v>
      </c>
      <c r="T49" s="191">
        <f t="shared" si="13"/>
        <v>83</v>
      </c>
      <c r="U49" s="191">
        <f t="shared" si="13"/>
        <v>0</v>
      </c>
      <c r="V49" s="191">
        <f t="shared" si="13"/>
        <v>0</v>
      </c>
      <c r="W49" s="191">
        <f t="shared" si="13"/>
        <v>0</v>
      </c>
      <c r="X49" s="191">
        <f t="shared" si="13"/>
        <v>0</v>
      </c>
      <c r="Y49" s="191">
        <f t="shared" si="13"/>
        <v>0</v>
      </c>
      <c r="Z49" s="191">
        <f t="shared" si="13"/>
        <v>60</v>
      </c>
      <c r="AA49" s="191">
        <f t="shared" si="13"/>
        <v>60</v>
      </c>
      <c r="AB49" s="191">
        <f t="shared" si="13"/>
        <v>60</v>
      </c>
      <c r="AC49" s="191">
        <f t="shared" si="13"/>
        <v>0</v>
      </c>
      <c r="AD49" s="191">
        <f t="shared" si="13"/>
        <v>0</v>
      </c>
      <c r="AE49" s="191">
        <f t="shared" si="13"/>
        <v>0</v>
      </c>
      <c r="AF49" s="191">
        <f t="shared" si="13"/>
        <v>0</v>
      </c>
      <c r="AG49" s="191">
        <f t="shared" si="13"/>
        <v>0</v>
      </c>
      <c r="AH49" s="191">
        <f t="shared" si="13"/>
        <v>0</v>
      </c>
      <c r="AI49" s="191">
        <f t="shared" si="13"/>
        <v>0</v>
      </c>
      <c r="AJ49" s="191">
        <f t="shared" si="13"/>
        <v>0</v>
      </c>
      <c r="AK49" s="191">
        <f t="shared" si="13"/>
        <v>0</v>
      </c>
      <c r="AL49" s="191">
        <f t="shared" si="13"/>
        <v>0</v>
      </c>
      <c r="AM49" s="191"/>
      <c r="AN49" s="196"/>
      <c r="AO49" s="196"/>
    </row>
    <row r="50" s="10" customFormat="1" ht="408" customHeight="1" spans="1:42">
      <c r="A50" s="22">
        <v>11</v>
      </c>
      <c r="B50" s="22" t="s">
        <v>1327</v>
      </c>
      <c r="C50" s="33">
        <v>2024</v>
      </c>
      <c r="D50" s="33" t="s">
        <v>1328</v>
      </c>
      <c r="E50" s="33" t="s">
        <v>178</v>
      </c>
      <c r="F50" s="22" t="s">
        <v>1009</v>
      </c>
      <c r="G50" s="33" t="s">
        <v>548</v>
      </c>
      <c r="H50" s="33" t="s">
        <v>1329</v>
      </c>
      <c r="I50" s="33">
        <v>1</v>
      </c>
      <c r="J50" s="33">
        <v>100</v>
      </c>
      <c r="K50" s="33">
        <v>1</v>
      </c>
      <c r="L50" s="33"/>
      <c r="M50" s="33"/>
      <c r="N50" s="33"/>
      <c r="O50" s="33"/>
      <c r="P50" s="33"/>
      <c r="Q50" s="33"/>
      <c r="R50" s="33"/>
      <c r="S50" s="33">
        <v>26</v>
      </c>
      <c r="T50" s="33">
        <v>83</v>
      </c>
      <c r="U50" s="33" t="s">
        <v>183</v>
      </c>
      <c r="V50" s="33" t="s">
        <v>1144</v>
      </c>
      <c r="W50" s="33" t="s">
        <v>183</v>
      </c>
      <c r="X50" s="33" t="s">
        <v>1144</v>
      </c>
      <c r="Y50" s="33" t="s">
        <v>1286</v>
      </c>
      <c r="Z50" s="33">
        <v>60</v>
      </c>
      <c r="AA50" s="33">
        <v>60</v>
      </c>
      <c r="AB50" s="33">
        <v>60</v>
      </c>
      <c r="AC50" s="33"/>
      <c r="AD50" s="33"/>
      <c r="AE50" s="33"/>
      <c r="AF50" s="33"/>
      <c r="AG50" s="33"/>
      <c r="AH50" s="33"/>
      <c r="AI50" s="33"/>
      <c r="AJ50" s="33"/>
      <c r="AK50" s="9"/>
      <c r="AL50" s="33"/>
      <c r="AM50" s="103" t="s">
        <v>1331</v>
      </c>
      <c r="AN50" s="33" t="s">
        <v>1332</v>
      </c>
      <c r="AO50" s="60" t="s">
        <v>1386</v>
      </c>
      <c r="AP50" s="22" t="s">
        <v>1390</v>
      </c>
    </row>
    <row r="51" s="12" customFormat="1" ht="30" customHeight="1" spans="1:41">
      <c r="A51" s="183" t="s">
        <v>54</v>
      </c>
      <c r="B51" s="188" t="s">
        <v>87</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c r="AO51" s="196"/>
    </row>
    <row r="52" s="12" customFormat="1" ht="30" customHeight="1" spans="1:41">
      <c r="A52" s="183" t="s">
        <v>54</v>
      </c>
      <c r="B52" s="188" t="s">
        <v>88</v>
      </c>
      <c r="C52" s="188"/>
      <c r="D52" s="188"/>
      <c r="E52" s="185"/>
      <c r="F52" s="185"/>
      <c r="G52" s="185"/>
      <c r="H52" s="185"/>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6"/>
      <c r="AN52" s="196"/>
      <c r="AO52" s="196"/>
    </row>
    <row r="53" s="12" customFormat="1" ht="30" customHeight="1" spans="1:41">
      <c r="A53" s="183" t="s">
        <v>54</v>
      </c>
      <c r="B53" s="188" t="s">
        <v>89</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52</v>
      </c>
      <c r="B54" s="188" t="s">
        <v>90</v>
      </c>
      <c r="C54" s="188"/>
      <c r="D54" s="188"/>
      <c r="E54" s="185"/>
      <c r="F54" s="185"/>
      <c r="G54" s="185"/>
      <c r="H54" s="185"/>
      <c r="I54" s="191">
        <f t="shared" ref="I54:AL54" si="14">I55+I57+I60+I58+I59+I61</f>
        <v>1</v>
      </c>
      <c r="J54" s="191">
        <f t="shared" si="14"/>
        <v>1200</v>
      </c>
      <c r="K54" s="191">
        <f t="shared" si="14"/>
        <v>1</v>
      </c>
      <c r="L54" s="191">
        <f t="shared" si="14"/>
        <v>0</v>
      </c>
      <c r="M54" s="191">
        <f t="shared" si="14"/>
        <v>0</v>
      </c>
      <c r="N54" s="191">
        <f t="shared" si="14"/>
        <v>0</v>
      </c>
      <c r="O54" s="191">
        <f t="shared" si="14"/>
        <v>0</v>
      </c>
      <c r="P54" s="191">
        <f t="shared" si="14"/>
        <v>0</v>
      </c>
      <c r="Q54" s="191">
        <f t="shared" si="14"/>
        <v>0</v>
      </c>
      <c r="R54" s="191">
        <f t="shared" si="14"/>
        <v>0</v>
      </c>
      <c r="S54" s="191">
        <f t="shared" si="14"/>
        <v>1200</v>
      </c>
      <c r="T54" s="191">
        <f t="shared" si="14"/>
        <v>1200</v>
      </c>
      <c r="U54" s="191">
        <f t="shared" si="14"/>
        <v>0</v>
      </c>
      <c r="V54" s="191">
        <f t="shared" si="14"/>
        <v>0</v>
      </c>
      <c r="W54" s="191">
        <f t="shared" si="14"/>
        <v>0</v>
      </c>
      <c r="X54" s="191">
        <f t="shared" si="14"/>
        <v>0</v>
      </c>
      <c r="Y54" s="191">
        <f t="shared" si="14"/>
        <v>0</v>
      </c>
      <c r="Z54" s="191">
        <f t="shared" si="14"/>
        <v>200</v>
      </c>
      <c r="AA54" s="191">
        <f t="shared" si="14"/>
        <v>0</v>
      </c>
      <c r="AB54" s="191">
        <f t="shared" si="14"/>
        <v>0</v>
      </c>
      <c r="AC54" s="191">
        <f t="shared" si="14"/>
        <v>0</v>
      </c>
      <c r="AD54" s="191">
        <f t="shared" si="14"/>
        <v>0</v>
      </c>
      <c r="AE54" s="191">
        <f t="shared" si="14"/>
        <v>0</v>
      </c>
      <c r="AF54" s="191">
        <f t="shared" si="14"/>
        <v>200</v>
      </c>
      <c r="AG54" s="191">
        <f t="shared" si="14"/>
        <v>0</v>
      </c>
      <c r="AH54" s="191">
        <f t="shared" si="14"/>
        <v>0</v>
      </c>
      <c r="AI54" s="191">
        <f t="shared" si="14"/>
        <v>0</v>
      </c>
      <c r="AJ54" s="191">
        <f t="shared" si="14"/>
        <v>0</v>
      </c>
      <c r="AK54" s="191">
        <f t="shared" si="14"/>
        <v>0</v>
      </c>
      <c r="AL54" s="191">
        <f t="shared" si="14"/>
        <v>0</v>
      </c>
      <c r="AM54" s="196"/>
      <c r="AN54" s="196"/>
      <c r="AO54" s="196"/>
    </row>
    <row r="55" s="12" customFormat="1" ht="30" customHeight="1" spans="1:41">
      <c r="A55" s="183" t="s">
        <v>54</v>
      </c>
      <c r="B55" s="188" t="s">
        <v>91</v>
      </c>
      <c r="C55" s="188"/>
      <c r="D55" s="188"/>
      <c r="E55" s="185"/>
      <c r="F55" s="185"/>
      <c r="G55" s="185"/>
      <c r="H55" s="185"/>
      <c r="I55" s="191">
        <f t="shared" ref="I55:AL55" si="15">SUM(I56)</f>
        <v>1</v>
      </c>
      <c r="J55" s="191">
        <f t="shared" si="15"/>
        <v>1200</v>
      </c>
      <c r="K55" s="191">
        <f t="shared" si="15"/>
        <v>1</v>
      </c>
      <c r="L55" s="191">
        <f t="shared" si="15"/>
        <v>0</v>
      </c>
      <c r="M55" s="191">
        <f t="shared" si="15"/>
        <v>0</v>
      </c>
      <c r="N55" s="191">
        <f t="shared" si="15"/>
        <v>0</v>
      </c>
      <c r="O55" s="191">
        <f t="shared" si="15"/>
        <v>0</v>
      </c>
      <c r="P55" s="191">
        <f t="shared" si="15"/>
        <v>0</v>
      </c>
      <c r="Q55" s="191">
        <f t="shared" si="15"/>
        <v>0</v>
      </c>
      <c r="R55" s="191">
        <f t="shared" si="15"/>
        <v>0</v>
      </c>
      <c r="S55" s="191">
        <f t="shared" si="15"/>
        <v>1200</v>
      </c>
      <c r="T55" s="191">
        <f t="shared" si="15"/>
        <v>1200</v>
      </c>
      <c r="U55" s="191">
        <f t="shared" si="15"/>
        <v>0</v>
      </c>
      <c r="V55" s="191">
        <f t="shared" si="15"/>
        <v>0</v>
      </c>
      <c r="W55" s="191">
        <f t="shared" si="15"/>
        <v>0</v>
      </c>
      <c r="X55" s="191">
        <f t="shared" si="15"/>
        <v>0</v>
      </c>
      <c r="Y55" s="191">
        <f t="shared" si="15"/>
        <v>0</v>
      </c>
      <c r="Z55" s="191">
        <f t="shared" si="15"/>
        <v>200</v>
      </c>
      <c r="AA55" s="191">
        <f t="shared" si="15"/>
        <v>0</v>
      </c>
      <c r="AB55" s="191">
        <f t="shared" si="15"/>
        <v>0</v>
      </c>
      <c r="AC55" s="191">
        <f t="shared" si="15"/>
        <v>0</v>
      </c>
      <c r="AD55" s="191">
        <f t="shared" si="15"/>
        <v>0</v>
      </c>
      <c r="AE55" s="191">
        <f t="shared" si="15"/>
        <v>0</v>
      </c>
      <c r="AF55" s="191">
        <f t="shared" si="15"/>
        <v>200</v>
      </c>
      <c r="AG55" s="191">
        <f t="shared" si="15"/>
        <v>0</v>
      </c>
      <c r="AH55" s="191">
        <f t="shared" si="15"/>
        <v>0</v>
      </c>
      <c r="AI55" s="191">
        <f t="shared" si="15"/>
        <v>0</v>
      </c>
      <c r="AJ55" s="191">
        <f t="shared" si="15"/>
        <v>0</v>
      </c>
      <c r="AK55" s="191">
        <f t="shared" si="15"/>
        <v>0</v>
      </c>
      <c r="AL55" s="191">
        <f t="shared" si="15"/>
        <v>0</v>
      </c>
      <c r="AM55" s="196"/>
      <c r="AN55" s="196"/>
      <c r="AO55" s="196"/>
    </row>
    <row r="56" s="7" customFormat="1" ht="178" customHeight="1" spans="1:42">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1286</v>
      </c>
      <c r="Z56" s="22">
        <v>200</v>
      </c>
      <c r="AA56" s="22"/>
      <c r="AB56" s="60"/>
      <c r="AC56" s="60"/>
      <c r="AD56" s="60"/>
      <c r="AE56" s="60"/>
      <c r="AF56" s="22">
        <v>200</v>
      </c>
      <c r="AG56" s="22"/>
      <c r="AH56" s="22"/>
      <c r="AI56" s="22"/>
      <c r="AJ56" s="22"/>
      <c r="AK56" s="22"/>
      <c r="AL56" s="22"/>
      <c r="AM56" s="33" t="s">
        <v>1181</v>
      </c>
      <c r="AN56" s="33" t="s">
        <v>1182</v>
      </c>
      <c r="AO56" s="60" t="s">
        <v>1386</v>
      </c>
      <c r="AP56" s="75" t="s">
        <v>1386</v>
      </c>
    </row>
    <row r="57" s="12" customFormat="1" ht="30" customHeight="1" spans="1:41">
      <c r="A57" s="183" t="s">
        <v>54</v>
      </c>
      <c r="B57" s="188" t="s">
        <v>92</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93</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54</v>
      </c>
      <c r="B59" s="188" t="s">
        <v>94</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3" t="s">
        <v>54</v>
      </c>
      <c r="B60" s="188" t="s">
        <v>95</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96</v>
      </c>
      <c r="C61" s="188"/>
      <c r="D61" s="188"/>
      <c r="E61" s="185"/>
      <c r="F61" s="185"/>
      <c r="G61" s="185"/>
      <c r="H61" s="185"/>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6"/>
      <c r="AN61" s="196"/>
      <c r="AO61" s="196"/>
    </row>
    <row r="62" s="12" customFormat="1" ht="30" customHeight="1" spans="1:41">
      <c r="A62" s="180" t="s">
        <v>50</v>
      </c>
      <c r="B62" s="188" t="s">
        <v>97</v>
      </c>
      <c r="C62" s="188"/>
      <c r="D62" s="188"/>
      <c r="E62" s="185"/>
      <c r="F62" s="185"/>
      <c r="G62" s="185"/>
      <c r="H62" s="185"/>
      <c r="I62" s="192">
        <f t="shared" ref="I62:AL62" si="16">I63+I67+I70+I73+I77</f>
        <v>1</v>
      </c>
      <c r="J62" s="192">
        <f t="shared" si="16"/>
        <v>0</v>
      </c>
      <c r="K62" s="192">
        <f t="shared" si="16"/>
        <v>0</v>
      </c>
      <c r="L62" s="192">
        <f t="shared" si="16"/>
        <v>1</v>
      </c>
      <c r="M62" s="192">
        <f t="shared" si="16"/>
        <v>0</v>
      </c>
      <c r="N62" s="192">
        <f t="shared" si="16"/>
        <v>0</v>
      </c>
      <c r="O62" s="192">
        <f t="shared" si="16"/>
        <v>0</v>
      </c>
      <c r="P62" s="192">
        <f t="shared" si="16"/>
        <v>0</v>
      </c>
      <c r="Q62" s="192">
        <f t="shared" si="16"/>
        <v>0</v>
      </c>
      <c r="R62" s="192">
        <f t="shared" si="16"/>
        <v>0</v>
      </c>
      <c r="S62" s="192">
        <f t="shared" si="16"/>
        <v>0</v>
      </c>
      <c r="T62" s="192">
        <f t="shared" si="16"/>
        <v>0</v>
      </c>
      <c r="U62" s="192">
        <f t="shared" si="16"/>
        <v>0</v>
      </c>
      <c r="V62" s="192">
        <f t="shared" si="16"/>
        <v>0</v>
      </c>
      <c r="W62" s="192">
        <f t="shared" si="16"/>
        <v>0</v>
      </c>
      <c r="X62" s="192">
        <f t="shared" si="16"/>
        <v>0</v>
      </c>
      <c r="Y62" s="192">
        <f t="shared" si="16"/>
        <v>0</v>
      </c>
      <c r="Z62" s="192">
        <f t="shared" si="16"/>
        <v>10</v>
      </c>
      <c r="AA62" s="192">
        <f t="shared" si="16"/>
        <v>0</v>
      </c>
      <c r="AB62" s="192">
        <f t="shared" si="16"/>
        <v>0</v>
      </c>
      <c r="AC62" s="192">
        <f t="shared" si="16"/>
        <v>0</v>
      </c>
      <c r="AD62" s="192">
        <f t="shared" si="16"/>
        <v>0</v>
      </c>
      <c r="AE62" s="192">
        <f t="shared" si="16"/>
        <v>0</v>
      </c>
      <c r="AF62" s="192">
        <f t="shared" si="16"/>
        <v>10</v>
      </c>
      <c r="AG62" s="192">
        <f t="shared" si="16"/>
        <v>0</v>
      </c>
      <c r="AH62" s="192">
        <f t="shared" si="16"/>
        <v>0</v>
      </c>
      <c r="AI62" s="192">
        <f t="shared" si="16"/>
        <v>0</v>
      </c>
      <c r="AJ62" s="192">
        <f t="shared" si="16"/>
        <v>0</v>
      </c>
      <c r="AK62" s="192">
        <f t="shared" si="16"/>
        <v>0</v>
      </c>
      <c r="AL62" s="192">
        <f t="shared" si="16"/>
        <v>0</v>
      </c>
      <c r="AM62" s="196"/>
      <c r="AN62" s="196"/>
      <c r="AO62" s="196"/>
    </row>
    <row r="63" s="12" customFormat="1" ht="30" customHeight="1" spans="1:41">
      <c r="A63" s="180" t="s">
        <v>52</v>
      </c>
      <c r="B63" s="188" t="s">
        <v>98</v>
      </c>
      <c r="C63" s="188"/>
      <c r="D63" s="188"/>
      <c r="E63" s="185"/>
      <c r="F63" s="185"/>
      <c r="G63" s="185"/>
      <c r="H63" s="185"/>
      <c r="I63" s="191">
        <f t="shared" ref="I63:AL63" si="17">I64+I66</f>
        <v>1</v>
      </c>
      <c r="J63" s="191">
        <f t="shared" si="17"/>
        <v>0</v>
      </c>
      <c r="K63" s="191">
        <f t="shared" si="17"/>
        <v>0</v>
      </c>
      <c r="L63" s="191">
        <f t="shared" si="17"/>
        <v>1</v>
      </c>
      <c r="M63" s="191">
        <f t="shared" si="17"/>
        <v>0</v>
      </c>
      <c r="N63" s="191">
        <f t="shared" si="17"/>
        <v>0</v>
      </c>
      <c r="O63" s="191">
        <f t="shared" si="17"/>
        <v>0</v>
      </c>
      <c r="P63" s="191">
        <f t="shared" si="17"/>
        <v>0</v>
      </c>
      <c r="Q63" s="191">
        <f t="shared" si="17"/>
        <v>0</v>
      </c>
      <c r="R63" s="191">
        <f t="shared" si="17"/>
        <v>0</v>
      </c>
      <c r="S63" s="191">
        <f t="shared" si="17"/>
        <v>0</v>
      </c>
      <c r="T63" s="191">
        <f t="shared" si="17"/>
        <v>0</v>
      </c>
      <c r="U63" s="191">
        <f t="shared" si="17"/>
        <v>0</v>
      </c>
      <c r="V63" s="191">
        <f t="shared" si="17"/>
        <v>0</v>
      </c>
      <c r="W63" s="191">
        <f t="shared" si="17"/>
        <v>0</v>
      </c>
      <c r="X63" s="191">
        <f t="shared" si="17"/>
        <v>0</v>
      </c>
      <c r="Y63" s="191">
        <f t="shared" si="17"/>
        <v>0</v>
      </c>
      <c r="Z63" s="191">
        <f t="shared" si="17"/>
        <v>10</v>
      </c>
      <c r="AA63" s="191">
        <f t="shared" si="17"/>
        <v>0</v>
      </c>
      <c r="AB63" s="191">
        <f t="shared" si="17"/>
        <v>0</v>
      </c>
      <c r="AC63" s="191">
        <f t="shared" si="17"/>
        <v>0</v>
      </c>
      <c r="AD63" s="191">
        <f t="shared" si="17"/>
        <v>0</v>
      </c>
      <c r="AE63" s="191">
        <f t="shared" si="17"/>
        <v>0</v>
      </c>
      <c r="AF63" s="191">
        <f t="shared" si="17"/>
        <v>10</v>
      </c>
      <c r="AG63" s="191">
        <f t="shared" si="17"/>
        <v>0</v>
      </c>
      <c r="AH63" s="191">
        <f t="shared" si="17"/>
        <v>0</v>
      </c>
      <c r="AI63" s="191">
        <f t="shared" si="17"/>
        <v>0</v>
      </c>
      <c r="AJ63" s="191">
        <f t="shared" si="17"/>
        <v>0</v>
      </c>
      <c r="AK63" s="191">
        <f t="shared" si="17"/>
        <v>0</v>
      </c>
      <c r="AL63" s="191">
        <f t="shared" si="17"/>
        <v>0</v>
      </c>
      <c r="AM63" s="196"/>
      <c r="AN63" s="196"/>
      <c r="AO63" s="196"/>
    </row>
    <row r="64" s="12" customFormat="1" ht="30" customHeight="1" spans="1:41">
      <c r="A64" s="183" t="s">
        <v>54</v>
      </c>
      <c r="B64" s="188" t="s">
        <v>99</v>
      </c>
      <c r="C64" s="188"/>
      <c r="D64" s="188"/>
      <c r="E64" s="185"/>
      <c r="F64" s="185"/>
      <c r="G64" s="185"/>
      <c r="H64" s="185"/>
      <c r="I64" s="191">
        <f t="shared" ref="I64:AL64" si="18">SUM(I65)</f>
        <v>1</v>
      </c>
      <c r="J64" s="191">
        <f t="shared" si="18"/>
        <v>0</v>
      </c>
      <c r="K64" s="191">
        <f t="shared" si="18"/>
        <v>0</v>
      </c>
      <c r="L64" s="191">
        <f t="shared" si="18"/>
        <v>1</v>
      </c>
      <c r="M64" s="191">
        <f t="shared" si="18"/>
        <v>0</v>
      </c>
      <c r="N64" s="191">
        <f t="shared" si="18"/>
        <v>0</v>
      </c>
      <c r="O64" s="191">
        <f t="shared" si="18"/>
        <v>0</v>
      </c>
      <c r="P64" s="191">
        <f t="shared" si="18"/>
        <v>0</v>
      </c>
      <c r="Q64" s="191">
        <f t="shared" si="18"/>
        <v>0</v>
      </c>
      <c r="R64" s="191">
        <f t="shared" si="18"/>
        <v>0</v>
      </c>
      <c r="S64" s="191">
        <f t="shared" si="18"/>
        <v>0</v>
      </c>
      <c r="T64" s="191">
        <f t="shared" si="18"/>
        <v>0</v>
      </c>
      <c r="U64" s="191">
        <f t="shared" si="18"/>
        <v>0</v>
      </c>
      <c r="V64" s="191">
        <f t="shared" si="18"/>
        <v>0</v>
      </c>
      <c r="W64" s="191">
        <f t="shared" si="18"/>
        <v>0</v>
      </c>
      <c r="X64" s="191">
        <f t="shared" si="18"/>
        <v>0</v>
      </c>
      <c r="Y64" s="191">
        <f t="shared" si="18"/>
        <v>0</v>
      </c>
      <c r="Z64" s="191">
        <f t="shared" si="18"/>
        <v>10</v>
      </c>
      <c r="AA64" s="191">
        <f t="shared" si="18"/>
        <v>0</v>
      </c>
      <c r="AB64" s="191">
        <f t="shared" si="18"/>
        <v>0</v>
      </c>
      <c r="AC64" s="191">
        <f t="shared" si="18"/>
        <v>0</v>
      </c>
      <c r="AD64" s="191">
        <f t="shared" si="18"/>
        <v>0</v>
      </c>
      <c r="AE64" s="191">
        <f t="shared" si="18"/>
        <v>0</v>
      </c>
      <c r="AF64" s="191">
        <f t="shared" si="18"/>
        <v>10</v>
      </c>
      <c r="AG64" s="191">
        <f t="shared" si="18"/>
        <v>0</v>
      </c>
      <c r="AH64" s="191">
        <f t="shared" si="18"/>
        <v>0</v>
      </c>
      <c r="AI64" s="191">
        <f t="shared" si="18"/>
        <v>0</v>
      </c>
      <c r="AJ64" s="191">
        <f t="shared" si="18"/>
        <v>0</v>
      </c>
      <c r="AK64" s="191">
        <f t="shared" si="18"/>
        <v>0</v>
      </c>
      <c r="AL64" s="191">
        <f t="shared" si="18"/>
        <v>0</v>
      </c>
      <c r="AM64" s="196"/>
      <c r="AN64" s="196"/>
      <c r="AO64" s="196"/>
    </row>
    <row r="65" s="7" customFormat="1" ht="189" customHeight="1" spans="1:42">
      <c r="A65" s="22">
        <v>13</v>
      </c>
      <c r="B65" s="25" t="s">
        <v>1219</v>
      </c>
      <c r="C65" s="25">
        <v>2024</v>
      </c>
      <c r="D65" s="68" t="s">
        <v>1333</v>
      </c>
      <c r="E65" s="25" t="s">
        <v>178</v>
      </c>
      <c r="F65" s="25" t="s">
        <v>1175</v>
      </c>
      <c r="G65" s="25" t="s">
        <v>995</v>
      </c>
      <c r="H65" s="68" t="s">
        <v>1114</v>
      </c>
      <c r="I65" s="22">
        <v>1</v>
      </c>
      <c r="J65" s="22"/>
      <c r="K65" s="22"/>
      <c r="L65" s="22">
        <v>1</v>
      </c>
      <c r="M65" s="22"/>
      <c r="N65" s="22"/>
      <c r="O65" s="22"/>
      <c r="P65" s="22"/>
      <c r="Q65" s="22"/>
      <c r="R65" s="22"/>
      <c r="S65" s="22"/>
      <c r="T65" s="22"/>
      <c r="U65" s="36" t="s">
        <v>1003</v>
      </c>
      <c r="V65" s="22" t="s">
        <v>1438</v>
      </c>
      <c r="W65" s="36" t="s">
        <v>1003</v>
      </c>
      <c r="X65" s="22" t="s">
        <v>1438</v>
      </c>
      <c r="Y65" s="22" t="s">
        <v>1220</v>
      </c>
      <c r="Z65" s="22">
        <v>10</v>
      </c>
      <c r="AA65" s="22"/>
      <c r="AB65" s="60"/>
      <c r="AC65" s="60"/>
      <c r="AD65" s="60"/>
      <c r="AE65" s="60"/>
      <c r="AF65" s="22">
        <v>10</v>
      </c>
      <c r="AG65" s="22"/>
      <c r="AH65" s="22"/>
      <c r="AI65" s="22"/>
      <c r="AJ65" s="22"/>
      <c r="AK65" s="22"/>
      <c r="AL65" s="22"/>
      <c r="AM65" s="33" t="s">
        <v>1221</v>
      </c>
      <c r="AN65" s="33" t="s">
        <v>1334</v>
      </c>
      <c r="AO65" s="60" t="s">
        <v>1392</v>
      </c>
      <c r="AP65" s="75" t="s">
        <v>1392</v>
      </c>
    </row>
    <row r="66" s="12" customFormat="1" ht="30" customHeight="1" spans="1:41">
      <c r="A66" s="183" t="s">
        <v>54</v>
      </c>
      <c r="B66" s="188" t="s">
        <v>100</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customHeight="1" spans="1:41">
      <c r="A67" s="183" t="s">
        <v>52</v>
      </c>
      <c r="B67" s="188" t="s">
        <v>101</v>
      </c>
      <c r="C67" s="188"/>
      <c r="D67" s="188"/>
      <c r="E67" s="185"/>
      <c r="F67" s="185"/>
      <c r="G67" s="185"/>
      <c r="H67" s="185"/>
      <c r="I67" s="191">
        <f t="shared" ref="I67:AL67" si="19">I68+I69</f>
        <v>0</v>
      </c>
      <c r="J67" s="191">
        <f t="shared" si="19"/>
        <v>0</v>
      </c>
      <c r="K67" s="191">
        <f t="shared" si="19"/>
        <v>0</v>
      </c>
      <c r="L67" s="191">
        <f t="shared" si="19"/>
        <v>0</v>
      </c>
      <c r="M67" s="191">
        <f t="shared" si="19"/>
        <v>0</v>
      </c>
      <c r="N67" s="191">
        <f t="shared" si="19"/>
        <v>0</v>
      </c>
      <c r="O67" s="191">
        <f t="shared" si="19"/>
        <v>0</v>
      </c>
      <c r="P67" s="191">
        <f t="shared" si="19"/>
        <v>0</v>
      </c>
      <c r="Q67" s="191">
        <f t="shared" si="19"/>
        <v>0</v>
      </c>
      <c r="R67" s="191">
        <f t="shared" si="19"/>
        <v>0</v>
      </c>
      <c r="S67" s="191">
        <f t="shared" si="19"/>
        <v>0</v>
      </c>
      <c r="T67" s="191">
        <f t="shared" si="19"/>
        <v>0</v>
      </c>
      <c r="U67" s="191">
        <f t="shared" si="19"/>
        <v>0</v>
      </c>
      <c r="V67" s="191">
        <f t="shared" si="19"/>
        <v>0</v>
      </c>
      <c r="W67" s="191">
        <f t="shared" si="19"/>
        <v>0</v>
      </c>
      <c r="X67" s="191">
        <f t="shared" si="19"/>
        <v>0</v>
      </c>
      <c r="Y67" s="191">
        <f t="shared" si="19"/>
        <v>0</v>
      </c>
      <c r="Z67" s="191">
        <f t="shared" si="19"/>
        <v>0</v>
      </c>
      <c r="AA67" s="191">
        <f t="shared" si="19"/>
        <v>0</v>
      </c>
      <c r="AB67" s="191">
        <f t="shared" si="19"/>
        <v>0</v>
      </c>
      <c r="AC67" s="191">
        <f t="shared" si="19"/>
        <v>0</v>
      </c>
      <c r="AD67" s="191">
        <f t="shared" si="19"/>
        <v>0</v>
      </c>
      <c r="AE67" s="191">
        <f t="shared" si="19"/>
        <v>0</v>
      </c>
      <c r="AF67" s="191">
        <f t="shared" si="19"/>
        <v>0</v>
      </c>
      <c r="AG67" s="191">
        <f t="shared" si="19"/>
        <v>0</v>
      </c>
      <c r="AH67" s="191">
        <f t="shared" si="19"/>
        <v>0</v>
      </c>
      <c r="AI67" s="191">
        <f t="shared" si="19"/>
        <v>0</v>
      </c>
      <c r="AJ67" s="191">
        <f t="shared" si="19"/>
        <v>0</v>
      </c>
      <c r="AK67" s="191">
        <f t="shared" si="19"/>
        <v>0</v>
      </c>
      <c r="AL67" s="191">
        <f t="shared" si="19"/>
        <v>0</v>
      </c>
      <c r="AM67" s="196"/>
      <c r="AN67" s="196"/>
      <c r="AO67" s="196"/>
    </row>
    <row r="68" s="12" customFormat="1" ht="30" customHeight="1" spans="1:41">
      <c r="A68" s="183" t="s">
        <v>54</v>
      </c>
      <c r="B68" s="188" t="s">
        <v>102</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customHeight="1" spans="1:41">
      <c r="A69" s="183" t="s">
        <v>54</v>
      </c>
      <c r="B69" s="188" t="s">
        <v>103</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customHeight="1" spans="1:41">
      <c r="A70" s="183" t="s">
        <v>52</v>
      </c>
      <c r="B70" s="188" t="s">
        <v>104</v>
      </c>
      <c r="C70" s="188"/>
      <c r="D70" s="188"/>
      <c r="E70" s="185"/>
      <c r="F70" s="185"/>
      <c r="G70" s="185"/>
      <c r="H70" s="185"/>
      <c r="I70" s="191">
        <f t="shared" ref="I70:AL70" si="20">I71+I72</f>
        <v>0</v>
      </c>
      <c r="J70" s="191">
        <f t="shared" si="20"/>
        <v>0</v>
      </c>
      <c r="K70" s="191">
        <f t="shared" si="20"/>
        <v>0</v>
      </c>
      <c r="L70" s="191">
        <f t="shared" si="20"/>
        <v>0</v>
      </c>
      <c r="M70" s="191">
        <f t="shared" si="20"/>
        <v>0</v>
      </c>
      <c r="N70" s="191">
        <f t="shared" si="20"/>
        <v>0</v>
      </c>
      <c r="O70" s="191">
        <f t="shared" si="20"/>
        <v>0</v>
      </c>
      <c r="P70" s="191">
        <f t="shared" si="20"/>
        <v>0</v>
      </c>
      <c r="Q70" s="191">
        <f t="shared" si="20"/>
        <v>0</v>
      </c>
      <c r="R70" s="191">
        <f t="shared" si="20"/>
        <v>0</v>
      </c>
      <c r="S70" s="191">
        <f t="shared" si="20"/>
        <v>0</v>
      </c>
      <c r="T70" s="191">
        <f t="shared" si="20"/>
        <v>0</v>
      </c>
      <c r="U70" s="191">
        <f t="shared" si="20"/>
        <v>0</v>
      </c>
      <c r="V70" s="191">
        <f t="shared" si="20"/>
        <v>0</v>
      </c>
      <c r="W70" s="191">
        <f t="shared" si="20"/>
        <v>0</v>
      </c>
      <c r="X70" s="191">
        <f t="shared" si="20"/>
        <v>0</v>
      </c>
      <c r="Y70" s="191">
        <f t="shared" si="20"/>
        <v>0</v>
      </c>
      <c r="Z70" s="191">
        <f t="shared" si="20"/>
        <v>0</v>
      </c>
      <c r="AA70" s="191">
        <f t="shared" si="20"/>
        <v>0</v>
      </c>
      <c r="AB70" s="191">
        <f t="shared" si="20"/>
        <v>0</v>
      </c>
      <c r="AC70" s="191">
        <f t="shared" si="20"/>
        <v>0</v>
      </c>
      <c r="AD70" s="191">
        <f t="shared" si="20"/>
        <v>0</v>
      </c>
      <c r="AE70" s="191">
        <f t="shared" si="20"/>
        <v>0</v>
      </c>
      <c r="AF70" s="191">
        <f t="shared" si="20"/>
        <v>0</v>
      </c>
      <c r="AG70" s="191">
        <f t="shared" si="20"/>
        <v>0</v>
      </c>
      <c r="AH70" s="191">
        <f t="shared" si="20"/>
        <v>0</v>
      </c>
      <c r="AI70" s="191">
        <f t="shared" si="20"/>
        <v>0</v>
      </c>
      <c r="AJ70" s="191">
        <f t="shared" si="20"/>
        <v>0</v>
      </c>
      <c r="AK70" s="191">
        <f t="shared" si="20"/>
        <v>0</v>
      </c>
      <c r="AL70" s="191">
        <f t="shared" si="20"/>
        <v>0</v>
      </c>
      <c r="AM70" s="196"/>
      <c r="AN70" s="196"/>
      <c r="AO70" s="196"/>
    </row>
    <row r="71" s="12" customFormat="1" ht="30" customHeight="1" spans="1:41">
      <c r="A71" s="183" t="s">
        <v>54</v>
      </c>
      <c r="B71" s="188" t="s">
        <v>105</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54</v>
      </c>
      <c r="B72" s="188" t="s">
        <v>106</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52</v>
      </c>
      <c r="B73" s="188" t="s">
        <v>107</v>
      </c>
      <c r="C73" s="188"/>
      <c r="D73" s="188"/>
      <c r="E73" s="185"/>
      <c r="F73" s="185"/>
      <c r="G73" s="185"/>
      <c r="H73" s="185"/>
      <c r="I73" s="191">
        <f t="shared" ref="I73:AL73" si="21">I74+I76+I75</f>
        <v>0</v>
      </c>
      <c r="J73" s="191">
        <f t="shared" si="21"/>
        <v>0</v>
      </c>
      <c r="K73" s="191">
        <f t="shared" si="21"/>
        <v>0</v>
      </c>
      <c r="L73" s="191">
        <f t="shared" si="21"/>
        <v>0</v>
      </c>
      <c r="M73" s="191">
        <f t="shared" si="21"/>
        <v>0</v>
      </c>
      <c r="N73" s="191">
        <f t="shared" si="21"/>
        <v>0</v>
      </c>
      <c r="O73" s="191">
        <f t="shared" si="21"/>
        <v>0</v>
      </c>
      <c r="P73" s="191">
        <f t="shared" si="21"/>
        <v>0</v>
      </c>
      <c r="Q73" s="191">
        <f t="shared" si="21"/>
        <v>0</v>
      </c>
      <c r="R73" s="191">
        <f t="shared" si="21"/>
        <v>0</v>
      </c>
      <c r="S73" s="191">
        <f t="shared" si="21"/>
        <v>0</v>
      </c>
      <c r="T73" s="191">
        <f t="shared" si="21"/>
        <v>0</v>
      </c>
      <c r="U73" s="191">
        <f t="shared" si="21"/>
        <v>0</v>
      </c>
      <c r="V73" s="191">
        <f t="shared" si="21"/>
        <v>0</v>
      </c>
      <c r="W73" s="191">
        <f t="shared" si="21"/>
        <v>0</v>
      </c>
      <c r="X73" s="191">
        <f t="shared" si="21"/>
        <v>0</v>
      </c>
      <c r="Y73" s="191">
        <f t="shared" si="21"/>
        <v>0</v>
      </c>
      <c r="Z73" s="191">
        <f t="shared" si="21"/>
        <v>0</v>
      </c>
      <c r="AA73" s="191">
        <f t="shared" si="21"/>
        <v>0</v>
      </c>
      <c r="AB73" s="191">
        <f t="shared" si="21"/>
        <v>0</v>
      </c>
      <c r="AC73" s="191">
        <f t="shared" si="21"/>
        <v>0</v>
      </c>
      <c r="AD73" s="191">
        <f t="shared" si="21"/>
        <v>0</v>
      </c>
      <c r="AE73" s="191">
        <f t="shared" si="21"/>
        <v>0</v>
      </c>
      <c r="AF73" s="191">
        <f t="shared" si="21"/>
        <v>0</v>
      </c>
      <c r="AG73" s="191">
        <f t="shared" si="21"/>
        <v>0</v>
      </c>
      <c r="AH73" s="191">
        <f t="shared" si="21"/>
        <v>0</v>
      </c>
      <c r="AI73" s="191">
        <f t="shared" si="21"/>
        <v>0</v>
      </c>
      <c r="AJ73" s="191">
        <f t="shared" si="21"/>
        <v>0</v>
      </c>
      <c r="AK73" s="191">
        <f t="shared" si="21"/>
        <v>0</v>
      </c>
      <c r="AL73" s="191">
        <f t="shared" si="21"/>
        <v>0</v>
      </c>
      <c r="AM73" s="196"/>
      <c r="AN73" s="196"/>
      <c r="AO73" s="196"/>
    </row>
    <row r="74" s="12" customFormat="1" ht="30" customHeight="1" spans="1:41">
      <c r="A74" s="183" t="s">
        <v>54</v>
      </c>
      <c r="B74" s="188" t="s">
        <v>108</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customHeight="1" spans="1:41">
      <c r="A75" s="183" t="s">
        <v>54</v>
      </c>
      <c r="B75" s="188" t="s">
        <v>109</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3" t="s">
        <v>54</v>
      </c>
      <c r="B76" s="188" t="s">
        <v>110</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52</v>
      </c>
      <c r="B77" s="188" t="s">
        <v>111</v>
      </c>
      <c r="C77" s="188"/>
      <c r="D77" s="188"/>
      <c r="E77" s="185"/>
      <c r="F77" s="185"/>
      <c r="G77" s="185"/>
      <c r="H77" s="185"/>
      <c r="I77" s="191">
        <f t="shared" ref="I77:AL77" si="22">I78</f>
        <v>0</v>
      </c>
      <c r="J77" s="191">
        <f t="shared" si="22"/>
        <v>0</v>
      </c>
      <c r="K77" s="191">
        <f t="shared" si="22"/>
        <v>0</v>
      </c>
      <c r="L77" s="191">
        <f t="shared" si="22"/>
        <v>0</v>
      </c>
      <c r="M77" s="191">
        <f t="shared" si="22"/>
        <v>0</v>
      </c>
      <c r="N77" s="191">
        <f t="shared" si="22"/>
        <v>0</v>
      </c>
      <c r="O77" s="191">
        <f t="shared" si="22"/>
        <v>0</v>
      </c>
      <c r="P77" s="191">
        <f t="shared" si="22"/>
        <v>0</v>
      </c>
      <c r="Q77" s="191">
        <f t="shared" si="22"/>
        <v>0</v>
      </c>
      <c r="R77" s="191">
        <f t="shared" si="22"/>
        <v>0</v>
      </c>
      <c r="S77" s="191">
        <f t="shared" si="22"/>
        <v>0</v>
      </c>
      <c r="T77" s="191">
        <f t="shared" si="22"/>
        <v>0</v>
      </c>
      <c r="U77" s="191">
        <f t="shared" si="22"/>
        <v>0</v>
      </c>
      <c r="V77" s="191">
        <f t="shared" si="22"/>
        <v>0</v>
      </c>
      <c r="W77" s="191">
        <f t="shared" si="22"/>
        <v>0</v>
      </c>
      <c r="X77" s="191">
        <f t="shared" si="22"/>
        <v>0</v>
      </c>
      <c r="Y77" s="191">
        <f t="shared" si="22"/>
        <v>0</v>
      </c>
      <c r="Z77" s="191">
        <f t="shared" si="22"/>
        <v>0</v>
      </c>
      <c r="AA77" s="191">
        <f t="shared" si="22"/>
        <v>0</v>
      </c>
      <c r="AB77" s="191">
        <f t="shared" si="22"/>
        <v>0</v>
      </c>
      <c r="AC77" s="191">
        <f t="shared" si="22"/>
        <v>0</v>
      </c>
      <c r="AD77" s="191">
        <f t="shared" si="22"/>
        <v>0</v>
      </c>
      <c r="AE77" s="191">
        <f t="shared" si="22"/>
        <v>0</v>
      </c>
      <c r="AF77" s="191">
        <f t="shared" si="22"/>
        <v>0</v>
      </c>
      <c r="AG77" s="191">
        <f t="shared" si="22"/>
        <v>0</v>
      </c>
      <c r="AH77" s="191">
        <f t="shared" si="22"/>
        <v>0</v>
      </c>
      <c r="AI77" s="191">
        <f t="shared" si="22"/>
        <v>0</v>
      </c>
      <c r="AJ77" s="191">
        <f t="shared" si="22"/>
        <v>0</v>
      </c>
      <c r="AK77" s="191">
        <f t="shared" si="22"/>
        <v>0</v>
      </c>
      <c r="AL77" s="191">
        <f t="shared" si="22"/>
        <v>0</v>
      </c>
      <c r="AM77" s="196"/>
      <c r="AN77" s="196"/>
      <c r="AO77" s="196"/>
    </row>
    <row r="78" s="12" customFormat="1" ht="30" customHeight="1" spans="1:41">
      <c r="A78" s="183" t="s">
        <v>54</v>
      </c>
      <c r="B78" s="188" t="s">
        <v>111</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0" t="s">
        <v>50</v>
      </c>
      <c r="B79" s="188" t="s">
        <v>112</v>
      </c>
      <c r="C79" s="188"/>
      <c r="D79" s="188"/>
      <c r="E79" s="185"/>
      <c r="F79" s="185"/>
      <c r="G79" s="185"/>
      <c r="H79" s="185"/>
      <c r="I79" s="192">
        <f t="shared" ref="I79:AL79" si="23">I80+I95+I104</f>
        <v>9</v>
      </c>
      <c r="J79" s="192">
        <f t="shared" si="23"/>
        <v>275.9544</v>
      </c>
      <c r="K79" s="192">
        <f t="shared" si="23"/>
        <v>1</v>
      </c>
      <c r="L79" s="192">
        <f t="shared" si="23"/>
        <v>0</v>
      </c>
      <c r="M79" s="192">
        <f t="shared" si="23"/>
        <v>8</v>
      </c>
      <c r="N79" s="192">
        <f t="shared" si="23"/>
        <v>0</v>
      </c>
      <c r="O79" s="192">
        <f t="shared" si="23"/>
        <v>0</v>
      </c>
      <c r="P79" s="192">
        <f t="shared" si="23"/>
        <v>0</v>
      </c>
      <c r="Q79" s="192">
        <f t="shared" si="23"/>
        <v>0</v>
      </c>
      <c r="R79" s="192">
        <f t="shared" si="23"/>
        <v>0</v>
      </c>
      <c r="S79" s="192">
        <f t="shared" si="23"/>
        <v>6948</v>
      </c>
      <c r="T79" s="192">
        <f t="shared" si="23"/>
        <v>25403</v>
      </c>
      <c r="U79" s="192">
        <f t="shared" si="23"/>
        <v>0</v>
      </c>
      <c r="V79" s="192">
        <f t="shared" si="23"/>
        <v>0</v>
      </c>
      <c r="W79" s="192">
        <f t="shared" si="23"/>
        <v>0</v>
      </c>
      <c r="X79" s="192">
        <f t="shared" si="23"/>
        <v>0</v>
      </c>
      <c r="Y79" s="192">
        <f t="shared" si="23"/>
        <v>0</v>
      </c>
      <c r="Z79" s="192">
        <f t="shared" si="23"/>
        <v>11000</v>
      </c>
      <c r="AA79" s="192">
        <f t="shared" si="23"/>
        <v>8600</v>
      </c>
      <c r="AB79" s="192">
        <f t="shared" si="23"/>
        <v>8600</v>
      </c>
      <c r="AC79" s="192">
        <f t="shared" si="23"/>
        <v>0</v>
      </c>
      <c r="AD79" s="192">
        <f t="shared" si="23"/>
        <v>0</v>
      </c>
      <c r="AE79" s="192">
        <f t="shared" si="23"/>
        <v>0</v>
      </c>
      <c r="AF79" s="192">
        <f t="shared" si="23"/>
        <v>0</v>
      </c>
      <c r="AG79" s="192">
        <f t="shared" si="23"/>
        <v>0</v>
      </c>
      <c r="AH79" s="192">
        <f t="shared" si="23"/>
        <v>2000</v>
      </c>
      <c r="AI79" s="192">
        <f t="shared" si="23"/>
        <v>0</v>
      </c>
      <c r="AJ79" s="192">
        <f t="shared" si="23"/>
        <v>400</v>
      </c>
      <c r="AK79" s="192">
        <f t="shared" si="23"/>
        <v>0</v>
      </c>
      <c r="AL79" s="192">
        <f t="shared" si="23"/>
        <v>0</v>
      </c>
      <c r="AM79" s="196"/>
      <c r="AN79" s="196"/>
      <c r="AO79" s="196"/>
    </row>
    <row r="80" s="12" customFormat="1" ht="30" customHeight="1" spans="1:41">
      <c r="A80" s="180" t="s">
        <v>52</v>
      </c>
      <c r="B80" s="188" t="s">
        <v>113</v>
      </c>
      <c r="C80" s="188"/>
      <c r="D80" s="188"/>
      <c r="E80" s="185"/>
      <c r="F80" s="185"/>
      <c r="G80" s="185"/>
      <c r="H80" s="185"/>
      <c r="I80" s="191">
        <f t="shared" ref="I80:AL80" si="24">I81+I82+I83+I85+I90+I91+I92+I93+I94</f>
        <v>5</v>
      </c>
      <c r="J80" s="191">
        <f t="shared" si="24"/>
        <v>269</v>
      </c>
      <c r="K80" s="191">
        <f t="shared" si="24"/>
        <v>1</v>
      </c>
      <c r="L80" s="191">
        <f t="shared" si="24"/>
        <v>0</v>
      </c>
      <c r="M80" s="191">
        <f t="shared" si="24"/>
        <v>4</v>
      </c>
      <c r="N80" s="191">
        <f t="shared" si="24"/>
        <v>0</v>
      </c>
      <c r="O80" s="191">
        <f t="shared" si="24"/>
        <v>0</v>
      </c>
      <c r="P80" s="191">
        <f t="shared" si="24"/>
        <v>0</v>
      </c>
      <c r="Q80" s="191">
        <f t="shared" si="24"/>
        <v>0</v>
      </c>
      <c r="R80" s="191">
        <f t="shared" si="24"/>
        <v>0</v>
      </c>
      <c r="S80" s="191">
        <f t="shared" si="24"/>
        <v>4080</v>
      </c>
      <c r="T80" s="191">
        <f t="shared" si="24"/>
        <v>16624</v>
      </c>
      <c r="U80" s="191">
        <f t="shared" si="24"/>
        <v>0</v>
      </c>
      <c r="V80" s="191">
        <f t="shared" si="24"/>
        <v>0</v>
      </c>
      <c r="W80" s="191">
        <f t="shared" si="24"/>
        <v>0</v>
      </c>
      <c r="X80" s="191">
        <f t="shared" si="24"/>
        <v>0</v>
      </c>
      <c r="Y80" s="191">
        <f t="shared" si="24"/>
        <v>0</v>
      </c>
      <c r="Z80" s="191">
        <f t="shared" si="24"/>
        <v>7220</v>
      </c>
      <c r="AA80" s="191">
        <f t="shared" si="24"/>
        <v>4820</v>
      </c>
      <c r="AB80" s="191">
        <f t="shared" si="24"/>
        <v>4820</v>
      </c>
      <c r="AC80" s="191">
        <f t="shared" si="24"/>
        <v>0</v>
      </c>
      <c r="AD80" s="191">
        <f t="shared" si="24"/>
        <v>0</v>
      </c>
      <c r="AE80" s="191">
        <f t="shared" si="24"/>
        <v>0</v>
      </c>
      <c r="AF80" s="191">
        <f t="shared" si="24"/>
        <v>0</v>
      </c>
      <c r="AG80" s="191">
        <f t="shared" si="24"/>
        <v>0</v>
      </c>
      <c r="AH80" s="191">
        <f t="shared" si="24"/>
        <v>2000</v>
      </c>
      <c r="AI80" s="191">
        <f t="shared" si="24"/>
        <v>0</v>
      </c>
      <c r="AJ80" s="191">
        <f t="shared" si="24"/>
        <v>400</v>
      </c>
      <c r="AK80" s="191">
        <f t="shared" si="24"/>
        <v>0</v>
      </c>
      <c r="AL80" s="191">
        <f t="shared" si="24"/>
        <v>0</v>
      </c>
      <c r="AM80" s="196"/>
      <c r="AN80" s="196"/>
      <c r="AO80" s="196"/>
    </row>
    <row r="81" s="12" customFormat="1" ht="43" customHeight="1" spans="1:41">
      <c r="A81" s="183" t="s">
        <v>54</v>
      </c>
      <c r="B81" s="188" t="s">
        <v>114</v>
      </c>
      <c r="C81" s="188"/>
      <c r="D81" s="188"/>
      <c r="E81" s="185"/>
      <c r="F81" s="185"/>
      <c r="G81" s="185"/>
      <c r="H81" s="185"/>
      <c r="I81" s="191"/>
      <c r="J81" s="191"/>
      <c r="K81" s="191"/>
      <c r="L81" s="191"/>
      <c r="M81" s="191"/>
      <c r="N81" s="191"/>
      <c r="O81" s="191"/>
      <c r="P81" s="191"/>
      <c r="Q81" s="191"/>
      <c r="R81" s="191"/>
      <c r="S81" s="191"/>
      <c r="T81" s="191"/>
      <c r="U81" s="191"/>
      <c r="V81" s="191"/>
      <c r="W81" s="191"/>
      <c r="X81" s="191"/>
      <c r="Y81" s="191"/>
      <c r="Z81" s="191"/>
      <c r="AA81" s="191"/>
      <c r="AB81" s="191"/>
      <c r="AC81" s="191"/>
      <c r="AD81" s="191"/>
      <c r="AE81" s="191"/>
      <c r="AF81" s="191"/>
      <c r="AG81" s="191"/>
      <c r="AH81" s="191"/>
      <c r="AI81" s="191"/>
      <c r="AJ81" s="191"/>
      <c r="AK81" s="191"/>
      <c r="AL81" s="191"/>
      <c r="AM81" s="196"/>
      <c r="AN81" s="196"/>
      <c r="AO81" s="196"/>
    </row>
    <row r="82" s="12" customFormat="1" ht="43" customHeight="1" spans="1:41">
      <c r="A82" s="183" t="s">
        <v>54</v>
      </c>
      <c r="B82" s="188" t="s">
        <v>115</v>
      </c>
      <c r="C82" s="188"/>
      <c r="D82" s="188"/>
      <c r="E82" s="185"/>
      <c r="F82" s="185"/>
      <c r="G82" s="185"/>
      <c r="H82" s="185"/>
      <c r="I82" s="191"/>
      <c r="J82" s="191"/>
      <c r="K82" s="191"/>
      <c r="L82" s="191"/>
      <c r="M82" s="191"/>
      <c r="N82" s="191"/>
      <c r="O82" s="191"/>
      <c r="P82" s="191"/>
      <c r="Q82" s="191"/>
      <c r="R82" s="191"/>
      <c r="S82" s="191"/>
      <c r="T82" s="191"/>
      <c r="U82" s="191"/>
      <c r="V82" s="191"/>
      <c r="W82" s="191"/>
      <c r="X82" s="191"/>
      <c r="Y82" s="191"/>
      <c r="Z82" s="191"/>
      <c r="AA82" s="191"/>
      <c r="AB82" s="191"/>
      <c r="AC82" s="191"/>
      <c r="AD82" s="191"/>
      <c r="AE82" s="191"/>
      <c r="AF82" s="191"/>
      <c r="AG82" s="191"/>
      <c r="AH82" s="191"/>
      <c r="AI82" s="191"/>
      <c r="AJ82" s="191"/>
      <c r="AK82" s="191"/>
      <c r="AL82" s="191"/>
      <c r="AM82" s="196"/>
      <c r="AN82" s="196"/>
      <c r="AO82" s="196"/>
    </row>
    <row r="83" s="12" customFormat="1" ht="43" customHeight="1" spans="1:41">
      <c r="A83" s="197" t="s">
        <v>54</v>
      </c>
      <c r="B83" s="198" t="s">
        <v>116</v>
      </c>
      <c r="C83" s="198"/>
      <c r="D83" s="198"/>
      <c r="E83" s="199"/>
      <c r="F83" s="199"/>
      <c r="G83" s="199"/>
      <c r="H83" s="199"/>
      <c r="I83" s="204">
        <f t="shared" ref="I83:AL83" si="25">SUM(I84)</f>
        <v>1</v>
      </c>
      <c r="J83" s="204">
        <f t="shared" si="25"/>
        <v>30</v>
      </c>
      <c r="K83" s="204">
        <f t="shared" si="25"/>
        <v>1</v>
      </c>
      <c r="L83" s="204">
        <f t="shared" si="25"/>
        <v>0</v>
      </c>
      <c r="M83" s="204">
        <f t="shared" si="25"/>
        <v>0</v>
      </c>
      <c r="N83" s="204">
        <f t="shared" si="25"/>
        <v>0</v>
      </c>
      <c r="O83" s="204">
        <f t="shared" si="25"/>
        <v>0</v>
      </c>
      <c r="P83" s="204">
        <f t="shared" si="25"/>
        <v>0</v>
      </c>
      <c r="Q83" s="204">
        <f t="shared" si="25"/>
        <v>0</v>
      </c>
      <c r="R83" s="204">
        <f t="shared" si="25"/>
        <v>0</v>
      </c>
      <c r="S83" s="204">
        <f t="shared" si="25"/>
        <v>431</v>
      </c>
      <c r="T83" s="204">
        <f t="shared" si="25"/>
        <v>1548</v>
      </c>
      <c r="U83" s="204">
        <f t="shared" si="25"/>
        <v>0</v>
      </c>
      <c r="V83" s="204">
        <f t="shared" si="25"/>
        <v>0</v>
      </c>
      <c r="W83" s="204">
        <f t="shared" si="25"/>
        <v>0</v>
      </c>
      <c r="X83" s="204">
        <f t="shared" si="25"/>
        <v>0</v>
      </c>
      <c r="Y83" s="204">
        <f t="shared" si="25"/>
        <v>0</v>
      </c>
      <c r="Z83" s="204">
        <f t="shared" si="25"/>
        <v>1800</v>
      </c>
      <c r="AA83" s="204">
        <f t="shared" si="25"/>
        <v>1400</v>
      </c>
      <c r="AB83" s="204">
        <f t="shared" si="25"/>
        <v>1400</v>
      </c>
      <c r="AC83" s="204">
        <f t="shared" si="25"/>
        <v>0</v>
      </c>
      <c r="AD83" s="204">
        <f t="shared" si="25"/>
        <v>0</v>
      </c>
      <c r="AE83" s="204">
        <f t="shared" si="25"/>
        <v>0</v>
      </c>
      <c r="AF83" s="204">
        <f t="shared" si="25"/>
        <v>0</v>
      </c>
      <c r="AG83" s="204">
        <f t="shared" si="25"/>
        <v>0</v>
      </c>
      <c r="AH83" s="204">
        <f t="shared" si="25"/>
        <v>0</v>
      </c>
      <c r="AI83" s="204">
        <f t="shared" si="25"/>
        <v>0</v>
      </c>
      <c r="AJ83" s="204">
        <f t="shared" si="25"/>
        <v>400</v>
      </c>
      <c r="AK83" s="204">
        <f t="shared" si="25"/>
        <v>0</v>
      </c>
      <c r="AL83" s="204">
        <f t="shared" si="25"/>
        <v>0</v>
      </c>
      <c r="AM83" s="206"/>
      <c r="AN83" s="206"/>
      <c r="AO83" s="206"/>
    </row>
    <row r="84" s="179" customFormat="1" ht="189" customHeight="1" spans="1:42">
      <c r="A84" s="22">
        <v>14</v>
      </c>
      <c r="B84" s="22" t="s">
        <v>1335</v>
      </c>
      <c r="C84" s="22">
        <v>2024</v>
      </c>
      <c r="D84" s="37" t="s">
        <v>1336</v>
      </c>
      <c r="E84" s="24" t="s">
        <v>178</v>
      </c>
      <c r="F84" s="24" t="s">
        <v>1337</v>
      </c>
      <c r="G84" s="24" t="s">
        <v>1304</v>
      </c>
      <c r="H84" s="37" t="s">
        <v>1338</v>
      </c>
      <c r="I84" s="22">
        <v>1</v>
      </c>
      <c r="J84" s="22">
        <v>30</v>
      </c>
      <c r="K84" s="22">
        <v>1</v>
      </c>
      <c r="L84" s="22"/>
      <c r="M84" s="22"/>
      <c r="N84" s="22"/>
      <c r="O84" s="22"/>
      <c r="P84" s="22"/>
      <c r="Q84" s="22"/>
      <c r="R84" s="22"/>
      <c r="S84" s="22">
        <v>431</v>
      </c>
      <c r="T84" s="22">
        <v>1548</v>
      </c>
      <c r="U84" s="36" t="s">
        <v>215</v>
      </c>
      <c r="V84" s="22" t="s">
        <v>853</v>
      </c>
      <c r="W84" s="36" t="s">
        <v>215</v>
      </c>
      <c r="X84" s="22" t="s">
        <v>853</v>
      </c>
      <c r="Y84" s="22" t="s">
        <v>1286</v>
      </c>
      <c r="Z84" s="22">
        <v>1800</v>
      </c>
      <c r="AA84" s="22">
        <v>1400</v>
      </c>
      <c r="AB84" s="60">
        <v>1400</v>
      </c>
      <c r="AC84" s="60"/>
      <c r="AD84" s="60"/>
      <c r="AE84" s="60"/>
      <c r="AF84" s="22"/>
      <c r="AG84" s="22"/>
      <c r="AH84" s="22"/>
      <c r="AI84" s="22"/>
      <c r="AJ84" s="22">
        <v>400</v>
      </c>
      <c r="AK84" s="22"/>
      <c r="AL84" s="22"/>
      <c r="AM84" s="33" t="s">
        <v>1339</v>
      </c>
      <c r="AN84" s="33" t="s">
        <v>1340</v>
      </c>
      <c r="AO84" s="60" t="s">
        <v>1386</v>
      </c>
      <c r="AP84" s="75" t="s">
        <v>1386</v>
      </c>
    </row>
    <row r="85" s="12" customFormat="1" ht="30" customHeight="1" spans="1:41">
      <c r="A85" s="200" t="s">
        <v>54</v>
      </c>
      <c r="B85" s="201" t="s">
        <v>117</v>
      </c>
      <c r="C85" s="201"/>
      <c r="D85" s="201"/>
      <c r="E85" s="202"/>
      <c r="F85" s="202"/>
      <c r="G85" s="202"/>
      <c r="H85" s="202"/>
      <c r="I85" s="205">
        <f t="shared" ref="I85:AL85" si="26">SUM(I86:I89)</f>
        <v>4</v>
      </c>
      <c r="J85" s="205">
        <f t="shared" si="26"/>
        <v>239</v>
      </c>
      <c r="K85" s="205">
        <f t="shared" si="26"/>
        <v>0</v>
      </c>
      <c r="L85" s="205">
        <f t="shared" si="26"/>
        <v>0</v>
      </c>
      <c r="M85" s="205">
        <f t="shared" si="26"/>
        <v>4</v>
      </c>
      <c r="N85" s="205">
        <f t="shared" si="26"/>
        <v>0</v>
      </c>
      <c r="O85" s="205">
        <f t="shared" si="26"/>
        <v>0</v>
      </c>
      <c r="P85" s="205">
        <f t="shared" si="26"/>
        <v>0</v>
      </c>
      <c r="Q85" s="205">
        <f t="shared" si="26"/>
        <v>0</v>
      </c>
      <c r="R85" s="205">
        <f t="shared" si="26"/>
        <v>0</v>
      </c>
      <c r="S85" s="205">
        <f t="shared" si="26"/>
        <v>3649</v>
      </c>
      <c r="T85" s="205">
        <f t="shared" si="26"/>
        <v>15076</v>
      </c>
      <c r="U85" s="205">
        <f t="shared" si="26"/>
        <v>0</v>
      </c>
      <c r="V85" s="205">
        <f t="shared" si="26"/>
        <v>0</v>
      </c>
      <c r="W85" s="205">
        <f t="shared" si="26"/>
        <v>0</v>
      </c>
      <c r="X85" s="205">
        <f t="shared" si="26"/>
        <v>0</v>
      </c>
      <c r="Y85" s="205">
        <f t="shared" si="26"/>
        <v>0</v>
      </c>
      <c r="Z85" s="205">
        <f t="shared" si="26"/>
        <v>5420</v>
      </c>
      <c r="AA85" s="205">
        <f t="shared" si="26"/>
        <v>3420</v>
      </c>
      <c r="AB85" s="205">
        <f t="shared" si="26"/>
        <v>3420</v>
      </c>
      <c r="AC85" s="205">
        <f t="shared" si="26"/>
        <v>0</v>
      </c>
      <c r="AD85" s="205">
        <f t="shared" si="26"/>
        <v>0</v>
      </c>
      <c r="AE85" s="205">
        <f t="shared" si="26"/>
        <v>0</v>
      </c>
      <c r="AF85" s="205">
        <f t="shared" si="26"/>
        <v>0</v>
      </c>
      <c r="AG85" s="205">
        <f t="shared" si="26"/>
        <v>0</v>
      </c>
      <c r="AH85" s="205">
        <f t="shared" si="26"/>
        <v>2000</v>
      </c>
      <c r="AI85" s="205">
        <f t="shared" si="26"/>
        <v>0</v>
      </c>
      <c r="AJ85" s="205">
        <f t="shared" si="26"/>
        <v>0</v>
      </c>
      <c r="AK85" s="205">
        <f t="shared" si="26"/>
        <v>0</v>
      </c>
      <c r="AL85" s="205">
        <f t="shared" si="26"/>
        <v>0</v>
      </c>
      <c r="AM85" s="207"/>
      <c r="AN85" s="207"/>
      <c r="AO85" s="207"/>
    </row>
    <row r="86" s="7" customFormat="1" ht="348" customHeight="1" spans="1:42">
      <c r="A86" s="22">
        <v>15</v>
      </c>
      <c r="B86" s="22" t="s">
        <v>1164</v>
      </c>
      <c r="C86" s="22">
        <v>2024</v>
      </c>
      <c r="D86" s="34" t="s">
        <v>220</v>
      </c>
      <c r="E86" s="22" t="s">
        <v>178</v>
      </c>
      <c r="F86" s="24" t="s">
        <v>990</v>
      </c>
      <c r="G86" s="22" t="s">
        <v>221</v>
      </c>
      <c r="H86" s="34" t="s">
        <v>1415</v>
      </c>
      <c r="I86" s="22">
        <v>1</v>
      </c>
      <c r="J86" s="22">
        <v>38</v>
      </c>
      <c r="K86" s="22"/>
      <c r="L86" s="22"/>
      <c r="M86" s="22">
        <v>1</v>
      </c>
      <c r="N86" s="22"/>
      <c r="O86" s="22"/>
      <c r="P86" s="22"/>
      <c r="Q86" s="22"/>
      <c r="R86" s="22"/>
      <c r="S86" s="22">
        <v>2245</v>
      </c>
      <c r="T86" s="22">
        <v>10000</v>
      </c>
      <c r="U86" s="36" t="s">
        <v>1369</v>
      </c>
      <c r="V86" s="22" t="s">
        <v>715</v>
      </c>
      <c r="W86" s="22" t="s">
        <v>207</v>
      </c>
      <c r="X86" s="22" t="s">
        <v>715</v>
      </c>
      <c r="Y86" s="22" t="s">
        <v>1286</v>
      </c>
      <c r="Z86" s="22">
        <v>3000</v>
      </c>
      <c r="AA86" s="22">
        <v>1000</v>
      </c>
      <c r="AB86" s="60">
        <v>1000</v>
      </c>
      <c r="AC86" s="60"/>
      <c r="AD86" s="60"/>
      <c r="AE86" s="60"/>
      <c r="AF86" s="22"/>
      <c r="AG86" s="22"/>
      <c r="AH86" s="22">
        <v>2000</v>
      </c>
      <c r="AI86" s="22"/>
      <c r="AJ86" s="22"/>
      <c r="AK86" s="22"/>
      <c r="AL86" s="22"/>
      <c r="AM86" s="33" t="s">
        <v>1165</v>
      </c>
      <c r="AN86" s="33" t="s">
        <v>1166</v>
      </c>
      <c r="AO86" s="60" t="s">
        <v>1386</v>
      </c>
      <c r="AP86" s="75" t="s">
        <v>1386</v>
      </c>
    </row>
    <row r="87" s="9" customFormat="1" ht="409" customHeight="1" spans="1:42">
      <c r="A87" s="22">
        <v>16</v>
      </c>
      <c r="B87" s="22" t="s">
        <v>1170</v>
      </c>
      <c r="C87" s="22">
        <v>2024</v>
      </c>
      <c r="D87" s="37" t="s">
        <v>327</v>
      </c>
      <c r="E87" s="36" t="s">
        <v>178</v>
      </c>
      <c r="F87" s="36" t="s">
        <v>984</v>
      </c>
      <c r="G87" s="36" t="s">
        <v>209</v>
      </c>
      <c r="H87" s="37" t="s">
        <v>1081</v>
      </c>
      <c r="I87" s="36">
        <v>1</v>
      </c>
      <c r="J87" s="36">
        <v>10</v>
      </c>
      <c r="K87" s="36"/>
      <c r="L87" s="36"/>
      <c r="M87" s="36">
        <v>1</v>
      </c>
      <c r="N87" s="36"/>
      <c r="O87" s="36"/>
      <c r="P87" s="36"/>
      <c r="Q87" s="36"/>
      <c r="R87" s="36"/>
      <c r="S87" s="36">
        <v>560</v>
      </c>
      <c r="T87" s="36">
        <v>1650</v>
      </c>
      <c r="U87" s="36" t="s">
        <v>305</v>
      </c>
      <c r="V87" s="36" t="s">
        <v>1171</v>
      </c>
      <c r="W87" s="36" t="s">
        <v>207</v>
      </c>
      <c r="X87" s="36" t="s">
        <v>715</v>
      </c>
      <c r="Y87" s="36" t="s">
        <v>1286</v>
      </c>
      <c r="Z87" s="36">
        <v>800</v>
      </c>
      <c r="AA87" s="36">
        <v>800</v>
      </c>
      <c r="AB87" s="36">
        <v>800</v>
      </c>
      <c r="AC87" s="36"/>
      <c r="AD87" s="36"/>
      <c r="AE87" s="36"/>
      <c r="AF87" s="36"/>
      <c r="AG87" s="36"/>
      <c r="AH87" s="36"/>
      <c r="AI87" s="36"/>
      <c r="AJ87" s="36"/>
      <c r="AK87" s="36"/>
      <c r="AL87" s="36"/>
      <c r="AM87" s="37" t="s">
        <v>1172</v>
      </c>
      <c r="AN87" s="37" t="s">
        <v>1173</v>
      </c>
      <c r="AO87" s="77" t="s">
        <v>1386</v>
      </c>
      <c r="AP87" s="75" t="s">
        <v>1386</v>
      </c>
    </row>
    <row r="88" s="12" customFormat="1" ht="409" customHeight="1" spans="1:42">
      <c r="A88" s="22">
        <v>17</v>
      </c>
      <c r="B88" s="22" t="s">
        <v>1201</v>
      </c>
      <c r="C88" s="22">
        <v>2024</v>
      </c>
      <c r="D88" s="33" t="s">
        <v>1341</v>
      </c>
      <c r="E88" s="22" t="s">
        <v>178</v>
      </c>
      <c r="F88" s="24" t="s">
        <v>1013</v>
      </c>
      <c r="G88" s="22" t="s">
        <v>1342</v>
      </c>
      <c r="H88" s="33" t="s">
        <v>1416</v>
      </c>
      <c r="I88" s="22">
        <v>1</v>
      </c>
      <c r="J88" s="39">
        <v>180</v>
      </c>
      <c r="K88" s="39"/>
      <c r="L88" s="39"/>
      <c r="M88" s="39">
        <v>1</v>
      </c>
      <c r="N88" s="39"/>
      <c r="O88" s="39"/>
      <c r="P88" s="39"/>
      <c r="Q88" s="39"/>
      <c r="R88" s="39"/>
      <c r="S88" s="39">
        <v>794</v>
      </c>
      <c r="T88" s="39">
        <v>3208</v>
      </c>
      <c r="U88" s="22" t="s">
        <v>207</v>
      </c>
      <c r="V88" s="22" t="s">
        <v>715</v>
      </c>
      <c r="W88" s="22" t="s">
        <v>207</v>
      </c>
      <c r="X88" s="22" t="s">
        <v>715</v>
      </c>
      <c r="Y88" s="22" t="s">
        <v>1286</v>
      </c>
      <c r="Z88" s="39">
        <v>1250</v>
      </c>
      <c r="AA88" s="39">
        <v>1250</v>
      </c>
      <c r="AB88" s="39">
        <v>1250</v>
      </c>
      <c r="AC88" s="39"/>
      <c r="AD88" s="39"/>
      <c r="AE88" s="39"/>
      <c r="AF88" s="39"/>
      <c r="AG88" s="39"/>
      <c r="AH88" s="39"/>
      <c r="AI88" s="39"/>
      <c r="AJ88" s="39"/>
      <c r="AK88" s="39"/>
      <c r="AL88" s="39"/>
      <c r="AM88" s="71" t="s">
        <v>1202</v>
      </c>
      <c r="AN88" s="71" t="s">
        <v>1203</v>
      </c>
      <c r="AO88" s="78" t="s">
        <v>1386</v>
      </c>
      <c r="AP88" s="75" t="s">
        <v>1386</v>
      </c>
    </row>
    <row r="89" s="8" customFormat="1" ht="201" customHeight="1" spans="1:42">
      <c r="A89" s="22">
        <v>18</v>
      </c>
      <c r="B89" s="22" t="s">
        <v>1213</v>
      </c>
      <c r="C89" s="24">
        <v>2024</v>
      </c>
      <c r="D89" s="40" t="s">
        <v>592</v>
      </c>
      <c r="E89" s="24" t="s">
        <v>178</v>
      </c>
      <c r="F89" s="24" t="s">
        <v>1022</v>
      </c>
      <c r="G89" s="24" t="s">
        <v>593</v>
      </c>
      <c r="H89" s="40" t="s">
        <v>594</v>
      </c>
      <c r="I89" s="52">
        <v>1</v>
      </c>
      <c r="J89" s="24">
        <v>11</v>
      </c>
      <c r="K89" s="52"/>
      <c r="L89" s="52"/>
      <c r="M89" s="24">
        <v>1</v>
      </c>
      <c r="N89" s="52"/>
      <c r="O89" s="52"/>
      <c r="P89" s="52"/>
      <c r="Q89" s="52"/>
      <c r="R89" s="52"/>
      <c r="S89" s="24">
        <v>50</v>
      </c>
      <c r="T89" s="52">
        <v>218</v>
      </c>
      <c r="U89" s="24" t="s">
        <v>985</v>
      </c>
      <c r="V89" s="24" t="s">
        <v>944</v>
      </c>
      <c r="W89" s="24" t="s">
        <v>207</v>
      </c>
      <c r="X89" s="24" t="s">
        <v>715</v>
      </c>
      <c r="Y89" s="22" t="s">
        <v>1286</v>
      </c>
      <c r="Z89" s="24">
        <v>370</v>
      </c>
      <c r="AA89" s="24">
        <v>370</v>
      </c>
      <c r="AB89" s="24">
        <v>370</v>
      </c>
      <c r="AC89" s="24"/>
      <c r="AD89" s="24"/>
      <c r="AE89" s="24"/>
      <c r="AF89" s="24"/>
      <c r="AG89" s="24"/>
      <c r="AH89" s="24"/>
      <c r="AI89" s="24"/>
      <c r="AJ89" s="24"/>
      <c r="AK89" s="22"/>
      <c r="AL89" s="22"/>
      <c r="AM89" s="33" t="s">
        <v>1214</v>
      </c>
      <c r="AN89" s="33" t="s">
        <v>1215</v>
      </c>
      <c r="AO89" s="60" t="s">
        <v>1392</v>
      </c>
      <c r="AP89" s="75" t="s">
        <v>1392</v>
      </c>
    </row>
    <row r="90" s="12" customFormat="1" ht="70" customHeight="1" spans="1:41">
      <c r="A90" s="183" t="s">
        <v>54</v>
      </c>
      <c r="B90" s="188" t="s">
        <v>118</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77" customHeight="1" spans="1:41">
      <c r="A91" s="183" t="s">
        <v>54</v>
      </c>
      <c r="B91" s="188" t="s">
        <v>119</v>
      </c>
      <c r="C91" s="188"/>
      <c r="D91" s="188"/>
      <c r="E91" s="185"/>
      <c r="F91" s="185"/>
      <c r="G91" s="185"/>
      <c r="H91" s="185"/>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6"/>
      <c r="AN91" s="196"/>
      <c r="AO91" s="196"/>
    </row>
    <row r="92" s="12" customFormat="1" ht="77" customHeight="1" spans="1:41">
      <c r="A92" s="183" t="s">
        <v>54</v>
      </c>
      <c r="B92" s="188" t="s">
        <v>120</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50" customHeight="1" spans="1:41">
      <c r="A93" s="183" t="s">
        <v>54</v>
      </c>
      <c r="B93" s="188" t="s">
        <v>121</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c r="AO93" s="196"/>
    </row>
    <row r="94" s="12" customFormat="1" ht="30" customHeight="1" spans="1:41">
      <c r="A94" s="183" t="s">
        <v>54</v>
      </c>
      <c r="B94" s="188" t="s">
        <v>96</v>
      </c>
      <c r="C94" s="188"/>
      <c r="D94" s="188"/>
      <c r="E94" s="185"/>
      <c r="F94" s="185"/>
      <c r="G94" s="185"/>
      <c r="H94" s="185"/>
      <c r="I94" s="191"/>
      <c r="J94" s="191"/>
      <c r="K94" s="191"/>
      <c r="L94" s="191"/>
      <c r="M94" s="191"/>
      <c r="N94" s="191"/>
      <c r="O94" s="191"/>
      <c r="P94" s="191"/>
      <c r="Q94" s="191"/>
      <c r="R94" s="191"/>
      <c r="S94" s="191"/>
      <c r="T94" s="191"/>
      <c r="U94" s="191"/>
      <c r="V94" s="191"/>
      <c r="W94" s="191"/>
      <c r="X94" s="191"/>
      <c r="Y94" s="191"/>
      <c r="Z94" s="191"/>
      <c r="AA94" s="191"/>
      <c r="AB94" s="191"/>
      <c r="AC94" s="191"/>
      <c r="AD94" s="191"/>
      <c r="AE94" s="191"/>
      <c r="AF94" s="191"/>
      <c r="AG94" s="191"/>
      <c r="AH94" s="191"/>
      <c r="AI94" s="191"/>
      <c r="AJ94" s="191"/>
      <c r="AK94" s="191"/>
      <c r="AL94" s="191"/>
      <c r="AM94" s="196"/>
      <c r="AN94" s="196"/>
      <c r="AO94" s="196"/>
    </row>
    <row r="95" s="12" customFormat="1" ht="30" customHeight="1" spans="1:41">
      <c r="A95" s="203" t="s">
        <v>52</v>
      </c>
      <c r="B95" s="188" t="s">
        <v>122</v>
      </c>
      <c r="C95" s="188"/>
      <c r="D95" s="188"/>
      <c r="E95" s="185"/>
      <c r="F95" s="185"/>
      <c r="G95" s="185"/>
      <c r="H95" s="185"/>
      <c r="I95" s="191">
        <f t="shared" ref="I95:AL95" si="27">I96+I97+I101+I103</f>
        <v>4</v>
      </c>
      <c r="J95" s="191">
        <f t="shared" si="27"/>
        <v>6.9544</v>
      </c>
      <c r="K95" s="191">
        <f t="shared" si="27"/>
        <v>0</v>
      </c>
      <c r="L95" s="191">
        <f t="shared" si="27"/>
        <v>0</v>
      </c>
      <c r="M95" s="191">
        <f t="shared" si="27"/>
        <v>4</v>
      </c>
      <c r="N95" s="191">
        <f t="shared" si="27"/>
        <v>0</v>
      </c>
      <c r="O95" s="191">
        <f t="shared" si="27"/>
        <v>0</v>
      </c>
      <c r="P95" s="191">
        <f t="shared" si="27"/>
        <v>0</v>
      </c>
      <c r="Q95" s="191">
        <f t="shared" si="27"/>
        <v>0</v>
      </c>
      <c r="R95" s="191">
        <f t="shared" si="27"/>
        <v>0</v>
      </c>
      <c r="S95" s="191">
        <f t="shared" si="27"/>
        <v>2868</v>
      </c>
      <c r="T95" s="191">
        <f t="shared" si="27"/>
        <v>8779</v>
      </c>
      <c r="U95" s="191">
        <f t="shared" si="27"/>
        <v>0</v>
      </c>
      <c r="V95" s="191">
        <f t="shared" si="27"/>
        <v>0</v>
      </c>
      <c r="W95" s="191">
        <f t="shared" si="27"/>
        <v>0</v>
      </c>
      <c r="X95" s="191">
        <f t="shared" si="27"/>
        <v>0</v>
      </c>
      <c r="Y95" s="191">
        <f t="shared" si="27"/>
        <v>0</v>
      </c>
      <c r="Z95" s="191">
        <f t="shared" si="27"/>
        <v>3780</v>
      </c>
      <c r="AA95" s="191">
        <f t="shared" si="27"/>
        <v>3780</v>
      </c>
      <c r="AB95" s="191">
        <f t="shared" si="27"/>
        <v>3780</v>
      </c>
      <c r="AC95" s="191">
        <f t="shared" si="27"/>
        <v>0</v>
      </c>
      <c r="AD95" s="191">
        <f t="shared" si="27"/>
        <v>0</v>
      </c>
      <c r="AE95" s="191">
        <f t="shared" si="27"/>
        <v>0</v>
      </c>
      <c r="AF95" s="191">
        <f t="shared" si="27"/>
        <v>0</v>
      </c>
      <c r="AG95" s="191">
        <f t="shared" si="27"/>
        <v>0</v>
      </c>
      <c r="AH95" s="191">
        <f t="shared" si="27"/>
        <v>0</v>
      </c>
      <c r="AI95" s="191">
        <f t="shared" si="27"/>
        <v>0</v>
      </c>
      <c r="AJ95" s="191">
        <f t="shared" si="27"/>
        <v>0</v>
      </c>
      <c r="AK95" s="191">
        <f t="shared" si="27"/>
        <v>0</v>
      </c>
      <c r="AL95" s="191">
        <f t="shared" si="27"/>
        <v>0</v>
      </c>
      <c r="AM95" s="196"/>
      <c r="AN95" s="196"/>
      <c r="AO95" s="196"/>
    </row>
    <row r="96" s="12" customFormat="1" ht="30" customHeight="1" spans="1:41">
      <c r="A96" s="183" t="s">
        <v>54</v>
      </c>
      <c r="B96" s="188" t="s">
        <v>123</v>
      </c>
      <c r="C96" s="188"/>
      <c r="D96" s="188"/>
      <c r="E96" s="185"/>
      <c r="F96" s="185"/>
      <c r="G96" s="185"/>
      <c r="H96" s="185"/>
      <c r="I96" s="191"/>
      <c r="J96" s="191"/>
      <c r="K96" s="191"/>
      <c r="L96" s="191"/>
      <c r="M96" s="191"/>
      <c r="N96" s="191"/>
      <c r="O96" s="191"/>
      <c r="P96" s="191"/>
      <c r="Q96" s="191"/>
      <c r="R96" s="191"/>
      <c r="S96" s="191"/>
      <c r="T96" s="191"/>
      <c r="U96" s="191"/>
      <c r="V96" s="191"/>
      <c r="W96" s="191"/>
      <c r="X96" s="191"/>
      <c r="Y96" s="191"/>
      <c r="Z96" s="191"/>
      <c r="AA96" s="191"/>
      <c r="AB96" s="191"/>
      <c r="AC96" s="191"/>
      <c r="AD96" s="191"/>
      <c r="AE96" s="191"/>
      <c r="AF96" s="191"/>
      <c r="AG96" s="191"/>
      <c r="AH96" s="191"/>
      <c r="AI96" s="191"/>
      <c r="AJ96" s="191"/>
      <c r="AK96" s="191"/>
      <c r="AL96" s="191"/>
      <c r="AM96" s="196"/>
      <c r="AN96" s="196"/>
      <c r="AO96" s="196"/>
    </row>
    <row r="97" s="12" customFormat="1" ht="30" customHeight="1" spans="1:41">
      <c r="A97" s="183" t="s">
        <v>54</v>
      </c>
      <c r="B97" s="188" t="s">
        <v>124</v>
      </c>
      <c r="C97" s="188"/>
      <c r="D97" s="188"/>
      <c r="E97" s="185"/>
      <c r="F97" s="185"/>
      <c r="G97" s="185"/>
      <c r="H97" s="185"/>
      <c r="I97" s="191">
        <f t="shared" ref="I97:AL97" si="28">SUM(I98:I100)</f>
        <v>3</v>
      </c>
      <c r="J97" s="191">
        <f t="shared" si="28"/>
        <v>5.9544</v>
      </c>
      <c r="K97" s="191">
        <f t="shared" si="28"/>
        <v>0</v>
      </c>
      <c r="L97" s="191">
        <f t="shared" si="28"/>
        <v>0</v>
      </c>
      <c r="M97" s="191">
        <f t="shared" si="28"/>
        <v>3</v>
      </c>
      <c r="N97" s="191">
        <f t="shared" si="28"/>
        <v>0</v>
      </c>
      <c r="O97" s="191">
        <f t="shared" si="28"/>
        <v>0</v>
      </c>
      <c r="P97" s="191">
        <f t="shared" si="28"/>
        <v>0</v>
      </c>
      <c r="Q97" s="191">
        <f t="shared" si="28"/>
        <v>0</v>
      </c>
      <c r="R97" s="191">
        <f t="shared" si="28"/>
        <v>0</v>
      </c>
      <c r="S97" s="191">
        <f t="shared" si="28"/>
        <v>2406</v>
      </c>
      <c r="T97" s="191">
        <f t="shared" si="28"/>
        <v>6911</v>
      </c>
      <c r="U97" s="191">
        <f t="shared" si="28"/>
        <v>0</v>
      </c>
      <c r="V97" s="191">
        <f t="shared" si="28"/>
        <v>0</v>
      </c>
      <c r="W97" s="191">
        <f t="shared" si="28"/>
        <v>0</v>
      </c>
      <c r="X97" s="191">
        <f t="shared" si="28"/>
        <v>0</v>
      </c>
      <c r="Y97" s="191">
        <f t="shared" si="28"/>
        <v>0</v>
      </c>
      <c r="Z97" s="191">
        <f t="shared" si="28"/>
        <v>3700</v>
      </c>
      <c r="AA97" s="191">
        <f t="shared" si="28"/>
        <v>3700</v>
      </c>
      <c r="AB97" s="191">
        <f t="shared" si="28"/>
        <v>3700</v>
      </c>
      <c r="AC97" s="191">
        <f t="shared" si="28"/>
        <v>0</v>
      </c>
      <c r="AD97" s="191">
        <f t="shared" si="28"/>
        <v>0</v>
      </c>
      <c r="AE97" s="191">
        <f t="shared" si="28"/>
        <v>0</v>
      </c>
      <c r="AF97" s="191">
        <f t="shared" si="28"/>
        <v>0</v>
      </c>
      <c r="AG97" s="191">
        <f t="shared" si="28"/>
        <v>0</v>
      </c>
      <c r="AH97" s="191">
        <f t="shared" si="28"/>
        <v>0</v>
      </c>
      <c r="AI97" s="191">
        <f t="shared" si="28"/>
        <v>0</v>
      </c>
      <c r="AJ97" s="191">
        <f t="shared" si="28"/>
        <v>0</v>
      </c>
      <c r="AK97" s="191">
        <f t="shared" si="28"/>
        <v>0</v>
      </c>
      <c r="AL97" s="191">
        <f t="shared" si="28"/>
        <v>0</v>
      </c>
      <c r="AM97" s="196"/>
      <c r="AN97" s="196"/>
      <c r="AO97" s="196"/>
    </row>
    <row r="98" s="7" customFormat="1" ht="409" customHeight="1" spans="1:42">
      <c r="A98" s="22">
        <v>19</v>
      </c>
      <c r="B98" s="22" t="s">
        <v>1152</v>
      </c>
      <c r="C98" s="22">
        <v>2024</v>
      </c>
      <c r="D98" s="35" t="s">
        <v>193</v>
      </c>
      <c r="E98" s="24" t="s">
        <v>178</v>
      </c>
      <c r="F98" s="24" t="s">
        <v>984</v>
      </c>
      <c r="G98" s="24" t="s">
        <v>194</v>
      </c>
      <c r="H98" s="35" t="s">
        <v>1417</v>
      </c>
      <c r="I98" s="22">
        <v>1</v>
      </c>
      <c r="J98" s="39">
        <v>3.0643</v>
      </c>
      <c r="K98" s="22"/>
      <c r="L98" s="22"/>
      <c r="M98" s="22">
        <v>1</v>
      </c>
      <c r="N98" s="22"/>
      <c r="O98" s="22"/>
      <c r="P98" s="22"/>
      <c r="Q98" s="22"/>
      <c r="R98" s="22"/>
      <c r="S98" s="22">
        <v>1741</v>
      </c>
      <c r="T98" s="22">
        <v>4337</v>
      </c>
      <c r="U98" s="49" t="s">
        <v>183</v>
      </c>
      <c r="V98" s="22" t="s">
        <v>1144</v>
      </c>
      <c r="W98" s="49" t="s">
        <v>183</v>
      </c>
      <c r="X98" s="22" t="s">
        <v>1144</v>
      </c>
      <c r="Y98" s="22" t="s">
        <v>1286</v>
      </c>
      <c r="Z98" s="62">
        <v>1900</v>
      </c>
      <c r="AA98" s="22">
        <v>1900</v>
      </c>
      <c r="AB98" s="60">
        <v>1900</v>
      </c>
      <c r="AC98" s="60"/>
      <c r="AD98" s="60"/>
      <c r="AE98" s="60"/>
      <c r="AF98" s="22"/>
      <c r="AG98" s="22"/>
      <c r="AH98" s="22"/>
      <c r="AI98" s="22"/>
      <c r="AJ98" s="22"/>
      <c r="AK98" s="22"/>
      <c r="AL98" s="22"/>
      <c r="AM98" s="33" t="s">
        <v>1418</v>
      </c>
      <c r="AN98" s="33" t="s">
        <v>1154</v>
      </c>
      <c r="AO98" s="60" t="s">
        <v>1392</v>
      </c>
      <c r="AP98" s="75" t="s">
        <v>1392</v>
      </c>
    </row>
    <row r="99" s="12" customFormat="1" ht="271" customHeight="1" spans="1:42">
      <c r="A99" s="22">
        <v>20</v>
      </c>
      <c r="B99" s="22" t="s">
        <v>1167</v>
      </c>
      <c r="C99" s="22">
        <v>2024</v>
      </c>
      <c r="D99" s="33" t="s">
        <v>1077</v>
      </c>
      <c r="E99" s="22" t="s">
        <v>178</v>
      </c>
      <c r="F99" s="24" t="s">
        <v>1013</v>
      </c>
      <c r="G99" s="22" t="s">
        <v>590</v>
      </c>
      <c r="H99" s="33" t="s">
        <v>1419</v>
      </c>
      <c r="I99" s="22">
        <v>1</v>
      </c>
      <c r="J99" s="22">
        <v>1.4557</v>
      </c>
      <c r="K99" s="39"/>
      <c r="L99" s="39"/>
      <c r="M99" s="39">
        <v>1</v>
      </c>
      <c r="N99" s="39"/>
      <c r="O99" s="39"/>
      <c r="P99" s="39"/>
      <c r="Q99" s="39"/>
      <c r="R99" s="39"/>
      <c r="S99" s="39">
        <v>298</v>
      </c>
      <c r="T99" s="39">
        <v>1188</v>
      </c>
      <c r="U99" s="22" t="s">
        <v>985</v>
      </c>
      <c r="V99" s="24" t="s">
        <v>944</v>
      </c>
      <c r="W99" s="22" t="s">
        <v>183</v>
      </c>
      <c r="X99" s="22" t="s">
        <v>811</v>
      </c>
      <c r="Y99" s="22" t="s">
        <v>1286</v>
      </c>
      <c r="Z99" s="39">
        <v>950</v>
      </c>
      <c r="AA99" s="39">
        <v>950</v>
      </c>
      <c r="AB99" s="39">
        <v>950</v>
      </c>
      <c r="AC99" s="39"/>
      <c r="AD99" s="39"/>
      <c r="AE99" s="39"/>
      <c r="AF99" s="39"/>
      <c r="AG99" s="39"/>
      <c r="AH99" s="39"/>
      <c r="AI99" s="39"/>
      <c r="AJ99" s="39"/>
      <c r="AK99" s="39"/>
      <c r="AL99" s="39"/>
      <c r="AM99" s="71" t="s">
        <v>1168</v>
      </c>
      <c r="AN99" s="71" t="s">
        <v>1169</v>
      </c>
      <c r="AO99" s="78" t="s">
        <v>1392</v>
      </c>
      <c r="AP99" s="75" t="s">
        <v>1392</v>
      </c>
    </row>
    <row r="100" s="12" customFormat="1" ht="279" customHeight="1" spans="1:42">
      <c r="A100" s="22">
        <v>21</v>
      </c>
      <c r="B100" s="22" t="s">
        <v>1198</v>
      </c>
      <c r="C100" s="22">
        <v>2024</v>
      </c>
      <c r="D100" s="33" t="s">
        <v>282</v>
      </c>
      <c r="E100" s="22" t="s">
        <v>178</v>
      </c>
      <c r="F100" s="24" t="s">
        <v>1013</v>
      </c>
      <c r="G100" s="22" t="s">
        <v>252</v>
      </c>
      <c r="H100" s="33" t="s">
        <v>1420</v>
      </c>
      <c r="I100" s="22">
        <v>1</v>
      </c>
      <c r="J100" s="39">
        <v>1.4344</v>
      </c>
      <c r="K100" s="39"/>
      <c r="L100" s="39"/>
      <c r="M100" s="39">
        <v>1</v>
      </c>
      <c r="N100" s="39"/>
      <c r="O100" s="39"/>
      <c r="P100" s="39"/>
      <c r="Q100" s="39"/>
      <c r="R100" s="39"/>
      <c r="S100" s="39">
        <v>367</v>
      </c>
      <c r="T100" s="39">
        <v>1386</v>
      </c>
      <c r="U100" s="22" t="s">
        <v>227</v>
      </c>
      <c r="V100" s="22" t="s">
        <v>656</v>
      </c>
      <c r="W100" s="22" t="s">
        <v>183</v>
      </c>
      <c r="X100" s="22" t="s">
        <v>811</v>
      </c>
      <c r="Y100" s="22" t="s">
        <v>1286</v>
      </c>
      <c r="Z100" s="39">
        <v>850</v>
      </c>
      <c r="AA100" s="39">
        <v>850</v>
      </c>
      <c r="AB100" s="39">
        <v>850</v>
      </c>
      <c r="AC100" s="39"/>
      <c r="AD100" s="39"/>
      <c r="AE100" s="39"/>
      <c r="AF100" s="39"/>
      <c r="AG100" s="39"/>
      <c r="AH100" s="39"/>
      <c r="AI100" s="39"/>
      <c r="AJ100" s="39"/>
      <c r="AK100" s="39"/>
      <c r="AL100" s="39"/>
      <c r="AM100" s="71" t="s">
        <v>1439</v>
      </c>
      <c r="AN100" s="71" t="s">
        <v>1200</v>
      </c>
      <c r="AO100" s="78" t="s">
        <v>1392</v>
      </c>
      <c r="AP100" s="75" t="s">
        <v>1392</v>
      </c>
    </row>
    <row r="101" s="12" customFormat="1" ht="30" customHeight="1" spans="1:41">
      <c r="A101" s="183" t="s">
        <v>54</v>
      </c>
      <c r="B101" s="188" t="s">
        <v>125</v>
      </c>
      <c r="C101" s="188"/>
      <c r="D101" s="188"/>
      <c r="E101" s="185"/>
      <c r="F101" s="185"/>
      <c r="G101" s="185"/>
      <c r="H101" s="185"/>
      <c r="I101" s="191">
        <f t="shared" ref="I101:AL101" si="29">SUM(I102)</f>
        <v>1</v>
      </c>
      <c r="J101" s="191">
        <f t="shared" si="29"/>
        <v>1</v>
      </c>
      <c r="K101" s="191">
        <f t="shared" si="29"/>
        <v>0</v>
      </c>
      <c r="L101" s="191">
        <f t="shared" si="29"/>
        <v>0</v>
      </c>
      <c r="M101" s="191">
        <f t="shared" si="29"/>
        <v>1</v>
      </c>
      <c r="N101" s="191">
        <f t="shared" si="29"/>
        <v>0</v>
      </c>
      <c r="O101" s="191">
        <f t="shared" si="29"/>
        <v>0</v>
      </c>
      <c r="P101" s="191">
        <f t="shared" si="29"/>
        <v>0</v>
      </c>
      <c r="Q101" s="191">
        <f t="shared" si="29"/>
        <v>0</v>
      </c>
      <c r="R101" s="191">
        <f t="shared" si="29"/>
        <v>0</v>
      </c>
      <c r="S101" s="191">
        <f t="shared" si="29"/>
        <v>462</v>
      </c>
      <c r="T101" s="191">
        <f t="shared" si="29"/>
        <v>1868</v>
      </c>
      <c r="U101" s="191">
        <f t="shared" si="29"/>
        <v>0</v>
      </c>
      <c r="V101" s="191">
        <f t="shared" si="29"/>
        <v>0</v>
      </c>
      <c r="W101" s="191">
        <f t="shared" si="29"/>
        <v>0</v>
      </c>
      <c r="X101" s="191">
        <f t="shared" si="29"/>
        <v>0</v>
      </c>
      <c r="Y101" s="191">
        <f t="shared" si="29"/>
        <v>0</v>
      </c>
      <c r="Z101" s="191">
        <f t="shared" si="29"/>
        <v>80</v>
      </c>
      <c r="AA101" s="191">
        <f t="shared" si="29"/>
        <v>80</v>
      </c>
      <c r="AB101" s="191">
        <f t="shared" si="29"/>
        <v>80</v>
      </c>
      <c r="AC101" s="191">
        <f t="shared" si="29"/>
        <v>0</v>
      </c>
      <c r="AD101" s="191">
        <f t="shared" si="29"/>
        <v>0</v>
      </c>
      <c r="AE101" s="191">
        <f t="shared" si="29"/>
        <v>0</v>
      </c>
      <c r="AF101" s="191">
        <f t="shared" si="29"/>
        <v>0</v>
      </c>
      <c r="AG101" s="191">
        <f t="shared" si="29"/>
        <v>0</v>
      </c>
      <c r="AH101" s="191">
        <f t="shared" si="29"/>
        <v>0</v>
      </c>
      <c r="AI101" s="191">
        <f t="shared" si="29"/>
        <v>0</v>
      </c>
      <c r="AJ101" s="191">
        <f t="shared" si="29"/>
        <v>0</v>
      </c>
      <c r="AK101" s="191">
        <f t="shared" si="29"/>
        <v>0</v>
      </c>
      <c r="AL101" s="191">
        <f t="shared" si="29"/>
        <v>0</v>
      </c>
      <c r="AM101" s="196"/>
      <c r="AN101" s="196"/>
      <c r="AO101" s="196"/>
    </row>
    <row r="102" s="12" customFormat="1" ht="305" customHeight="1" spans="1:42">
      <c r="A102" s="22">
        <v>22</v>
      </c>
      <c r="B102" s="22" t="s">
        <v>1223</v>
      </c>
      <c r="C102" s="22">
        <v>2024</v>
      </c>
      <c r="D102" s="33" t="s">
        <v>285</v>
      </c>
      <c r="E102" s="22" t="s">
        <v>178</v>
      </c>
      <c r="F102" s="24" t="s">
        <v>1013</v>
      </c>
      <c r="G102" s="22" t="s">
        <v>252</v>
      </c>
      <c r="H102" s="33" t="s">
        <v>1116</v>
      </c>
      <c r="I102" s="22">
        <v>1</v>
      </c>
      <c r="J102" s="39">
        <v>1</v>
      </c>
      <c r="K102" s="39"/>
      <c r="L102" s="39"/>
      <c r="M102" s="39">
        <v>1</v>
      </c>
      <c r="N102" s="39"/>
      <c r="O102" s="39"/>
      <c r="P102" s="39"/>
      <c r="Q102" s="39"/>
      <c r="R102" s="39"/>
      <c r="S102" s="39">
        <v>462</v>
      </c>
      <c r="T102" s="39">
        <v>1868</v>
      </c>
      <c r="U102" s="22" t="s">
        <v>227</v>
      </c>
      <c r="V102" s="22" t="s">
        <v>656</v>
      </c>
      <c r="W102" s="22" t="s">
        <v>183</v>
      </c>
      <c r="X102" s="22" t="s">
        <v>811</v>
      </c>
      <c r="Y102" s="22" t="s">
        <v>1286</v>
      </c>
      <c r="Z102" s="39">
        <v>80</v>
      </c>
      <c r="AA102" s="39">
        <v>80</v>
      </c>
      <c r="AB102" s="39">
        <v>80</v>
      </c>
      <c r="AC102" s="39"/>
      <c r="AD102" s="39"/>
      <c r="AE102" s="39"/>
      <c r="AF102" s="39"/>
      <c r="AG102" s="39"/>
      <c r="AH102" s="39"/>
      <c r="AI102" s="39"/>
      <c r="AJ102" s="39"/>
      <c r="AK102" s="39"/>
      <c r="AL102" s="39"/>
      <c r="AM102" s="71" t="s">
        <v>1224</v>
      </c>
      <c r="AN102" s="71" t="s">
        <v>1225</v>
      </c>
      <c r="AO102" s="78" t="s">
        <v>1392</v>
      </c>
      <c r="AP102" s="75" t="s">
        <v>1392</v>
      </c>
    </row>
    <row r="103" s="12" customFormat="1" ht="30" customHeight="1" spans="1:41">
      <c r="A103" s="183" t="s">
        <v>54</v>
      </c>
      <c r="B103" s="188" t="s">
        <v>126</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30" customHeight="1" spans="1:41">
      <c r="A104" s="203" t="s">
        <v>52</v>
      </c>
      <c r="B104" s="188" t="s">
        <v>127</v>
      </c>
      <c r="C104" s="188"/>
      <c r="D104" s="188"/>
      <c r="E104" s="185"/>
      <c r="F104" s="185"/>
      <c r="G104" s="185"/>
      <c r="H104" s="185"/>
      <c r="I104" s="191">
        <f t="shared" ref="I104:AL104" si="30">I105+I106+I107+I108+I109+I110</f>
        <v>0</v>
      </c>
      <c r="J104" s="191">
        <f t="shared" si="30"/>
        <v>0</v>
      </c>
      <c r="K104" s="191">
        <f t="shared" si="30"/>
        <v>0</v>
      </c>
      <c r="L104" s="191">
        <f t="shared" si="30"/>
        <v>0</v>
      </c>
      <c r="M104" s="191">
        <f t="shared" si="30"/>
        <v>0</v>
      </c>
      <c r="N104" s="191">
        <f t="shared" si="30"/>
        <v>0</v>
      </c>
      <c r="O104" s="191">
        <f t="shared" si="30"/>
        <v>0</v>
      </c>
      <c r="P104" s="191">
        <f t="shared" si="30"/>
        <v>0</v>
      </c>
      <c r="Q104" s="191">
        <f t="shared" si="30"/>
        <v>0</v>
      </c>
      <c r="R104" s="191">
        <f t="shared" si="30"/>
        <v>0</v>
      </c>
      <c r="S104" s="191">
        <f t="shared" si="30"/>
        <v>0</v>
      </c>
      <c r="T104" s="191">
        <f t="shared" si="30"/>
        <v>0</v>
      </c>
      <c r="U104" s="191">
        <f t="shared" si="30"/>
        <v>0</v>
      </c>
      <c r="V104" s="191">
        <f t="shared" si="30"/>
        <v>0</v>
      </c>
      <c r="W104" s="191">
        <f t="shared" si="30"/>
        <v>0</v>
      </c>
      <c r="X104" s="191">
        <f t="shared" si="30"/>
        <v>0</v>
      </c>
      <c r="Y104" s="191">
        <f t="shared" si="30"/>
        <v>0</v>
      </c>
      <c r="Z104" s="191">
        <f t="shared" si="30"/>
        <v>0</v>
      </c>
      <c r="AA104" s="191">
        <f t="shared" si="30"/>
        <v>0</v>
      </c>
      <c r="AB104" s="191">
        <f t="shared" si="30"/>
        <v>0</v>
      </c>
      <c r="AC104" s="191">
        <f t="shared" si="30"/>
        <v>0</v>
      </c>
      <c r="AD104" s="191">
        <f t="shared" si="30"/>
        <v>0</v>
      </c>
      <c r="AE104" s="191">
        <f t="shared" si="30"/>
        <v>0</v>
      </c>
      <c r="AF104" s="191">
        <f t="shared" si="30"/>
        <v>0</v>
      </c>
      <c r="AG104" s="191">
        <f t="shared" si="30"/>
        <v>0</v>
      </c>
      <c r="AH104" s="191">
        <f t="shared" si="30"/>
        <v>0</v>
      </c>
      <c r="AI104" s="191">
        <f t="shared" si="30"/>
        <v>0</v>
      </c>
      <c r="AJ104" s="191">
        <f t="shared" si="30"/>
        <v>0</v>
      </c>
      <c r="AK104" s="191">
        <f t="shared" si="30"/>
        <v>0</v>
      </c>
      <c r="AL104" s="191">
        <f t="shared" si="30"/>
        <v>0</v>
      </c>
      <c r="AM104" s="196"/>
      <c r="AN104" s="196"/>
      <c r="AO104" s="196"/>
    </row>
    <row r="105" s="12" customFormat="1" ht="30" customHeight="1" spans="1:41">
      <c r="A105" s="183" t="s">
        <v>54</v>
      </c>
      <c r="B105" s="188" t="s">
        <v>128</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58" customHeight="1" spans="1:41">
      <c r="A106" s="183" t="s">
        <v>54</v>
      </c>
      <c r="B106" s="188" t="s">
        <v>129</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c r="AO106" s="196"/>
    </row>
    <row r="107" s="12" customFormat="1" ht="68" customHeight="1" spans="1:41">
      <c r="A107" s="183" t="s">
        <v>54</v>
      </c>
      <c r="B107" s="188" t="s">
        <v>130</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customHeight="1" spans="1:41">
      <c r="A108" s="183" t="s">
        <v>54</v>
      </c>
      <c r="B108" s="188" t="s">
        <v>131</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c r="AO108" s="196"/>
    </row>
    <row r="109" s="12" customFormat="1" ht="30" customHeight="1" spans="1:41">
      <c r="A109" s="183" t="s">
        <v>54</v>
      </c>
      <c r="B109" s="188" t="s">
        <v>132</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30" customHeight="1" spans="1:41">
      <c r="A110" s="183" t="s">
        <v>54</v>
      </c>
      <c r="B110" s="188" t="s">
        <v>133</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30" customHeight="1" spans="1:41">
      <c r="A111" s="180" t="s">
        <v>50</v>
      </c>
      <c r="B111" s="188" t="s">
        <v>134</v>
      </c>
      <c r="C111" s="188"/>
      <c r="D111" s="188"/>
      <c r="E111" s="185"/>
      <c r="F111" s="185"/>
      <c r="G111" s="185"/>
      <c r="H111" s="185"/>
      <c r="I111" s="192">
        <f t="shared" ref="I111:AL111" si="31">I112</f>
        <v>0</v>
      </c>
      <c r="J111" s="192">
        <f t="shared" si="31"/>
        <v>0</v>
      </c>
      <c r="K111" s="192">
        <f t="shared" si="31"/>
        <v>0</v>
      </c>
      <c r="L111" s="192">
        <f t="shared" si="31"/>
        <v>0</v>
      </c>
      <c r="M111" s="192">
        <f t="shared" si="31"/>
        <v>0</v>
      </c>
      <c r="N111" s="192">
        <f t="shared" si="31"/>
        <v>0</v>
      </c>
      <c r="O111" s="192">
        <f t="shared" si="31"/>
        <v>0</v>
      </c>
      <c r="P111" s="192">
        <f t="shared" si="31"/>
        <v>0</v>
      </c>
      <c r="Q111" s="192">
        <f t="shared" si="31"/>
        <v>0</v>
      </c>
      <c r="R111" s="192">
        <f t="shared" si="31"/>
        <v>0</v>
      </c>
      <c r="S111" s="192">
        <f t="shared" si="31"/>
        <v>0</v>
      </c>
      <c r="T111" s="192">
        <f t="shared" si="31"/>
        <v>0</v>
      </c>
      <c r="U111" s="192">
        <f t="shared" si="31"/>
        <v>0</v>
      </c>
      <c r="V111" s="192">
        <f t="shared" si="31"/>
        <v>0</v>
      </c>
      <c r="W111" s="192">
        <f t="shared" si="31"/>
        <v>0</v>
      </c>
      <c r="X111" s="192">
        <f t="shared" si="31"/>
        <v>0</v>
      </c>
      <c r="Y111" s="192">
        <f t="shared" si="31"/>
        <v>0</v>
      </c>
      <c r="Z111" s="192">
        <f t="shared" si="31"/>
        <v>0</v>
      </c>
      <c r="AA111" s="192">
        <f t="shared" si="31"/>
        <v>0</v>
      </c>
      <c r="AB111" s="192">
        <f t="shared" si="31"/>
        <v>0</v>
      </c>
      <c r="AC111" s="192">
        <f t="shared" si="31"/>
        <v>0</v>
      </c>
      <c r="AD111" s="192">
        <f t="shared" si="31"/>
        <v>0</v>
      </c>
      <c r="AE111" s="192">
        <f t="shared" si="31"/>
        <v>0</v>
      </c>
      <c r="AF111" s="192">
        <f t="shared" si="31"/>
        <v>0</v>
      </c>
      <c r="AG111" s="192">
        <f t="shared" si="31"/>
        <v>0</v>
      </c>
      <c r="AH111" s="192">
        <f t="shared" si="31"/>
        <v>0</v>
      </c>
      <c r="AI111" s="192">
        <f t="shared" si="31"/>
        <v>0</v>
      </c>
      <c r="AJ111" s="192">
        <f t="shared" si="31"/>
        <v>0</v>
      </c>
      <c r="AK111" s="192">
        <f t="shared" si="31"/>
        <v>0</v>
      </c>
      <c r="AL111" s="192">
        <f t="shared" si="31"/>
        <v>0</v>
      </c>
      <c r="AM111" s="196"/>
      <c r="AN111" s="196"/>
      <c r="AO111" s="196"/>
    </row>
    <row r="112" s="12" customFormat="1" ht="30" customHeight="1" spans="1:41">
      <c r="A112" s="180" t="s">
        <v>52</v>
      </c>
      <c r="B112" s="188" t="s">
        <v>134</v>
      </c>
      <c r="C112" s="188"/>
      <c r="D112" s="188"/>
      <c r="E112" s="185"/>
      <c r="F112" s="185"/>
      <c r="G112" s="185"/>
      <c r="H112" s="185"/>
      <c r="I112" s="191">
        <f t="shared" ref="I112:AL112" si="32">I113+I114+I115</f>
        <v>0</v>
      </c>
      <c r="J112" s="191">
        <f t="shared" si="32"/>
        <v>0</v>
      </c>
      <c r="K112" s="191">
        <f t="shared" si="32"/>
        <v>0</v>
      </c>
      <c r="L112" s="191">
        <f t="shared" si="32"/>
        <v>0</v>
      </c>
      <c r="M112" s="191">
        <f t="shared" si="32"/>
        <v>0</v>
      </c>
      <c r="N112" s="191">
        <f t="shared" si="32"/>
        <v>0</v>
      </c>
      <c r="O112" s="191">
        <f t="shared" si="32"/>
        <v>0</v>
      </c>
      <c r="P112" s="191">
        <f t="shared" si="32"/>
        <v>0</v>
      </c>
      <c r="Q112" s="191">
        <f t="shared" si="32"/>
        <v>0</v>
      </c>
      <c r="R112" s="191">
        <f t="shared" si="32"/>
        <v>0</v>
      </c>
      <c r="S112" s="191">
        <f t="shared" si="32"/>
        <v>0</v>
      </c>
      <c r="T112" s="191">
        <f t="shared" si="32"/>
        <v>0</v>
      </c>
      <c r="U112" s="191">
        <f t="shared" si="32"/>
        <v>0</v>
      </c>
      <c r="V112" s="191">
        <f t="shared" si="32"/>
        <v>0</v>
      </c>
      <c r="W112" s="191">
        <f t="shared" si="32"/>
        <v>0</v>
      </c>
      <c r="X112" s="191">
        <f t="shared" si="32"/>
        <v>0</v>
      </c>
      <c r="Y112" s="191">
        <f t="shared" si="32"/>
        <v>0</v>
      </c>
      <c r="Z112" s="191">
        <f t="shared" si="32"/>
        <v>0</v>
      </c>
      <c r="AA112" s="191">
        <f t="shared" si="32"/>
        <v>0</v>
      </c>
      <c r="AB112" s="191">
        <f t="shared" si="32"/>
        <v>0</v>
      </c>
      <c r="AC112" s="191">
        <f t="shared" si="32"/>
        <v>0</v>
      </c>
      <c r="AD112" s="191">
        <f t="shared" si="32"/>
        <v>0</v>
      </c>
      <c r="AE112" s="191">
        <f t="shared" si="32"/>
        <v>0</v>
      </c>
      <c r="AF112" s="191">
        <f t="shared" si="32"/>
        <v>0</v>
      </c>
      <c r="AG112" s="191">
        <f t="shared" si="32"/>
        <v>0</v>
      </c>
      <c r="AH112" s="191">
        <f t="shared" si="32"/>
        <v>0</v>
      </c>
      <c r="AI112" s="191">
        <f t="shared" si="32"/>
        <v>0</v>
      </c>
      <c r="AJ112" s="191">
        <f t="shared" si="32"/>
        <v>0</v>
      </c>
      <c r="AK112" s="191">
        <f t="shared" si="32"/>
        <v>0</v>
      </c>
      <c r="AL112" s="191">
        <f t="shared" si="32"/>
        <v>0</v>
      </c>
      <c r="AM112" s="196"/>
      <c r="AN112" s="196"/>
      <c r="AO112" s="196"/>
    </row>
    <row r="113" s="12" customFormat="1" ht="30" customHeight="1" spans="1:41">
      <c r="A113" s="183" t="s">
        <v>54</v>
      </c>
      <c r="B113" s="188" t="s">
        <v>135</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183" t="s">
        <v>54</v>
      </c>
      <c r="B114" s="188" t="s">
        <v>136</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customHeight="1" spans="1:41">
      <c r="A115" s="183" t="s">
        <v>54</v>
      </c>
      <c r="B115" s="188" t="s">
        <v>137</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customHeight="1" spans="1:41">
      <c r="A116" s="180" t="s">
        <v>50</v>
      </c>
      <c r="B116" s="188" t="s">
        <v>138</v>
      </c>
      <c r="C116" s="188"/>
      <c r="D116" s="188"/>
      <c r="E116" s="185"/>
      <c r="F116" s="185"/>
      <c r="G116" s="185"/>
      <c r="H116" s="185"/>
      <c r="I116" s="192">
        <f t="shared" ref="I116:AL116" si="33">I117+I119+I124+I131</f>
        <v>1</v>
      </c>
      <c r="J116" s="192">
        <f t="shared" si="33"/>
        <v>800</v>
      </c>
      <c r="K116" s="192">
        <f t="shared" si="33"/>
        <v>0</v>
      </c>
      <c r="L116" s="192">
        <f t="shared" si="33"/>
        <v>0</v>
      </c>
      <c r="M116" s="192">
        <f t="shared" si="33"/>
        <v>0</v>
      </c>
      <c r="N116" s="192">
        <f t="shared" si="33"/>
        <v>0</v>
      </c>
      <c r="O116" s="192">
        <f t="shared" si="33"/>
        <v>1</v>
      </c>
      <c r="P116" s="192">
        <f t="shared" si="33"/>
        <v>0</v>
      </c>
      <c r="Q116" s="192">
        <f t="shared" si="33"/>
        <v>0</v>
      </c>
      <c r="R116" s="192">
        <f t="shared" si="33"/>
        <v>0</v>
      </c>
      <c r="S116" s="192">
        <f t="shared" si="33"/>
        <v>800</v>
      </c>
      <c r="T116" s="192">
        <f t="shared" si="33"/>
        <v>800</v>
      </c>
      <c r="U116" s="192">
        <f t="shared" si="33"/>
        <v>0</v>
      </c>
      <c r="V116" s="192">
        <f t="shared" si="33"/>
        <v>0</v>
      </c>
      <c r="W116" s="192">
        <f t="shared" si="33"/>
        <v>0</v>
      </c>
      <c r="X116" s="192">
        <f t="shared" si="33"/>
        <v>0</v>
      </c>
      <c r="Y116" s="192">
        <f t="shared" si="33"/>
        <v>0</v>
      </c>
      <c r="Z116" s="192">
        <f t="shared" si="33"/>
        <v>240</v>
      </c>
      <c r="AA116" s="192">
        <f t="shared" si="33"/>
        <v>240</v>
      </c>
      <c r="AB116" s="192">
        <f t="shared" si="33"/>
        <v>240</v>
      </c>
      <c r="AC116" s="192">
        <f t="shared" si="33"/>
        <v>0</v>
      </c>
      <c r="AD116" s="192">
        <f t="shared" si="33"/>
        <v>0</v>
      </c>
      <c r="AE116" s="192">
        <f t="shared" si="33"/>
        <v>0</v>
      </c>
      <c r="AF116" s="192">
        <f t="shared" si="33"/>
        <v>0</v>
      </c>
      <c r="AG116" s="192">
        <f t="shared" si="33"/>
        <v>0</v>
      </c>
      <c r="AH116" s="192">
        <f t="shared" si="33"/>
        <v>0</v>
      </c>
      <c r="AI116" s="192">
        <f t="shared" si="33"/>
        <v>0</v>
      </c>
      <c r="AJ116" s="192">
        <f t="shared" si="33"/>
        <v>0</v>
      </c>
      <c r="AK116" s="192">
        <f t="shared" si="33"/>
        <v>0</v>
      </c>
      <c r="AL116" s="192">
        <f t="shared" si="33"/>
        <v>0</v>
      </c>
      <c r="AM116" s="196"/>
      <c r="AN116" s="196"/>
      <c r="AO116" s="196"/>
    </row>
    <row r="117" s="12" customFormat="1" ht="30" customHeight="1" spans="1:41">
      <c r="A117" s="203" t="s">
        <v>52</v>
      </c>
      <c r="B117" s="188" t="s">
        <v>139</v>
      </c>
      <c r="C117" s="188"/>
      <c r="D117" s="188"/>
      <c r="E117" s="185"/>
      <c r="F117" s="185"/>
      <c r="G117" s="185"/>
      <c r="H117" s="185"/>
      <c r="I117" s="191">
        <f t="shared" ref="I117:AL117" si="34">I118</f>
        <v>0</v>
      </c>
      <c r="J117" s="191">
        <f t="shared" si="34"/>
        <v>0</v>
      </c>
      <c r="K117" s="191">
        <f t="shared" si="34"/>
        <v>0</v>
      </c>
      <c r="L117" s="191">
        <f t="shared" si="34"/>
        <v>0</v>
      </c>
      <c r="M117" s="191">
        <f t="shared" si="34"/>
        <v>0</v>
      </c>
      <c r="N117" s="191">
        <f t="shared" si="34"/>
        <v>0</v>
      </c>
      <c r="O117" s="191">
        <f t="shared" si="34"/>
        <v>0</v>
      </c>
      <c r="P117" s="191">
        <f t="shared" si="34"/>
        <v>0</v>
      </c>
      <c r="Q117" s="191">
        <f t="shared" si="34"/>
        <v>0</v>
      </c>
      <c r="R117" s="191">
        <f t="shared" si="34"/>
        <v>0</v>
      </c>
      <c r="S117" s="191">
        <f t="shared" si="34"/>
        <v>0</v>
      </c>
      <c r="T117" s="191">
        <f t="shared" si="34"/>
        <v>0</v>
      </c>
      <c r="U117" s="191">
        <f t="shared" si="34"/>
        <v>0</v>
      </c>
      <c r="V117" s="191">
        <f t="shared" si="34"/>
        <v>0</v>
      </c>
      <c r="W117" s="191">
        <f t="shared" si="34"/>
        <v>0</v>
      </c>
      <c r="X117" s="191">
        <f t="shared" si="34"/>
        <v>0</v>
      </c>
      <c r="Y117" s="191">
        <f t="shared" si="34"/>
        <v>0</v>
      </c>
      <c r="Z117" s="191">
        <f t="shared" si="34"/>
        <v>0</v>
      </c>
      <c r="AA117" s="191">
        <f t="shared" si="34"/>
        <v>0</v>
      </c>
      <c r="AB117" s="191">
        <f t="shared" si="34"/>
        <v>0</v>
      </c>
      <c r="AC117" s="191">
        <f t="shared" si="34"/>
        <v>0</v>
      </c>
      <c r="AD117" s="191">
        <f t="shared" si="34"/>
        <v>0</v>
      </c>
      <c r="AE117" s="191">
        <f t="shared" si="34"/>
        <v>0</v>
      </c>
      <c r="AF117" s="191">
        <f t="shared" si="34"/>
        <v>0</v>
      </c>
      <c r="AG117" s="191">
        <f t="shared" si="34"/>
        <v>0</v>
      </c>
      <c r="AH117" s="191">
        <f t="shared" si="34"/>
        <v>0</v>
      </c>
      <c r="AI117" s="191">
        <f t="shared" si="34"/>
        <v>0</v>
      </c>
      <c r="AJ117" s="191">
        <f t="shared" si="34"/>
        <v>0</v>
      </c>
      <c r="AK117" s="191">
        <f t="shared" si="34"/>
        <v>0</v>
      </c>
      <c r="AL117" s="191">
        <f t="shared" si="34"/>
        <v>0</v>
      </c>
      <c r="AM117" s="196"/>
      <c r="AN117" s="196"/>
      <c r="AO117" s="196"/>
    </row>
    <row r="118" s="12" customFormat="1" ht="30" customHeight="1" spans="1:41">
      <c r="A118" s="183" t="s">
        <v>54</v>
      </c>
      <c r="B118" s="188" t="s">
        <v>140</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203" t="s">
        <v>52</v>
      </c>
      <c r="B119" s="188" t="s">
        <v>141</v>
      </c>
      <c r="C119" s="188"/>
      <c r="D119" s="188"/>
      <c r="E119" s="185"/>
      <c r="F119" s="185"/>
      <c r="G119" s="185"/>
      <c r="H119" s="185"/>
      <c r="I119" s="191">
        <f t="shared" ref="I119:AL119" si="35">I120+I122+I123</f>
        <v>1</v>
      </c>
      <c r="J119" s="191">
        <f t="shared" si="35"/>
        <v>800</v>
      </c>
      <c r="K119" s="191">
        <f t="shared" si="35"/>
        <v>0</v>
      </c>
      <c r="L119" s="191">
        <f t="shared" si="35"/>
        <v>0</v>
      </c>
      <c r="M119" s="191">
        <f t="shared" si="35"/>
        <v>0</v>
      </c>
      <c r="N119" s="191">
        <f t="shared" si="35"/>
        <v>0</v>
      </c>
      <c r="O119" s="191">
        <f t="shared" si="35"/>
        <v>1</v>
      </c>
      <c r="P119" s="191">
        <f t="shared" si="35"/>
        <v>0</v>
      </c>
      <c r="Q119" s="191">
        <f t="shared" si="35"/>
        <v>0</v>
      </c>
      <c r="R119" s="191">
        <f t="shared" si="35"/>
        <v>0</v>
      </c>
      <c r="S119" s="191">
        <f t="shared" si="35"/>
        <v>800</v>
      </c>
      <c r="T119" s="191">
        <f t="shared" si="35"/>
        <v>800</v>
      </c>
      <c r="U119" s="191">
        <f t="shared" si="35"/>
        <v>0</v>
      </c>
      <c r="V119" s="191">
        <f t="shared" si="35"/>
        <v>0</v>
      </c>
      <c r="W119" s="191">
        <f t="shared" si="35"/>
        <v>0</v>
      </c>
      <c r="X119" s="191">
        <f t="shared" si="35"/>
        <v>0</v>
      </c>
      <c r="Y119" s="191">
        <f t="shared" si="35"/>
        <v>0</v>
      </c>
      <c r="Z119" s="191">
        <f t="shared" si="35"/>
        <v>240</v>
      </c>
      <c r="AA119" s="191">
        <f t="shared" si="35"/>
        <v>240</v>
      </c>
      <c r="AB119" s="191">
        <f t="shared" si="35"/>
        <v>240</v>
      </c>
      <c r="AC119" s="191">
        <f t="shared" si="35"/>
        <v>0</v>
      </c>
      <c r="AD119" s="191">
        <f t="shared" si="35"/>
        <v>0</v>
      </c>
      <c r="AE119" s="191">
        <f t="shared" si="35"/>
        <v>0</v>
      </c>
      <c r="AF119" s="191">
        <f t="shared" si="35"/>
        <v>0</v>
      </c>
      <c r="AG119" s="191">
        <f t="shared" si="35"/>
        <v>0</v>
      </c>
      <c r="AH119" s="191">
        <f t="shared" si="35"/>
        <v>0</v>
      </c>
      <c r="AI119" s="191">
        <f t="shared" si="35"/>
        <v>0</v>
      </c>
      <c r="AJ119" s="191">
        <f t="shared" si="35"/>
        <v>0</v>
      </c>
      <c r="AK119" s="191">
        <f t="shared" si="35"/>
        <v>0</v>
      </c>
      <c r="AL119" s="191">
        <f t="shared" si="35"/>
        <v>0</v>
      </c>
      <c r="AM119" s="196"/>
      <c r="AN119" s="196"/>
      <c r="AO119" s="196"/>
    </row>
    <row r="120" s="12" customFormat="1" ht="30" customHeight="1" spans="1:41">
      <c r="A120" s="183" t="s">
        <v>54</v>
      </c>
      <c r="B120" s="188" t="s">
        <v>142</v>
      </c>
      <c r="C120" s="188"/>
      <c r="D120" s="188"/>
      <c r="E120" s="185"/>
      <c r="F120" s="185"/>
      <c r="G120" s="185"/>
      <c r="H120" s="185"/>
      <c r="I120" s="191">
        <f t="shared" ref="I120:AL120" si="36">SUM(I121)</f>
        <v>1</v>
      </c>
      <c r="J120" s="191">
        <f t="shared" si="36"/>
        <v>800</v>
      </c>
      <c r="K120" s="191">
        <f t="shared" si="36"/>
        <v>0</v>
      </c>
      <c r="L120" s="191">
        <f t="shared" si="36"/>
        <v>0</v>
      </c>
      <c r="M120" s="191">
        <f t="shared" si="36"/>
        <v>0</v>
      </c>
      <c r="N120" s="191">
        <f t="shared" si="36"/>
        <v>0</v>
      </c>
      <c r="O120" s="191">
        <f t="shared" si="36"/>
        <v>1</v>
      </c>
      <c r="P120" s="191">
        <f t="shared" si="36"/>
        <v>0</v>
      </c>
      <c r="Q120" s="191">
        <f t="shared" si="36"/>
        <v>0</v>
      </c>
      <c r="R120" s="191">
        <f t="shared" si="36"/>
        <v>0</v>
      </c>
      <c r="S120" s="191">
        <f t="shared" si="36"/>
        <v>800</v>
      </c>
      <c r="T120" s="191">
        <f t="shared" si="36"/>
        <v>800</v>
      </c>
      <c r="U120" s="191">
        <f t="shared" si="36"/>
        <v>0</v>
      </c>
      <c r="V120" s="191">
        <f t="shared" si="36"/>
        <v>0</v>
      </c>
      <c r="W120" s="191">
        <f t="shared" si="36"/>
        <v>0</v>
      </c>
      <c r="X120" s="191">
        <f t="shared" si="36"/>
        <v>0</v>
      </c>
      <c r="Y120" s="191">
        <f t="shared" si="36"/>
        <v>0</v>
      </c>
      <c r="Z120" s="191">
        <f t="shared" si="36"/>
        <v>240</v>
      </c>
      <c r="AA120" s="191">
        <f t="shared" si="36"/>
        <v>240</v>
      </c>
      <c r="AB120" s="191">
        <f t="shared" si="36"/>
        <v>240</v>
      </c>
      <c r="AC120" s="191">
        <f t="shared" si="36"/>
        <v>0</v>
      </c>
      <c r="AD120" s="191">
        <f t="shared" si="36"/>
        <v>0</v>
      </c>
      <c r="AE120" s="191">
        <f t="shared" si="36"/>
        <v>0</v>
      </c>
      <c r="AF120" s="191">
        <f t="shared" si="36"/>
        <v>0</v>
      </c>
      <c r="AG120" s="191">
        <f t="shared" si="36"/>
        <v>0</v>
      </c>
      <c r="AH120" s="191">
        <f t="shared" si="36"/>
        <v>0</v>
      </c>
      <c r="AI120" s="191">
        <f t="shared" si="36"/>
        <v>0</v>
      </c>
      <c r="AJ120" s="191">
        <f t="shared" si="36"/>
        <v>0</v>
      </c>
      <c r="AK120" s="191">
        <f t="shared" si="36"/>
        <v>0</v>
      </c>
      <c r="AL120" s="191">
        <f t="shared" si="36"/>
        <v>0</v>
      </c>
      <c r="AM120" s="196"/>
      <c r="AN120" s="196"/>
      <c r="AO120" s="196"/>
    </row>
    <row r="121" s="7" customFormat="1" ht="198" customHeight="1" spans="1:42">
      <c r="A121" s="22">
        <v>23</v>
      </c>
      <c r="B121" s="22" t="s">
        <v>1174</v>
      </c>
      <c r="C121" s="22">
        <v>2024</v>
      </c>
      <c r="D121" s="33" t="s">
        <v>993</v>
      </c>
      <c r="E121" s="22" t="s">
        <v>178</v>
      </c>
      <c r="F121" s="22" t="s">
        <v>1175</v>
      </c>
      <c r="G121" s="22" t="s">
        <v>995</v>
      </c>
      <c r="H121" s="33" t="s">
        <v>1103</v>
      </c>
      <c r="I121" s="22">
        <v>1</v>
      </c>
      <c r="J121" s="22">
        <v>800</v>
      </c>
      <c r="K121" s="22"/>
      <c r="L121" s="22"/>
      <c r="M121" s="22"/>
      <c r="N121" s="22"/>
      <c r="O121" s="22">
        <v>1</v>
      </c>
      <c r="P121" s="22"/>
      <c r="Q121" s="22"/>
      <c r="R121" s="22"/>
      <c r="S121" s="22">
        <v>800</v>
      </c>
      <c r="T121" s="22">
        <v>800</v>
      </c>
      <c r="U121" s="36" t="s">
        <v>997</v>
      </c>
      <c r="V121" s="22" t="s">
        <v>1176</v>
      </c>
      <c r="W121" s="22" t="s">
        <v>997</v>
      </c>
      <c r="X121" s="22" t="s">
        <v>1176</v>
      </c>
      <c r="Y121" s="22" t="s">
        <v>1177</v>
      </c>
      <c r="Z121" s="22">
        <v>240</v>
      </c>
      <c r="AA121" s="22">
        <v>240</v>
      </c>
      <c r="AB121" s="60">
        <v>240</v>
      </c>
      <c r="AC121" s="60"/>
      <c r="AD121" s="60"/>
      <c r="AE121" s="60"/>
      <c r="AF121" s="22"/>
      <c r="AG121" s="22"/>
      <c r="AH121" s="22"/>
      <c r="AI121" s="22"/>
      <c r="AJ121" s="22"/>
      <c r="AK121" s="22"/>
      <c r="AL121" s="22"/>
      <c r="AM121" s="33" t="s">
        <v>1178</v>
      </c>
      <c r="AN121" s="33" t="s">
        <v>1179</v>
      </c>
      <c r="AO121" s="60" t="s">
        <v>1386</v>
      </c>
      <c r="AP121" s="75" t="s">
        <v>1386</v>
      </c>
    </row>
    <row r="122" s="12" customFormat="1" ht="30" customHeight="1" spans="1:41">
      <c r="A122" s="183" t="s">
        <v>54</v>
      </c>
      <c r="B122" s="188" t="s">
        <v>143</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144</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203" t="s">
        <v>52</v>
      </c>
      <c r="B124" s="188" t="s">
        <v>145</v>
      </c>
      <c r="C124" s="188"/>
      <c r="D124" s="188"/>
      <c r="E124" s="185"/>
      <c r="F124" s="185"/>
      <c r="G124" s="185"/>
      <c r="H124" s="185"/>
      <c r="I124" s="191">
        <f t="shared" ref="I124:AL124" si="37">I125+I126+I127+I128+I129+I130</f>
        <v>0</v>
      </c>
      <c r="J124" s="191">
        <f t="shared" si="37"/>
        <v>0</v>
      </c>
      <c r="K124" s="191">
        <f t="shared" si="37"/>
        <v>0</v>
      </c>
      <c r="L124" s="191">
        <f t="shared" si="37"/>
        <v>0</v>
      </c>
      <c r="M124" s="191">
        <f t="shared" si="37"/>
        <v>0</v>
      </c>
      <c r="N124" s="191">
        <f t="shared" si="37"/>
        <v>0</v>
      </c>
      <c r="O124" s="191">
        <f t="shared" si="37"/>
        <v>0</v>
      </c>
      <c r="P124" s="191">
        <f t="shared" si="37"/>
        <v>0</v>
      </c>
      <c r="Q124" s="191">
        <f t="shared" si="37"/>
        <v>0</v>
      </c>
      <c r="R124" s="191">
        <f t="shared" si="37"/>
        <v>0</v>
      </c>
      <c r="S124" s="191">
        <f t="shared" si="37"/>
        <v>0</v>
      </c>
      <c r="T124" s="191">
        <f t="shared" si="37"/>
        <v>0</v>
      </c>
      <c r="U124" s="191">
        <f t="shared" si="37"/>
        <v>0</v>
      </c>
      <c r="V124" s="191">
        <f t="shared" si="37"/>
        <v>0</v>
      </c>
      <c r="W124" s="191">
        <f t="shared" si="37"/>
        <v>0</v>
      </c>
      <c r="X124" s="191">
        <f t="shared" si="37"/>
        <v>0</v>
      </c>
      <c r="Y124" s="191">
        <f t="shared" si="37"/>
        <v>0</v>
      </c>
      <c r="Z124" s="191">
        <f t="shared" si="37"/>
        <v>0</v>
      </c>
      <c r="AA124" s="191">
        <f t="shared" si="37"/>
        <v>0</v>
      </c>
      <c r="AB124" s="191">
        <f t="shared" si="37"/>
        <v>0</v>
      </c>
      <c r="AC124" s="191">
        <f t="shared" si="37"/>
        <v>0</v>
      </c>
      <c r="AD124" s="191">
        <f t="shared" si="37"/>
        <v>0</v>
      </c>
      <c r="AE124" s="191">
        <f t="shared" si="37"/>
        <v>0</v>
      </c>
      <c r="AF124" s="191">
        <f t="shared" si="37"/>
        <v>0</v>
      </c>
      <c r="AG124" s="191">
        <f t="shared" si="37"/>
        <v>0</v>
      </c>
      <c r="AH124" s="191">
        <f t="shared" si="37"/>
        <v>0</v>
      </c>
      <c r="AI124" s="191">
        <f t="shared" si="37"/>
        <v>0</v>
      </c>
      <c r="AJ124" s="191">
        <f t="shared" si="37"/>
        <v>0</v>
      </c>
      <c r="AK124" s="191">
        <f t="shared" si="37"/>
        <v>0</v>
      </c>
      <c r="AL124" s="191">
        <f t="shared" si="37"/>
        <v>0</v>
      </c>
      <c r="AM124" s="196"/>
      <c r="AN124" s="196"/>
      <c r="AO124" s="196"/>
    </row>
    <row r="125" s="12" customFormat="1" ht="30" customHeight="1" spans="1:41">
      <c r="A125" s="183" t="s">
        <v>54</v>
      </c>
      <c r="B125" s="188" t="s">
        <v>146</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customHeight="1" spans="1:41">
      <c r="A126" s="183" t="s">
        <v>54</v>
      </c>
      <c r="B126" s="188" t="s">
        <v>147</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183" t="s">
        <v>54</v>
      </c>
      <c r="B127" s="188" t="s">
        <v>148</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149</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3" t="s">
        <v>54</v>
      </c>
      <c r="B129" s="188" t="s">
        <v>150</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customHeight="1" spans="1:41">
      <c r="A130" s="183" t="s">
        <v>54</v>
      </c>
      <c r="B130" s="188" t="s">
        <v>151</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203" t="s">
        <v>52</v>
      </c>
      <c r="B131" s="188" t="s">
        <v>152</v>
      </c>
      <c r="C131" s="188"/>
      <c r="D131" s="188"/>
      <c r="E131" s="185"/>
      <c r="F131" s="185"/>
      <c r="G131" s="185"/>
      <c r="H131" s="185"/>
      <c r="I131" s="191">
        <f t="shared" ref="I131:AL131" si="38">I132+I133+I134+I135+I136</f>
        <v>0</v>
      </c>
      <c r="J131" s="191">
        <f t="shared" si="38"/>
        <v>0</v>
      </c>
      <c r="K131" s="191">
        <f t="shared" si="38"/>
        <v>0</v>
      </c>
      <c r="L131" s="191">
        <f t="shared" si="38"/>
        <v>0</v>
      </c>
      <c r="M131" s="191">
        <f t="shared" si="38"/>
        <v>0</v>
      </c>
      <c r="N131" s="191">
        <f t="shared" si="38"/>
        <v>0</v>
      </c>
      <c r="O131" s="191">
        <f t="shared" si="38"/>
        <v>0</v>
      </c>
      <c r="P131" s="191">
        <f t="shared" si="38"/>
        <v>0</v>
      </c>
      <c r="Q131" s="191">
        <f t="shared" si="38"/>
        <v>0</v>
      </c>
      <c r="R131" s="191">
        <f t="shared" si="38"/>
        <v>0</v>
      </c>
      <c r="S131" s="191">
        <f t="shared" si="38"/>
        <v>0</v>
      </c>
      <c r="T131" s="191">
        <f t="shared" si="38"/>
        <v>0</v>
      </c>
      <c r="U131" s="191">
        <f t="shared" si="38"/>
        <v>0</v>
      </c>
      <c r="V131" s="191">
        <f t="shared" si="38"/>
        <v>0</v>
      </c>
      <c r="W131" s="191">
        <f t="shared" si="38"/>
        <v>0</v>
      </c>
      <c r="X131" s="191">
        <f t="shared" si="38"/>
        <v>0</v>
      </c>
      <c r="Y131" s="191">
        <f t="shared" si="38"/>
        <v>0</v>
      </c>
      <c r="Z131" s="191">
        <f t="shared" si="38"/>
        <v>0</v>
      </c>
      <c r="AA131" s="191">
        <f t="shared" si="38"/>
        <v>0</v>
      </c>
      <c r="AB131" s="191">
        <f t="shared" si="38"/>
        <v>0</v>
      </c>
      <c r="AC131" s="191">
        <f t="shared" si="38"/>
        <v>0</v>
      </c>
      <c r="AD131" s="191">
        <f t="shared" si="38"/>
        <v>0</v>
      </c>
      <c r="AE131" s="191">
        <f t="shared" si="38"/>
        <v>0</v>
      </c>
      <c r="AF131" s="191">
        <f t="shared" si="38"/>
        <v>0</v>
      </c>
      <c r="AG131" s="191">
        <f t="shared" si="38"/>
        <v>0</v>
      </c>
      <c r="AH131" s="191">
        <f t="shared" si="38"/>
        <v>0</v>
      </c>
      <c r="AI131" s="191">
        <f t="shared" si="38"/>
        <v>0</v>
      </c>
      <c r="AJ131" s="191">
        <f t="shared" si="38"/>
        <v>0</v>
      </c>
      <c r="AK131" s="191">
        <f t="shared" si="38"/>
        <v>0</v>
      </c>
      <c r="AL131" s="191">
        <f t="shared" si="38"/>
        <v>0</v>
      </c>
      <c r="AM131" s="196"/>
      <c r="AN131" s="196"/>
      <c r="AO131" s="196"/>
    </row>
    <row r="132" s="12" customFormat="1" ht="30" customHeight="1" spans="1:41">
      <c r="A132" s="183" t="s">
        <v>54</v>
      </c>
      <c r="B132" s="188" t="s">
        <v>153</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183" t="s">
        <v>54</v>
      </c>
      <c r="B133" s="188" t="s">
        <v>154</v>
      </c>
      <c r="C133" s="188"/>
      <c r="D133" s="188"/>
      <c r="E133" s="185"/>
      <c r="F133" s="185"/>
      <c r="G133" s="185"/>
      <c r="H133" s="185"/>
      <c r="I133" s="191"/>
      <c r="J133" s="191"/>
      <c r="K133" s="191"/>
      <c r="L133" s="191"/>
      <c r="M133" s="191"/>
      <c r="N133" s="191"/>
      <c r="O133" s="191"/>
      <c r="P133" s="191"/>
      <c r="Q133" s="191"/>
      <c r="R133" s="191"/>
      <c r="S133" s="191"/>
      <c r="T133" s="191"/>
      <c r="U133" s="191"/>
      <c r="V133" s="191"/>
      <c r="W133" s="191"/>
      <c r="X133" s="191"/>
      <c r="Y133" s="191"/>
      <c r="Z133" s="191"/>
      <c r="AA133" s="191"/>
      <c r="AB133" s="191"/>
      <c r="AC133" s="191"/>
      <c r="AD133" s="191"/>
      <c r="AE133" s="191"/>
      <c r="AF133" s="191"/>
      <c r="AG133" s="191"/>
      <c r="AH133" s="191"/>
      <c r="AI133" s="191"/>
      <c r="AJ133" s="191"/>
      <c r="AK133" s="191"/>
      <c r="AL133" s="191"/>
      <c r="AM133" s="196"/>
      <c r="AN133" s="196"/>
      <c r="AO133" s="196"/>
    </row>
    <row r="134" s="12" customFormat="1" ht="30" customHeight="1" spans="1:41">
      <c r="A134" s="183" t="s">
        <v>54</v>
      </c>
      <c r="B134" s="188" t="s">
        <v>155</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156</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157</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0" t="s">
        <v>50</v>
      </c>
      <c r="B137" s="188" t="s">
        <v>158</v>
      </c>
      <c r="C137" s="188"/>
      <c r="D137" s="188"/>
      <c r="E137" s="185"/>
      <c r="F137" s="185"/>
      <c r="G137" s="185"/>
      <c r="H137" s="185"/>
      <c r="I137" s="192">
        <f t="shared" ref="I137:AL137" si="39">I138+I141</f>
        <v>0</v>
      </c>
      <c r="J137" s="192">
        <f t="shared" si="39"/>
        <v>0</v>
      </c>
      <c r="K137" s="192">
        <f t="shared" si="39"/>
        <v>0</v>
      </c>
      <c r="L137" s="192">
        <f t="shared" si="39"/>
        <v>0</v>
      </c>
      <c r="M137" s="192">
        <f t="shared" si="39"/>
        <v>0</v>
      </c>
      <c r="N137" s="192">
        <f t="shared" si="39"/>
        <v>0</v>
      </c>
      <c r="O137" s="192">
        <f t="shared" si="39"/>
        <v>0</v>
      </c>
      <c r="P137" s="192">
        <f t="shared" si="39"/>
        <v>0</v>
      </c>
      <c r="Q137" s="192">
        <f t="shared" si="39"/>
        <v>0</v>
      </c>
      <c r="R137" s="192">
        <f t="shared" si="39"/>
        <v>0</v>
      </c>
      <c r="S137" s="192">
        <f t="shared" si="39"/>
        <v>0</v>
      </c>
      <c r="T137" s="192">
        <f t="shared" si="39"/>
        <v>0</v>
      </c>
      <c r="U137" s="192">
        <f t="shared" si="39"/>
        <v>0</v>
      </c>
      <c r="V137" s="192">
        <f t="shared" si="39"/>
        <v>0</v>
      </c>
      <c r="W137" s="192">
        <f t="shared" si="39"/>
        <v>0</v>
      </c>
      <c r="X137" s="192">
        <f t="shared" si="39"/>
        <v>0</v>
      </c>
      <c r="Y137" s="192">
        <f t="shared" si="39"/>
        <v>0</v>
      </c>
      <c r="Z137" s="192">
        <f t="shared" si="39"/>
        <v>0</v>
      </c>
      <c r="AA137" s="192">
        <f t="shared" si="39"/>
        <v>0</v>
      </c>
      <c r="AB137" s="192">
        <f t="shared" si="39"/>
        <v>0</v>
      </c>
      <c r="AC137" s="192">
        <f t="shared" si="39"/>
        <v>0</v>
      </c>
      <c r="AD137" s="192">
        <f t="shared" si="39"/>
        <v>0</v>
      </c>
      <c r="AE137" s="192">
        <f t="shared" si="39"/>
        <v>0</v>
      </c>
      <c r="AF137" s="192">
        <f t="shared" si="39"/>
        <v>0</v>
      </c>
      <c r="AG137" s="192">
        <f t="shared" si="39"/>
        <v>0</v>
      </c>
      <c r="AH137" s="192">
        <f t="shared" si="39"/>
        <v>0</v>
      </c>
      <c r="AI137" s="192">
        <f t="shared" si="39"/>
        <v>0</v>
      </c>
      <c r="AJ137" s="192">
        <f t="shared" si="39"/>
        <v>0</v>
      </c>
      <c r="AK137" s="192">
        <f t="shared" si="39"/>
        <v>0</v>
      </c>
      <c r="AL137" s="192">
        <f t="shared" si="39"/>
        <v>0</v>
      </c>
      <c r="AM137" s="196"/>
      <c r="AN137" s="196"/>
      <c r="AO137" s="196"/>
    </row>
    <row r="138" s="12" customFormat="1" ht="30" customHeight="1" spans="1:41">
      <c r="A138" s="203" t="s">
        <v>52</v>
      </c>
      <c r="B138" s="188" t="s">
        <v>159</v>
      </c>
      <c r="C138" s="188"/>
      <c r="D138" s="188"/>
      <c r="E138" s="185"/>
      <c r="F138" s="185"/>
      <c r="G138" s="185"/>
      <c r="H138" s="185"/>
      <c r="I138" s="191">
        <f t="shared" ref="I138:AL138" si="40">I139+I140</f>
        <v>0</v>
      </c>
      <c r="J138" s="191">
        <f t="shared" si="40"/>
        <v>0</v>
      </c>
      <c r="K138" s="191">
        <f t="shared" si="40"/>
        <v>0</v>
      </c>
      <c r="L138" s="191">
        <f t="shared" si="40"/>
        <v>0</v>
      </c>
      <c r="M138" s="191">
        <f t="shared" si="40"/>
        <v>0</v>
      </c>
      <c r="N138" s="191">
        <f t="shared" si="40"/>
        <v>0</v>
      </c>
      <c r="O138" s="191">
        <f t="shared" si="40"/>
        <v>0</v>
      </c>
      <c r="P138" s="191">
        <f t="shared" si="40"/>
        <v>0</v>
      </c>
      <c r="Q138" s="191">
        <f t="shared" si="40"/>
        <v>0</v>
      </c>
      <c r="R138" s="191">
        <f t="shared" si="40"/>
        <v>0</v>
      </c>
      <c r="S138" s="191">
        <f t="shared" si="40"/>
        <v>0</v>
      </c>
      <c r="T138" s="191">
        <f t="shared" si="40"/>
        <v>0</v>
      </c>
      <c r="U138" s="191">
        <f t="shared" si="40"/>
        <v>0</v>
      </c>
      <c r="V138" s="191">
        <f t="shared" si="40"/>
        <v>0</v>
      </c>
      <c r="W138" s="191">
        <f t="shared" si="40"/>
        <v>0</v>
      </c>
      <c r="X138" s="191">
        <f t="shared" si="40"/>
        <v>0</v>
      </c>
      <c r="Y138" s="191">
        <f t="shared" si="40"/>
        <v>0</v>
      </c>
      <c r="Z138" s="191">
        <f t="shared" si="40"/>
        <v>0</v>
      </c>
      <c r="AA138" s="191">
        <f t="shared" si="40"/>
        <v>0</v>
      </c>
      <c r="AB138" s="191">
        <f t="shared" si="40"/>
        <v>0</v>
      </c>
      <c r="AC138" s="191">
        <f t="shared" si="40"/>
        <v>0</v>
      </c>
      <c r="AD138" s="191">
        <f t="shared" si="40"/>
        <v>0</v>
      </c>
      <c r="AE138" s="191">
        <f t="shared" si="40"/>
        <v>0</v>
      </c>
      <c r="AF138" s="191">
        <f t="shared" si="40"/>
        <v>0</v>
      </c>
      <c r="AG138" s="191">
        <f t="shared" si="40"/>
        <v>0</v>
      </c>
      <c r="AH138" s="191">
        <f t="shared" si="40"/>
        <v>0</v>
      </c>
      <c r="AI138" s="191">
        <f t="shared" si="40"/>
        <v>0</v>
      </c>
      <c r="AJ138" s="191">
        <f t="shared" si="40"/>
        <v>0</v>
      </c>
      <c r="AK138" s="191">
        <f t="shared" si="40"/>
        <v>0</v>
      </c>
      <c r="AL138" s="191">
        <f t="shared" si="40"/>
        <v>0</v>
      </c>
      <c r="AM138" s="196"/>
      <c r="AN138" s="196"/>
      <c r="AO138" s="196"/>
    </row>
    <row r="139" s="12" customFormat="1" ht="30" customHeight="1" spans="1:41">
      <c r="A139" s="183" t="s">
        <v>54</v>
      </c>
      <c r="B139" s="188" t="s">
        <v>160</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161</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203" t="s">
        <v>52</v>
      </c>
      <c r="B141" s="188" t="s">
        <v>162</v>
      </c>
      <c r="C141" s="188"/>
      <c r="D141" s="188"/>
      <c r="E141" s="185"/>
      <c r="F141" s="185"/>
      <c r="G141" s="185"/>
      <c r="H141" s="185"/>
      <c r="I141" s="191">
        <f t="shared" ref="I141:AL141" si="41">I142+I143+I144+I145</f>
        <v>0</v>
      </c>
      <c r="J141" s="191">
        <f t="shared" si="41"/>
        <v>0</v>
      </c>
      <c r="K141" s="191">
        <f t="shared" si="41"/>
        <v>0</v>
      </c>
      <c r="L141" s="191">
        <f t="shared" si="41"/>
        <v>0</v>
      </c>
      <c r="M141" s="191">
        <f t="shared" si="41"/>
        <v>0</v>
      </c>
      <c r="N141" s="191">
        <f t="shared" si="41"/>
        <v>0</v>
      </c>
      <c r="O141" s="191">
        <f t="shared" si="41"/>
        <v>0</v>
      </c>
      <c r="P141" s="191">
        <f t="shared" si="41"/>
        <v>0</v>
      </c>
      <c r="Q141" s="191">
        <f t="shared" si="41"/>
        <v>0</v>
      </c>
      <c r="R141" s="191">
        <f t="shared" si="41"/>
        <v>0</v>
      </c>
      <c r="S141" s="191">
        <f t="shared" si="41"/>
        <v>0</v>
      </c>
      <c r="T141" s="191">
        <f t="shared" si="41"/>
        <v>0</v>
      </c>
      <c r="U141" s="191">
        <f t="shared" si="41"/>
        <v>0</v>
      </c>
      <c r="V141" s="191">
        <f t="shared" si="41"/>
        <v>0</v>
      </c>
      <c r="W141" s="191">
        <f t="shared" si="41"/>
        <v>0</v>
      </c>
      <c r="X141" s="191">
        <f t="shared" si="41"/>
        <v>0</v>
      </c>
      <c r="Y141" s="191">
        <f t="shared" si="41"/>
        <v>0</v>
      </c>
      <c r="Z141" s="191">
        <f t="shared" si="41"/>
        <v>0</v>
      </c>
      <c r="AA141" s="191">
        <f t="shared" si="41"/>
        <v>0</v>
      </c>
      <c r="AB141" s="191">
        <f t="shared" si="41"/>
        <v>0</v>
      </c>
      <c r="AC141" s="191">
        <f t="shared" si="41"/>
        <v>0</v>
      </c>
      <c r="AD141" s="191">
        <f t="shared" si="41"/>
        <v>0</v>
      </c>
      <c r="AE141" s="191">
        <f t="shared" si="41"/>
        <v>0</v>
      </c>
      <c r="AF141" s="191">
        <f t="shared" si="41"/>
        <v>0</v>
      </c>
      <c r="AG141" s="191">
        <f t="shared" si="41"/>
        <v>0</v>
      </c>
      <c r="AH141" s="191">
        <f t="shared" si="41"/>
        <v>0</v>
      </c>
      <c r="AI141" s="191">
        <f t="shared" si="41"/>
        <v>0</v>
      </c>
      <c r="AJ141" s="191">
        <f t="shared" si="41"/>
        <v>0</v>
      </c>
      <c r="AK141" s="191">
        <f t="shared" si="41"/>
        <v>0</v>
      </c>
      <c r="AL141" s="191">
        <f t="shared" si="41"/>
        <v>0</v>
      </c>
      <c r="AM141" s="196"/>
      <c r="AN141" s="196"/>
      <c r="AO141" s="196"/>
    </row>
    <row r="142" s="12" customFormat="1" ht="30" customHeight="1" spans="1:41">
      <c r="A142" s="183" t="s">
        <v>54</v>
      </c>
      <c r="B142" s="188" t="s">
        <v>163</v>
      </c>
      <c r="C142" s="188"/>
      <c r="D142" s="188"/>
      <c r="E142" s="185"/>
      <c r="F142" s="185"/>
      <c r="G142" s="185"/>
      <c r="H142" s="185"/>
      <c r="I142" s="191"/>
      <c r="J142" s="191"/>
      <c r="K142" s="191"/>
      <c r="L142" s="191"/>
      <c r="M142" s="191"/>
      <c r="N142" s="191"/>
      <c r="O142" s="191"/>
      <c r="P142" s="191"/>
      <c r="Q142" s="191"/>
      <c r="R142" s="191"/>
      <c r="S142" s="191"/>
      <c r="T142" s="191"/>
      <c r="U142" s="191"/>
      <c r="V142" s="191"/>
      <c r="W142" s="191"/>
      <c r="X142" s="191"/>
      <c r="Y142" s="191"/>
      <c r="Z142" s="191"/>
      <c r="AA142" s="191"/>
      <c r="AB142" s="191"/>
      <c r="AC142" s="191"/>
      <c r="AD142" s="191"/>
      <c r="AE142" s="191"/>
      <c r="AF142" s="191"/>
      <c r="AG142" s="191"/>
      <c r="AH142" s="191"/>
      <c r="AI142" s="191"/>
      <c r="AJ142" s="191"/>
      <c r="AK142" s="191"/>
      <c r="AL142" s="191"/>
      <c r="AM142" s="196"/>
      <c r="AN142" s="196"/>
      <c r="AO142" s="196"/>
    </row>
    <row r="143" s="12" customFormat="1" ht="30" customHeight="1" spans="1:41">
      <c r="A143" s="183" t="s">
        <v>54</v>
      </c>
      <c r="B143" s="188" t="s">
        <v>164</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165</v>
      </c>
      <c r="C144" s="188"/>
      <c r="D144" s="188"/>
      <c r="E144" s="185"/>
      <c r="F144" s="185"/>
      <c r="G144" s="185"/>
      <c r="H144" s="185"/>
      <c r="I144" s="191"/>
      <c r="J144" s="191"/>
      <c r="K144" s="191"/>
      <c r="L144" s="191"/>
      <c r="M144" s="191"/>
      <c r="N144" s="191"/>
      <c r="O144" s="191"/>
      <c r="P144" s="191"/>
      <c r="Q144" s="191"/>
      <c r="R144" s="191"/>
      <c r="S144" s="191"/>
      <c r="T144" s="191"/>
      <c r="U144" s="191"/>
      <c r="V144" s="191"/>
      <c r="W144" s="191"/>
      <c r="X144" s="191"/>
      <c r="Y144" s="191"/>
      <c r="Z144" s="191"/>
      <c r="AA144" s="191"/>
      <c r="AB144" s="191"/>
      <c r="AC144" s="191"/>
      <c r="AD144" s="191"/>
      <c r="AE144" s="191"/>
      <c r="AF144" s="191"/>
      <c r="AG144" s="191"/>
      <c r="AH144" s="191"/>
      <c r="AI144" s="191"/>
      <c r="AJ144" s="191"/>
      <c r="AK144" s="191"/>
      <c r="AL144" s="191"/>
      <c r="AM144" s="196"/>
      <c r="AN144" s="196"/>
      <c r="AO144" s="196"/>
    </row>
    <row r="145" s="12" customFormat="1" ht="30" customHeight="1" spans="1:41">
      <c r="A145" s="183" t="s">
        <v>54</v>
      </c>
      <c r="B145" s="188" t="s">
        <v>166</v>
      </c>
      <c r="C145" s="188"/>
      <c r="D145" s="188"/>
      <c r="E145" s="185"/>
      <c r="F145" s="185"/>
      <c r="G145" s="185"/>
      <c r="H145" s="185"/>
      <c r="I145" s="191"/>
      <c r="J145" s="191"/>
      <c r="K145" s="191"/>
      <c r="L145" s="191"/>
      <c r="M145" s="191"/>
      <c r="N145" s="191"/>
      <c r="O145" s="191"/>
      <c r="P145" s="191"/>
      <c r="Q145" s="191"/>
      <c r="R145" s="191"/>
      <c r="S145" s="191"/>
      <c r="T145" s="191"/>
      <c r="U145" s="191"/>
      <c r="V145" s="191"/>
      <c r="W145" s="191"/>
      <c r="X145" s="191"/>
      <c r="Y145" s="191"/>
      <c r="Z145" s="191"/>
      <c r="AA145" s="191"/>
      <c r="AB145" s="191"/>
      <c r="AC145" s="191"/>
      <c r="AD145" s="191"/>
      <c r="AE145" s="191"/>
      <c r="AF145" s="191"/>
      <c r="AG145" s="191"/>
      <c r="AH145" s="191"/>
      <c r="AI145" s="191"/>
      <c r="AJ145" s="191"/>
      <c r="AK145" s="191"/>
      <c r="AL145" s="191"/>
      <c r="AM145" s="196"/>
      <c r="AN145" s="196"/>
      <c r="AO145" s="196"/>
    </row>
    <row r="146" s="12" customFormat="1" ht="30" customHeight="1" spans="1:41">
      <c r="A146" s="180" t="s">
        <v>50</v>
      </c>
      <c r="B146" s="188" t="s">
        <v>167</v>
      </c>
      <c r="C146" s="188"/>
      <c r="D146" s="188"/>
      <c r="E146" s="185"/>
      <c r="F146" s="185"/>
      <c r="G146" s="185"/>
      <c r="H146" s="185"/>
      <c r="I146" s="192">
        <f t="shared" ref="I146:AL146" si="42">I147</f>
        <v>0</v>
      </c>
      <c r="J146" s="192">
        <f t="shared" si="42"/>
        <v>0</v>
      </c>
      <c r="K146" s="192">
        <f t="shared" si="42"/>
        <v>0</v>
      </c>
      <c r="L146" s="192">
        <f t="shared" si="42"/>
        <v>0</v>
      </c>
      <c r="M146" s="192">
        <f t="shared" si="42"/>
        <v>0</v>
      </c>
      <c r="N146" s="192">
        <f t="shared" si="42"/>
        <v>0</v>
      </c>
      <c r="O146" s="192">
        <f t="shared" si="42"/>
        <v>0</v>
      </c>
      <c r="P146" s="192">
        <f t="shared" si="42"/>
        <v>0</v>
      </c>
      <c r="Q146" s="192">
        <f t="shared" si="42"/>
        <v>0</v>
      </c>
      <c r="R146" s="192">
        <f t="shared" si="42"/>
        <v>0</v>
      </c>
      <c r="S146" s="192">
        <f t="shared" si="42"/>
        <v>0</v>
      </c>
      <c r="T146" s="192">
        <f t="shared" si="42"/>
        <v>0</v>
      </c>
      <c r="U146" s="192">
        <f t="shared" si="42"/>
        <v>0</v>
      </c>
      <c r="V146" s="192">
        <f t="shared" si="42"/>
        <v>0</v>
      </c>
      <c r="W146" s="192">
        <f t="shared" si="42"/>
        <v>0</v>
      </c>
      <c r="X146" s="192">
        <f t="shared" si="42"/>
        <v>0</v>
      </c>
      <c r="Y146" s="192">
        <f t="shared" si="42"/>
        <v>0</v>
      </c>
      <c r="Z146" s="192">
        <f t="shared" si="42"/>
        <v>0</v>
      </c>
      <c r="AA146" s="192">
        <f t="shared" si="42"/>
        <v>0</v>
      </c>
      <c r="AB146" s="192">
        <f t="shared" si="42"/>
        <v>0</v>
      </c>
      <c r="AC146" s="192">
        <f t="shared" si="42"/>
        <v>0</v>
      </c>
      <c r="AD146" s="192">
        <f t="shared" si="42"/>
        <v>0</v>
      </c>
      <c r="AE146" s="192">
        <f t="shared" si="42"/>
        <v>0</v>
      </c>
      <c r="AF146" s="192">
        <f t="shared" si="42"/>
        <v>0</v>
      </c>
      <c r="AG146" s="192">
        <f t="shared" si="42"/>
        <v>0</v>
      </c>
      <c r="AH146" s="192">
        <f t="shared" si="42"/>
        <v>0</v>
      </c>
      <c r="AI146" s="192">
        <f t="shared" si="42"/>
        <v>0</v>
      </c>
      <c r="AJ146" s="192">
        <f t="shared" si="42"/>
        <v>0</v>
      </c>
      <c r="AK146" s="192">
        <f t="shared" si="42"/>
        <v>0</v>
      </c>
      <c r="AL146" s="192">
        <f t="shared" si="42"/>
        <v>0</v>
      </c>
      <c r="AM146" s="196"/>
      <c r="AN146" s="196"/>
      <c r="AO146" s="196"/>
    </row>
    <row r="147" s="12" customFormat="1" ht="30" customHeight="1" spans="1:41">
      <c r="A147" s="180" t="s">
        <v>52</v>
      </c>
      <c r="B147" s="188" t="s">
        <v>167</v>
      </c>
      <c r="C147" s="188"/>
      <c r="D147" s="188"/>
      <c r="E147" s="185"/>
      <c r="F147" s="185"/>
      <c r="G147" s="185"/>
      <c r="H147" s="185"/>
      <c r="I147" s="191">
        <f t="shared" ref="I147:AL147" si="43">I148</f>
        <v>0</v>
      </c>
      <c r="J147" s="191">
        <f t="shared" si="43"/>
        <v>0</v>
      </c>
      <c r="K147" s="191">
        <f t="shared" si="43"/>
        <v>0</v>
      </c>
      <c r="L147" s="191">
        <f t="shared" si="43"/>
        <v>0</v>
      </c>
      <c r="M147" s="191">
        <f t="shared" si="43"/>
        <v>0</v>
      </c>
      <c r="N147" s="191">
        <f t="shared" si="43"/>
        <v>0</v>
      </c>
      <c r="O147" s="191">
        <f t="shared" si="43"/>
        <v>0</v>
      </c>
      <c r="P147" s="191">
        <f t="shared" si="43"/>
        <v>0</v>
      </c>
      <c r="Q147" s="191">
        <f t="shared" si="43"/>
        <v>0</v>
      </c>
      <c r="R147" s="191">
        <f t="shared" si="43"/>
        <v>0</v>
      </c>
      <c r="S147" s="191">
        <f t="shared" si="43"/>
        <v>0</v>
      </c>
      <c r="T147" s="191">
        <f t="shared" si="43"/>
        <v>0</v>
      </c>
      <c r="U147" s="191">
        <f t="shared" si="43"/>
        <v>0</v>
      </c>
      <c r="V147" s="191">
        <f t="shared" si="43"/>
        <v>0</v>
      </c>
      <c r="W147" s="191">
        <f t="shared" si="43"/>
        <v>0</v>
      </c>
      <c r="X147" s="191">
        <f t="shared" si="43"/>
        <v>0</v>
      </c>
      <c r="Y147" s="191">
        <f t="shared" si="43"/>
        <v>0</v>
      </c>
      <c r="Z147" s="191">
        <f t="shared" si="43"/>
        <v>0</v>
      </c>
      <c r="AA147" s="191">
        <f t="shared" si="43"/>
        <v>0</v>
      </c>
      <c r="AB147" s="191">
        <f t="shared" si="43"/>
        <v>0</v>
      </c>
      <c r="AC147" s="191">
        <f t="shared" si="43"/>
        <v>0</v>
      </c>
      <c r="AD147" s="191">
        <f t="shared" si="43"/>
        <v>0</v>
      </c>
      <c r="AE147" s="191">
        <f t="shared" si="43"/>
        <v>0</v>
      </c>
      <c r="AF147" s="191">
        <f t="shared" si="43"/>
        <v>0</v>
      </c>
      <c r="AG147" s="191">
        <f t="shared" si="43"/>
        <v>0</v>
      </c>
      <c r="AH147" s="191">
        <f t="shared" si="43"/>
        <v>0</v>
      </c>
      <c r="AI147" s="191">
        <f t="shared" si="43"/>
        <v>0</v>
      </c>
      <c r="AJ147" s="191">
        <f t="shared" si="43"/>
        <v>0</v>
      </c>
      <c r="AK147" s="191">
        <f t="shared" si="43"/>
        <v>0</v>
      </c>
      <c r="AL147" s="191">
        <f t="shared" si="43"/>
        <v>0</v>
      </c>
      <c r="AM147" s="196"/>
      <c r="AN147" s="196"/>
      <c r="AO147" s="196"/>
    </row>
    <row r="148" s="12" customFormat="1" ht="30" customHeight="1" spans="1:41">
      <c r="A148" s="180" t="s">
        <v>54</v>
      </c>
      <c r="B148" s="188" t="s">
        <v>167</v>
      </c>
      <c r="C148" s="188"/>
      <c r="D148" s="188"/>
      <c r="E148" s="185"/>
      <c r="F148" s="185"/>
      <c r="G148" s="185"/>
      <c r="H148" s="185"/>
      <c r="I148" s="191"/>
      <c r="J148" s="191"/>
      <c r="K148" s="191"/>
      <c r="L148" s="191"/>
      <c r="M148" s="191"/>
      <c r="N148" s="191"/>
      <c r="O148" s="191"/>
      <c r="P148" s="191"/>
      <c r="Q148" s="191"/>
      <c r="R148" s="191"/>
      <c r="S148" s="191"/>
      <c r="T148" s="191"/>
      <c r="U148" s="191"/>
      <c r="V148" s="191"/>
      <c r="W148" s="191"/>
      <c r="X148" s="191"/>
      <c r="Y148" s="191"/>
      <c r="Z148" s="191"/>
      <c r="AA148" s="191"/>
      <c r="AB148" s="191"/>
      <c r="AC148" s="191"/>
      <c r="AD148" s="191"/>
      <c r="AE148" s="191"/>
      <c r="AF148" s="191"/>
      <c r="AG148" s="191"/>
      <c r="AH148" s="191"/>
      <c r="AI148" s="191"/>
      <c r="AJ148" s="191"/>
      <c r="AK148" s="191"/>
      <c r="AL148" s="191"/>
      <c r="AM148" s="196"/>
      <c r="AN148" s="196"/>
      <c r="AO148" s="196"/>
    </row>
    <row r="149" s="12" customFormat="1" ht="30" customHeight="1" spans="1:41">
      <c r="A149" s="180" t="s">
        <v>50</v>
      </c>
      <c r="B149" s="188" t="s">
        <v>96</v>
      </c>
      <c r="C149" s="188"/>
      <c r="D149" s="188"/>
      <c r="E149" s="185"/>
      <c r="F149" s="185"/>
      <c r="G149" s="185"/>
      <c r="H149" s="185"/>
      <c r="I149" s="192">
        <f t="shared" ref="I149:AL149" si="44">I150</f>
        <v>2</v>
      </c>
      <c r="J149" s="192">
        <f t="shared" si="44"/>
        <v>3816</v>
      </c>
      <c r="K149" s="192">
        <f t="shared" si="44"/>
        <v>0</v>
      </c>
      <c r="L149" s="192">
        <f t="shared" si="44"/>
        <v>0</v>
      </c>
      <c r="M149" s="192">
        <f t="shared" si="44"/>
        <v>0</v>
      </c>
      <c r="N149" s="192">
        <f t="shared" si="44"/>
        <v>0</v>
      </c>
      <c r="O149" s="192">
        <f t="shared" si="44"/>
        <v>0</v>
      </c>
      <c r="P149" s="192">
        <f t="shared" si="44"/>
        <v>0</v>
      </c>
      <c r="Q149" s="192">
        <f t="shared" si="44"/>
        <v>0</v>
      </c>
      <c r="R149" s="192">
        <f t="shared" si="44"/>
        <v>2</v>
      </c>
      <c r="S149" s="192">
        <f t="shared" si="44"/>
        <v>10600</v>
      </c>
      <c r="T149" s="192">
        <f t="shared" si="44"/>
        <v>15068</v>
      </c>
      <c r="U149" s="192">
        <f t="shared" si="44"/>
        <v>0</v>
      </c>
      <c r="V149" s="192">
        <f t="shared" si="44"/>
        <v>0</v>
      </c>
      <c r="W149" s="192">
        <f t="shared" si="44"/>
        <v>0</v>
      </c>
      <c r="X149" s="192">
        <f t="shared" si="44"/>
        <v>0</v>
      </c>
      <c r="Y149" s="192">
        <f t="shared" si="44"/>
        <v>0</v>
      </c>
      <c r="Z149" s="192">
        <f t="shared" si="44"/>
        <v>538</v>
      </c>
      <c r="AA149" s="192">
        <f t="shared" si="44"/>
        <v>538</v>
      </c>
      <c r="AB149" s="192">
        <f t="shared" si="44"/>
        <v>500</v>
      </c>
      <c r="AC149" s="192">
        <f t="shared" si="44"/>
        <v>0</v>
      </c>
      <c r="AD149" s="192">
        <f t="shared" si="44"/>
        <v>38</v>
      </c>
      <c r="AE149" s="192">
        <f t="shared" si="44"/>
        <v>0</v>
      </c>
      <c r="AF149" s="192">
        <f t="shared" si="44"/>
        <v>0</v>
      </c>
      <c r="AG149" s="192">
        <f t="shared" si="44"/>
        <v>0</v>
      </c>
      <c r="AH149" s="192">
        <f t="shared" si="44"/>
        <v>0</v>
      </c>
      <c r="AI149" s="192">
        <f t="shared" si="44"/>
        <v>0</v>
      </c>
      <c r="AJ149" s="192">
        <f t="shared" si="44"/>
        <v>0</v>
      </c>
      <c r="AK149" s="192">
        <f t="shared" si="44"/>
        <v>0</v>
      </c>
      <c r="AL149" s="192">
        <f t="shared" si="44"/>
        <v>0</v>
      </c>
      <c r="AM149" s="196"/>
      <c r="AN149" s="196"/>
      <c r="AO149" s="196"/>
    </row>
    <row r="150" s="12" customFormat="1" ht="30" customHeight="1" spans="1:41">
      <c r="A150" s="180" t="s">
        <v>52</v>
      </c>
      <c r="B150" s="188" t="s">
        <v>96</v>
      </c>
      <c r="C150" s="188"/>
      <c r="D150" s="188"/>
      <c r="E150" s="185"/>
      <c r="F150" s="185"/>
      <c r="G150" s="185"/>
      <c r="H150" s="185"/>
      <c r="I150" s="191">
        <f t="shared" ref="I150:AL150" si="45">I151+I152+I154</f>
        <v>2</v>
      </c>
      <c r="J150" s="191">
        <f t="shared" si="45"/>
        <v>3816</v>
      </c>
      <c r="K150" s="191">
        <f t="shared" si="45"/>
        <v>0</v>
      </c>
      <c r="L150" s="191">
        <f t="shared" si="45"/>
        <v>0</v>
      </c>
      <c r="M150" s="191">
        <f t="shared" si="45"/>
        <v>0</v>
      </c>
      <c r="N150" s="191">
        <f t="shared" si="45"/>
        <v>0</v>
      </c>
      <c r="O150" s="191">
        <f t="shared" si="45"/>
        <v>0</v>
      </c>
      <c r="P150" s="191">
        <f t="shared" si="45"/>
        <v>0</v>
      </c>
      <c r="Q150" s="191">
        <f t="shared" si="45"/>
        <v>0</v>
      </c>
      <c r="R150" s="191">
        <f t="shared" si="45"/>
        <v>2</v>
      </c>
      <c r="S150" s="191">
        <f t="shared" si="45"/>
        <v>10600</v>
      </c>
      <c r="T150" s="191">
        <f t="shared" si="45"/>
        <v>15068</v>
      </c>
      <c r="U150" s="191">
        <f t="shared" si="45"/>
        <v>0</v>
      </c>
      <c r="V150" s="191">
        <f t="shared" si="45"/>
        <v>0</v>
      </c>
      <c r="W150" s="191">
        <f t="shared" si="45"/>
        <v>0</v>
      </c>
      <c r="X150" s="191">
        <f t="shared" si="45"/>
        <v>0</v>
      </c>
      <c r="Y150" s="191">
        <f t="shared" si="45"/>
        <v>0</v>
      </c>
      <c r="Z150" s="191">
        <f t="shared" si="45"/>
        <v>538</v>
      </c>
      <c r="AA150" s="191">
        <f t="shared" si="45"/>
        <v>538</v>
      </c>
      <c r="AB150" s="191">
        <f t="shared" si="45"/>
        <v>500</v>
      </c>
      <c r="AC150" s="191">
        <f t="shared" si="45"/>
        <v>0</v>
      </c>
      <c r="AD150" s="191">
        <f t="shared" si="45"/>
        <v>38</v>
      </c>
      <c r="AE150" s="191">
        <f t="shared" si="45"/>
        <v>0</v>
      </c>
      <c r="AF150" s="191">
        <f t="shared" si="45"/>
        <v>0</v>
      </c>
      <c r="AG150" s="191">
        <f t="shared" si="45"/>
        <v>0</v>
      </c>
      <c r="AH150" s="191">
        <f t="shared" si="45"/>
        <v>0</v>
      </c>
      <c r="AI150" s="191">
        <f t="shared" si="45"/>
        <v>0</v>
      </c>
      <c r="AJ150" s="191">
        <f t="shared" si="45"/>
        <v>0</v>
      </c>
      <c r="AK150" s="191">
        <f t="shared" si="45"/>
        <v>0</v>
      </c>
      <c r="AL150" s="191">
        <f t="shared" si="45"/>
        <v>0</v>
      </c>
      <c r="AM150" s="196"/>
      <c r="AN150" s="196"/>
      <c r="AO150" s="196"/>
    </row>
    <row r="151" s="12" customFormat="1" ht="45" customHeight="1" spans="1:41">
      <c r="A151" s="183" t="s">
        <v>54</v>
      </c>
      <c r="B151" s="188" t="s">
        <v>168</v>
      </c>
      <c r="C151" s="188"/>
      <c r="D151" s="188"/>
      <c r="E151" s="185"/>
      <c r="F151" s="185"/>
      <c r="G151" s="185"/>
      <c r="H151" s="185"/>
      <c r="I151" s="191"/>
      <c r="J151" s="191"/>
      <c r="K151" s="191"/>
      <c r="L151" s="191"/>
      <c r="M151" s="191"/>
      <c r="N151" s="191"/>
      <c r="O151" s="191"/>
      <c r="P151" s="191"/>
      <c r="Q151" s="191"/>
      <c r="R151" s="191"/>
      <c r="S151" s="191"/>
      <c r="T151" s="191"/>
      <c r="U151" s="191"/>
      <c r="V151" s="191"/>
      <c r="W151" s="191"/>
      <c r="X151" s="191"/>
      <c r="Y151" s="191"/>
      <c r="Z151" s="191"/>
      <c r="AA151" s="191"/>
      <c r="AB151" s="191"/>
      <c r="AC151" s="191"/>
      <c r="AD151" s="191"/>
      <c r="AE151" s="191"/>
      <c r="AF151" s="191"/>
      <c r="AG151" s="191"/>
      <c r="AH151" s="191"/>
      <c r="AI151" s="191"/>
      <c r="AJ151" s="191"/>
      <c r="AK151" s="191"/>
      <c r="AL151" s="191"/>
      <c r="AM151" s="196"/>
      <c r="AN151" s="196"/>
      <c r="AO151" s="196"/>
    </row>
    <row r="152" s="12" customFormat="1" ht="30" customHeight="1" spans="1:41">
      <c r="A152" s="183" t="s">
        <v>54</v>
      </c>
      <c r="B152" s="188" t="s">
        <v>169</v>
      </c>
      <c r="C152" s="188"/>
      <c r="D152" s="188"/>
      <c r="E152" s="185"/>
      <c r="F152" s="185"/>
      <c r="G152" s="185"/>
      <c r="H152" s="185"/>
      <c r="I152" s="191">
        <f t="shared" ref="I152:AL152" si="46">SUM(I153)</f>
        <v>1</v>
      </c>
      <c r="J152" s="191">
        <f t="shared" si="46"/>
        <v>3800</v>
      </c>
      <c r="K152" s="191">
        <f t="shared" si="46"/>
        <v>0</v>
      </c>
      <c r="L152" s="191">
        <f t="shared" si="46"/>
        <v>0</v>
      </c>
      <c r="M152" s="191">
        <f t="shared" si="46"/>
        <v>0</v>
      </c>
      <c r="N152" s="191">
        <f t="shared" si="46"/>
        <v>0</v>
      </c>
      <c r="O152" s="191">
        <f t="shared" si="46"/>
        <v>0</v>
      </c>
      <c r="P152" s="191">
        <f t="shared" si="46"/>
        <v>0</v>
      </c>
      <c r="Q152" s="191">
        <f t="shared" si="46"/>
        <v>0</v>
      </c>
      <c r="R152" s="191">
        <f t="shared" si="46"/>
        <v>1</v>
      </c>
      <c r="S152" s="191">
        <f t="shared" si="46"/>
        <v>3800</v>
      </c>
      <c r="T152" s="191">
        <f t="shared" si="46"/>
        <v>0</v>
      </c>
      <c r="U152" s="191">
        <f t="shared" si="46"/>
        <v>0</v>
      </c>
      <c r="V152" s="191">
        <f t="shared" si="46"/>
        <v>0</v>
      </c>
      <c r="W152" s="191">
        <f t="shared" si="46"/>
        <v>0</v>
      </c>
      <c r="X152" s="191">
        <f t="shared" si="46"/>
        <v>0</v>
      </c>
      <c r="Y152" s="191">
        <f t="shared" si="46"/>
        <v>0</v>
      </c>
      <c r="Z152" s="191">
        <f t="shared" si="46"/>
        <v>38</v>
      </c>
      <c r="AA152" s="191">
        <f t="shared" si="46"/>
        <v>38</v>
      </c>
      <c r="AB152" s="191">
        <f t="shared" si="46"/>
        <v>0</v>
      </c>
      <c r="AC152" s="191">
        <f t="shared" si="46"/>
        <v>0</v>
      </c>
      <c r="AD152" s="191">
        <f t="shared" si="46"/>
        <v>38</v>
      </c>
      <c r="AE152" s="191">
        <f t="shared" si="46"/>
        <v>0</v>
      </c>
      <c r="AF152" s="191">
        <f t="shared" si="46"/>
        <v>0</v>
      </c>
      <c r="AG152" s="191">
        <f t="shared" si="46"/>
        <v>0</v>
      </c>
      <c r="AH152" s="191">
        <f t="shared" si="46"/>
        <v>0</v>
      </c>
      <c r="AI152" s="191">
        <f t="shared" si="46"/>
        <v>0</v>
      </c>
      <c r="AJ152" s="191">
        <f t="shared" si="46"/>
        <v>0</v>
      </c>
      <c r="AK152" s="191">
        <f t="shared" si="46"/>
        <v>0</v>
      </c>
      <c r="AL152" s="191">
        <f t="shared" si="46"/>
        <v>0</v>
      </c>
      <c r="AM152" s="196"/>
      <c r="AN152" s="196"/>
      <c r="AO152" s="196"/>
    </row>
    <row r="153" s="7" customFormat="1" ht="178" customHeight="1" spans="1:42">
      <c r="A153" s="22">
        <v>24</v>
      </c>
      <c r="B153" s="22" t="s">
        <v>1183</v>
      </c>
      <c r="C153" s="22">
        <v>2024</v>
      </c>
      <c r="D153" s="33" t="s">
        <v>1004</v>
      </c>
      <c r="E153" s="22" t="s">
        <v>178</v>
      </c>
      <c r="F153" s="22" t="s">
        <v>1184</v>
      </c>
      <c r="G153" s="22" t="s">
        <v>995</v>
      </c>
      <c r="H153" s="33" t="s">
        <v>1006</v>
      </c>
      <c r="I153" s="22">
        <v>1</v>
      </c>
      <c r="J153" s="22">
        <v>3800</v>
      </c>
      <c r="K153" s="22"/>
      <c r="L153" s="22"/>
      <c r="M153" s="22"/>
      <c r="N153" s="22"/>
      <c r="O153" s="22"/>
      <c r="P153" s="22"/>
      <c r="Q153" s="22"/>
      <c r="R153" s="22">
        <v>1</v>
      </c>
      <c r="S153" s="22">
        <v>3800</v>
      </c>
      <c r="T153" s="22"/>
      <c r="U153" s="22" t="s">
        <v>1007</v>
      </c>
      <c r="V153" s="22" t="s">
        <v>1185</v>
      </c>
      <c r="W153" s="22" t="s">
        <v>1007</v>
      </c>
      <c r="X153" s="22" t="s">
        <v>1185</v>
      </c>
      <c r="Y153" s="22" t="s">
        <v>1186</v>
      </c>
      <c r="Z153" s="22">
        <v>38</v>
      </c>
      <c r="AA153" s="22">
        <v>38</v>
      </c>
      <c r="AB153" s="60"/>
      <c r="AC153" s="60"/>
      <c r="AD153" s="60">
        <v>38</v>
      </c>
      <c r="AE153" s="60"/>
      <c r="AF153" s="22"/>
      <c r="AG153" s="22"/>
      <c r="AH153" s="22"/>
      <c r="AI153" s="22"/>
      <c r="AJ153" s="22"/>
      <c r="AK153" s="22"/>
      <c r="AL153" s="22"/>
      <c r="AM153" s="33" t="s">
        <v>1187</v>
      </c>
      <c r="AN153" s="33" t="s">
        <v>1188</v>
      </c>
      <c r="AO153" s="60" t="s">
        <v>1386</v>
      </c>
      <c r="AP153" s="75" t="s">
        <v>1386</v>
      </c>
    </row>
    <row r="154" s="12" customFormat="1" ht="30" customHeight="1" spans="1:40">
      <c r="A154" s="183" t="s">
        <v>54</v>
      </c>
      <c r="B154" s="188" t="s">
        <v>170</v>
      </c>
      <c r="C154" s="188"/>
      <c r="D154" s="188"/>
      <c r="E154" s="185"/>
      <c r="F154" s="185"/>
      <c r="G154" s="185"/>
      <c r="H154" s="185"/>
      <c r="I154" s="191">
        <f t="shared" ref="I154:AL154" si="47">SUM(I155)</f>
        <v>1</v>
      </c>
      <c r="J154" s="191">
        <f t="shared" si="47"/>
        <v>16</v>
      </c>
      <c r="K154" s="191">
        <f t="shared" si="47"/>
        <v>0</v>
      </c>
      <c r="L154" s="191">
        <f t="shared" si="47"/>
        <v>0</v>
      </c>
      <c r="M154" s="191">
        <f t="shared" si="47"/>
        <v>0</v>
      </c>
      <c r="N154" s="191">
        <f t="shared" si="47"/>
        <v>0</v>
      </c>
      <c r="O154" s="191">
        <f t="shared" si="47"/>
        <v>0</v>
      </c>
      <c r="P154" s="191">
        <f t="shared" si="47"/>
        <v>0</v>
      </c>
      <c r="Q154" s="191">
        <f t="shared" si="47"/>
        <v>0</v>
      </c>
      <c r="R154" s="191">
        <f t="shared" si="47"/>
        <v>1</v>
      </c>
      <c r="S154" s="191">
        <f t="shared" si="47"/>
        <v>6800</v>
      </c>
      <c r="T154" s="191">
        <f t="shared" si="47"/>
        <v>15068</v>
      </c>
      <c r="U154" s="191">
        <f t="shared" si="47"/>
        <v>0</v>
      </c>
      <c r="V154" s="191">
        <f t="shared" si="47"/>
        <v>0</v>
      </c>
      <c r="W154" s="191">
        <f t="shared" si="47"/>
        <v>0</v>
      </c>
      <c r="X154" s="191">
        <f t="shared" si="47"/>
        <v>0</v>
      </c>
      <c r="Y154" s="191">
        <f t="shared" si="47"/>
        <v>0</v>
      </c>
      <c r="Z154" s="191">
        <f t="shared" si="47"/>
        <v>500</v>
      </c>
      <c r="AA154" s="191">
        <f t="shared" si="47"/>
        <v>500</v>
      </c>
      <c r="AB154" s="191">
        <f t="shared" si="47"/>
        <v>500</v>
      </c>
      <c r="AC154" s="191">
        <f t="shared" si="47"/>
        <v>0</v>
      </c>
      <c r="AD154" s="191">
        <f t="shared" si="47"/>
        <v>0</v>
      </c>
      <c r="AE154" s="191">
        <f t="shared" si="47"/>
        <v>0</v>
      </c>
      <c r="AF154" s="191">
        <f t="shared" si="47"/>
        <v>0</v>
      </c>
      <c r="AG154" s="191">
        <f t="shared" si="47"/>
        <v>0</v>
      </c>
      <c r="AH154" s="191">
        <f t="shared" si="47"/>
        <v>0</v>
      </c>
      <c r="AI154" s="191">
        <f t="shared" si="47"/>
        <v>0</v>
      </c>
      <c r="AJ154" s="191">
        <f t="shared" si="47"/>
        <v>0</v>
      </c>
      <c r="AK154" s="191">
        <f t="shared" si="47"/>
        <v>0</v>
      </c>
      <c r="AL154" s="191">
        <f t="shared" si="47"/>
        <v>0</v>
      </c>
      <c r="AM154" s="196"/>
      <c r="AN154" s="196"/>
    </row>
    <row r="155" ht="169" customHeight="1" spans="1:41">
      <c r="A155" s="22">
        <v>25</v>
      </c>
      <c r="B155" s="22" t="s">
        <v>1421</v>
      </c>
      <c r="C155" s="22">
        <v>2024</v>
      </c>
      <c r="D155" s="33" t="s">
        <v>1422</v>
      </c>
      <c r="E155" s="22" t="s">
        <v>178</v>
      </c>
      <c r="F155" s="22" t="s">
        <v>984</v>
      </c>
      <c r="G155" s="33" t="s">
        <v>1423</v>
      </c>
      <c r="H155" s="33" t="s">
        <v>1424</v>
      </c>
      <c r="I155" s="22">
        <v>1</v>
      </c>
      <c r="J155" s="22">
        <v>16</v>
      </c>
      <c r="K155" s="66"/>
      <c r="L155" s="66"/>
      <c r="M155" s="66"/>
      <c r="N155" s="66"/>
      <c r="O155" s="66"/>
      <c r="P155" s="66"/>
      <c r="Q155" s="66"/>
      <c r="R155" s="22">
        <v>1</v>
      </c>
      <c r="S155" s="22">
        <v>6800</v>
      </c>
      <c r="T155" s="22">
        <v>15068</v>
      </c>
      <c r="U155" s="33" t="s">
        <v>1425</v>
      </c>
      <c r="V155" s="230"/>
      <c r="W155" s="33" t="s">
        <v>1425</v>
      </c>
      <c r="X155" s="230"/>
      <c r="Y155" s="230"/>
      <c r="Z155" s="33">
        <v>500</v>
      </c>
      <c r="AA155" s="22">
        <v>500</v>
      </c>
      <c r="AB155" s="22">
        <v>500</v>
      </c>
      <c r="AC155" s="66"/>
      <c r="AD155" s="66"/>
      <c r="AE155" s="66"/>
      <c r="AF155" s="66"/>
      <c r="AG155" s="66"/>
      <c r="AH155" s="66"/>
      <c r="AI155" s="66"/>
      <c r="AJ155" s="66"/>
      <c r="AK155" s="66"/>
      <c r="AL155" s="66"/>
      <c r="AM155" s="33" t="s">
        <v>1426</v>
      </c>
      <c r="AN155" s="33" t="s">
        <v>1427</v>
      </c>
      <c r="AO155" s="60" t="s">
        <v>1390</v>
      </c>
    </row>
  </sheetData>
  <autoFilter xmlns:etc="http://www.wps.cn/officeDocument/2017/etCustomData" ref="A5:XFD155" etc:filterBottomFollowUsedRange="0">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7:D47"/>
    <mergeCell ref="B48:D48"/>
    <mergeCell ref="B49:D49"/>
    <mergeCell ref="B51:D51"/>
    <mergeCell ref="B52:D52"/>
    <mergeCell ref="B53:D53"/>
    <mergeCell ref="B54:D54"/>
    <mergeCell ref="B55:D55"/>
    <mergeCell ref="B57:D57"/>
    <mergeCell ref="B58:D58"/>
    <mergeCell ref="B59:D59"/>
    <mergeCell ref="B60:D60"/>
    <mergeCell ref="B61:D61"/>
    <mergeCell ref="B62:D62"/>
    <mergeCell ref="B63:D63"/>
    <mergeCell ref="B64:D64"/>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5:D85"/>
    <mergeCell ref="B90:D90"/>
    <mergeCell ref="B91:D91"/>
    <mergeCell ref="B92:D92"/>
    <mergeCell ref="B93:D93"/>
    <mergeCell ref="B94:D94"/>
    <mergeCell ref="B95:D95"/>
    <mergeCell ref="B96:D96"/>
    <mergeCell ref="B97:D97"/>
    <mergeCell ref="B101:D101"/>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4:D15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6">
    <cfRule type="duplicateValues" dxfId="1" priority="1"/>
  </conditionalFormatting>
  <conditionalFormatting sqref="D121">
    <cfRule type="expression" dxfId="0" priority="2">
      <formula>AND(COUNTIF(#REF!,D121)+COUNTIF(#REF!,D121)+COUNTIF(#REF!,D121)+COUNTIF(#REF!,D121)+COUNTIF(#REF!,D121)+COUNTIF(#REF!,D121)+COUNTIF(#REF!,D121)+COUNTIF(#REF!,D121)+COUNTIF(#REF!,D121)+COUNTIF(#REF!,D121)+COUNTIF(#REF!,D121)+COUNTIF(#REF!,D121)&gt;1,NOT(ISBLANK(D121)))</formula>
    </cfRule>
  </conditionalFormatting>
  <pageMargins left="0.751388888888889" right="0.751388888888889" top="1" bottom="1" header="0.5" footer="0.5"/>
  <pageSetup paperSize="8" scale="23" fitToHeight="0" orientation="landscape" horizontalDpi="600"/>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L13" sqref="L13"/>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25</v>
      </c>
      <c r="D5" s="131" t="e">
        <f t="shared" si="0"/>
        <v>#VALUE!</v>
      </c>
      <c r="E5" s="131">
        <f t="shared" si="0"/>
        <v>16876.8355</v>
      </c>
      <c r="F5" s="131">
        <f t="shared" si="0"/>
        <v>20916.75</v>
      </c>
      <c r="G5" s="132">
        <f t="shared" si="0"/>
        <v>1</v>
      </c>
      <c r="H5" s="106"/>
      <c r="I5" s="106"/>
      <c r="J5" s="106"/>
    </row>
    <row r="6" s="107" customFormat="1" ht="18" customHeight="1" spans="1:10">
      <c r="A6" s="133" t="s">
        <v>640</v>
      </c>
      <c r="B6" s="134" t="s">
        <v>51</v>
      </c>
      <c r="C6" s="135">
        <f t="shared" ref="C6:F6" si="1">C7+C25+C30+C37+C42</f>
        <v>12</v>
      </c>
      <c r="D6" s="135" t="s">
        <v>1266</v>
      </c>
      <c r="E6" s="135">
        <f t="shared" si="1"/>
        <v>11984.89</v>
      </c>
      <c r="F6" s="135">
        <f t="shared" si="1"/>
        <v>9528.75</v>
      </c>
      <c r="G6" s="136">
        <f>F6/$F$5</f>
        <v>0.455555953960343</v>
      </c>
      <c r="H6" s="106"/>
      <c r="I6" s="106"/>
      <c r="J6" s="106"/>
    </row>
    <row r="7" s="108" customFormat="1" ht="18" customHeight="1" spans="1:10">
      <c r="A7" s="137" t="s">
        <v>1265</v>
      </c>
      <c r="B7" s="138" t="s">
        <v>53</v>
      </c>
      <c r="C7" s="139">
        <f t="shared" ref="C7:F7" si="2">C8+C11+C16+C17+C22+C23+C24</f>
        <v>6</v>
      </c>
      <c r="D7" s="139" t="s">
        <v>1266</v>
      </c>
      <c r="E7" s="139">
        <f t="shared" si="2"/>
        <v>10569.19</v>
      </c>
      <c r="F7" s="139">
        <f t="shared" si="2"/>
        <v>4468.75</v>
      </c>
      <c r="G7" s="136">
        <f>F7/$F$5</f>
        <v>0.213644567153119</v>
      </c>
      <c r="H7" s="140"/>
      <c r="I7" s="140"/>
      <c r="J7" s="140"/>
    </row>
    <row r="8" s="108" customFormat="1" ht="18" customHeight="1" spans="1:10">
      <c r="A8" s="141">
        <v>1</v>
      </c>
      <c r="B8" s="142" t="s">
        <v>55</v>
      </c>
      <c r="C8" s="143">
        <f>C9+C10</f>
        <v>1</v>
      </c>
      <c r="D8" s="143" t="e">
        <f>D9+D10</f>
        <v>#VALUE!</v>
      </c>
      <c r="E8" s="143">
        <f>E9+E10</f>
        <v>1987.59</v>
      </c>
      <c r="F8" s="143">
        <f>F9+F10</f>
        <v>736</v>
      </c>
      <c r="G8" s="136">
        <f>F8/$F$5</f>
        <v>0.0351871108083235</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1987.59</v>
      </c>
      <c r="F10" s="147">
        <v>736</v>
      </c>
      <c r="G10" s="136">
        <f>F10/$F$5</f>
        <v>0.0351871108083235</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5</v>
      </c>
      <c r="D17" s="143" t="e">
        <f t="shared" si="3"/>
        <v>#VALUE!</v>
      </c>
      <c r="E17" s="143">
        <f t="shared" si="3"/>
        <v>8581.6</v>
      </c>
      <c r="F17" s="143">
        <f t="shared" si="3"/>
        <v>3732.75</v>
      </c>
      <c r="G17" s="136">
        <f>F17/$F$5</f>
        <v>0.178457456344795</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5</v>
      </c>
      <c r="D20" s="145" t="s">
        <v>1266</v>
      </c>
      <c r="E20" s="146">
        <v>8581.6</v>
      </c>
      <c r="F20" s="147">
        <v>3732.75</v>
      </c>
      <c r="G20" s="136">
        <f>F20/$F$5</f>
        <v>0.178457456344795</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0</v>
      </c>
      <c r="D25" s="139">
        <f t="shared" si="4"/>
        <v>0</v>
      </c>
      <c r="E25" s="139">
        <f t="shared" si="4"/>
        <v>0</v>
      </c>
      <c r="F25" s="139">
        <f t="shared" si="4"/>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4</v>
      </c>
      <c r="D30" s="139" t="e">
        <f t="shared" si="5"/>
        <v>#VALUE!</v>
      </c>
      <c r="E30" s="139">
        <f t="shared" si="5"/>
        <v>115.7</v>
      </c>
      <c r="F30" s="139">
        <f t="shared" si="5"/>
        <v>4800</v>
      </c>
      <c r="G30" s="136">
        <f>F30/$F$5</f>
        <v>0.229481157445588</v>
      </c>
      <c r="H30" s="140"/>
      <c r="I30" s="140"/>
      <c r="J30" s="140"/>
    </row>
    <row r="31" s="108" customFormat="1" ht="18" customHeight="1" spans="1:10">
      <c r="A31" s="141">
        <v>1</v>
      </c>
      <c r="B31" s="148" t="s">
        <v>79</v>
      </c>
      <c r="C31" s="143">
        <f t="shared" ref="C31:F31" si="6">C32+C33+C34+C35</f>
        <v>4</v>
      </c>
      <c r="D31" s="143" t="e">
        <f t="shared" si="6"/>
        <v>#VALUE!</v>
      </c>
      <c r="E31" s="143">
        <f t="shared" si="6"/>
        <v>115.7</v>
      </c>
      <c r="F31" s="143">
        <f t="shared" si="6"/>
        <v>4800</v>
      </c>
      <c r="G31" s="136">
        <f>F31/$F$5</f>
        <v>0.229481157445588</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115.7</v>
      </c>
      <c r="F35" s="147">
        <v>4800</v>
      </c>
      <c r="G35" s="136">
        <f>F35/$F$5</f>
        <v>0.229481157445588</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0.00286851446806985</v>
      </c>
      <c r="H37" s="140"/>
      <c r="I37" s="140"/>
      <c r="J37" s="140"/>
    </row>
    <row r="38" s="108" customFormat="1" ht="18" customHeight="1" spans="1:10">
      <c r="A38" s="141">
        <v>1</v>
      </c>
      <c r="B38" s="150" t="s">
        <v>86</v>
      </c>
      <c r="C38" s="143">
        <v>1</v>
      </c>
      <c r="D38" s="145" t="s">
        <v>1344</v>
      </c>
      <c r="E38" s="146">
        <v>100</v>
      </c>
      <c r="F38" s="147">
        <v>60</v>
      </c>
      <c r="G38" s="136">
        <f>F38/$F$5</f>
        <v>0.00286851446806985</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0.00956171489356616</v>
      </c>
      <c r="H42" s="140"/>
      <c r="I42" s="140"/>
      <c r="J42" s="140"/>
    </row>
    <row r="43" s="108" customFormat="1" ht="18" customHeight="1" spans="1:10">
      <c r="A43" s="141">
        <v>1</v>
      </c>
      <c r="B43" s="148" t="s">
        <v>91</v>
      </c>
      <c r="C43" s="143">
        <v>1</v>
      </c>
      <c r="D43" s="145" t="s">
        <v>1276</v>
      </c>
      <c r="E43" s="146">
        <v>1200</v>
      </c>
      <c r="F43" s="147">
        <v>200</v>
      </c>
      <c r="G43" s="136">
        <f>F43/$F$5</f>
        <v>0.00956171489356616</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1</v>
      </c>
      <c r="D49" s="135" t="e">
        <f t="shared" si="9"/>
        <v>#VALUE!</v>
      </c>
      <c r="E49" s="135">
        <f t="shared" si="9"/>
        <v>0</v>
      </c>
      <c r="F49" s="135">
        <f t="shared" si="9"/>
        <v>10</v>
      </c>
      <c r="G49" s="136">
        <f>F49/$F$5</f>
        <v>0.000478085744678308</v>
      </c>
      <c r="H49" s="106"/>
      <c r="I49" s="106"/>
      <c r="J49" s="106"/>
    </row>
    <row r="50" s="107" customFormat="1" ht="18" customHeight="1" spans="1:10">
      <c r="A50" s="152" t="s">
        <v>1265</v>
      </c>
      <c r="B50" s="149" t="s">
        <v>98</v>
      </c>
      <c r="C50" s="153">
        <f t="shared" ref="C50:F50" si="10">C51+C52</f>
        <v>1</v>
      </c>
      <c r="D50" s="153" t="e">
        <f t="shared" si="10"/>
        <v>#VALUE!</v>
      </c>
      <c r="E50" s="153">
        <f t="shared" si="10"/>
        <v>0</v>
      </c>
      <c r="F50" s="153">
        <f t="shared" si="10"/>
        <v>10</v>
      </c>
      <c r="G50" s="136">
        <f>F50/$F$5</f>
        <v>0.000478085744678308</v>
      </c>
      <c r="H50" s="106"/>
      <c r="I50" s="106"/>
      <c r="J50" s="106"/>
    </row>
    <row r="51" s="108" customFormat="1" ht="18" customHeight="1" spans="1:10">
      <c r="A51" s="141">
        <v>1</v>
      </c>
      <c r="B51" s="148" t="s">
        <v>99</v>
      </c>
      <c r="C51" s="143">
        <v>1</v>
      </c>
      <c r="D51" s="145" t="s">
        <v>1345</v>
      </c>
      <c r="E51" s="146"/>
      <c r="F51" s="147">
        <v>10</v>
      </c>
      <c r="G51" s="136">
        <f>F51/$F$5</f>
        <v>0.000478085744678308</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9</v>
      </c>
      <c r="D65" s="135" t="e">
        <f t="shared" si="15"/>
        <v>#VALUE!</v>
      </c>
      <c r="E65" s="135">
        <f t="shared" si="15"/>
        <v>275.9455</v>
      </c>
      <c r="F65" s="135">
        <f t="shared" si="15"/>
        <v>10600</v>
      </c>
      <c r="G65" s="136">
        <f>F65/$F$5</f>
        <v>0.506770889359006</v>
      </c>
    </row>
    <row r="66" s="106" customFormat="1" ht="18" customHeight="1" spans="1:7">
      <c r="A66" s="152" t="s">
        <v>1265</v>
      </c>
      <c r="B66" s="156" t="s">
        <v>113</v>
      </c>
      <c r="C66" s="153">
        <f t="shared" ref="C66:F66" si="16">C67+C68+C69+C70+C71+C72+C73+C74+C75</f>
        <v>5</v>
      </c>
      <c r="D66" s="153" t="e">
        <f t="shared" si="16"/>
        <v>#VALUE!</v>
      </c>
      <c r="E66" s="153">
        <f t="shared" si="16"/>
        <v>269</v>
      </c>
      <c r="F66" s="153">
        <f t="shared" si="16"/>
        <v>6820</v>
      </c>
      <c r="G66" s="136">
        <f>F66/$F$5</f>
        <v>0.326054477870606</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0.0669320042549631</v>
      </c>
    </row>
    <row r="70" s="105" customFormat="1" ht="18" customHeight="1" spans="1:7">
      <c r="A70" s="141">
        <v>4</v>
      </c>
      <c r="B70" s="148" t="s">
        <v>117</v>
      </c>
      <c r="C70" s="143">
        <v>4</v>
      </c>
      <c r="D70" s="145" t="s">
        <v>1269</v>
      </c>
      <c r="E70" s="157">
        <v>239</v>
      </c>
      <c r="F70" s="147">
        <v>5420</v>
      </c>
      <c r="G70" s="136">
        <f>F70/$F$5</f>
        <v>0.259122473615643</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4</v>
      </c>
      <c r="D76" s="161" t="e">
        <f t="shared" si="17"/>
        <v>#VALUE!</v>
      </c>
      <c r="E76" s="161">
        <f t="shared" si="17"/>
        <v>6.9455</v>
      </c>
      <c r="F76" s="161">
        <f t="shared" si="17"/>
        <v>3780</v>
      </c>
      <c r="G76" s="136">
        <f>F76/$F$5</f>
        <v>0.1807164114884</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5.9455</v>
      </c>
      <c r="F78" s="147">
        <v>3700</v>
      </c>
      <c r="G78" s="136">
        <f>F78/$F$5</f>
        <v>0.176891725530974</v>
      </c>
    </row>
    <row r="79" s="105" customFormat="1" ht="21" customHeight="1" spans="1:7">
      <c r="A79" s="141">
        <v>3</v>
      </c>
      <c r="B79" s="148" t="s">
        <v>125</v>
      </c>
      <c r="C79" s="143">
        <v>1</v>
      </c>
      <c r="D79" s="145" t="s">
        <v>1279</v>
      </c>
      <c r="E79" s="157">
        <v>1</v>
      </c>
      <c r="F79" s="147">
        <v>80</v>
      </c>
      <c r="G79" s="136">
        <f>F79/$F$5</f>
        <v>0.00382468595742646</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c r="E93" s="135">
        <f t="shared" si="21"/>
        <v>800</v>
      </c>
      <c r="F93" s="135">
        <f t="shared" si="21"/>
        <v>240</v>
      </c>
      <c r="G93" s="136">
        <f>F93/$F$5</f>
        <v>0.0114740578722794</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s">
        <v>1277</v>
      </c>
      <c r="E96" s="161">
        <f t="shared" si="23"/>
        <v>800</v>
      </c>
      <c r="F96" s="161">
        <f t="shared" si="23"/>
        <v>240</v>
      </c>
      <c r="G96" s="136">
        <f>F96/$F$5</f>
        <v>0.0114740578722794</v>
      </c>
    </row>
    <row r="97" s="105" customFormat="1" ht="14" customHeight="1" spans="1:7">
      <c r="A97" s="141">
        <v>1</v>
      </c>
      <c r="B97" s="148" t="s">
        <v>142</v>
      </c>
      <c r="C97" s="143">
        <v>1</v>
      </c>
      <c r="D97" s="143" t="s">
        <v>1277</v>
      </c>
      <c r="E97" s="143">
        <v>800</v>
      </c>
      <c r="F97" s="143">
        <v>240</v>
      </c>
      <c r="G97" s="136">
        <f>F97/$F$5</f>
        <v>0.0114740578722794</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2</v>
      </c>
      <c r="D125" s="135" t="s">
        <v>1276</v>
      </c>
      <c r="E125" s="135">
        <f t="shared" si="31"/>
        <v>3816</v>
      </c>
      <c r="F125" s="135">
        <f t="shared" si="31"/>
        <v>538</v>
      </c>
      <c r="G125" s="136">
        <f>F125/$F$5</f>
        <v>0.025721013063693</v>
      </c>
    </row>
    <row r="126" s="105" customFormat="1" ht="14" customHeight="1" spans="1:7">
      <c r="A126" s="152" t="s">
        <v>1265</v>
      </c>
      <c r="B126" s="156" t="s">
        <v>96</v>
      </c>
      <c r="C126" s="153">
        <f t="shared" ref="C126:F126" si="32">C127+C128+C129</f>
        <v>2</v>
      </c>
      <c r="D126" s="153" t="s">
        <v>1276</v>
      </c>
      <c r="E126" s="153">
        <f t="shared" si="32"/>
        <v>3816</v>
      </c>
      <c r="F126" s="153">
        <f t="shared" si="32"/>
        <v>538</v>
      </c>
      <c r="G126" s="136">
        <f>F126/$F$5</f>
        <v>0.025721013063693</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0.00181672582977757</v>
      </c>
    </row>
    <row r="129" s="105" customFormat="1" ht="14" customHeight="1" spans="1:7">
      <c r="A129" s="129">
        <v>3</v>
      </c>
      <c r="B129" s="150" t="s">
        <v>1498</v>
      </c>
      <c r="C129" s="175">
        <v>1</v>
      </c>
      <c r="D129" s="176" t="s">
        <v>1279</v>
      </c>
      <c r="E129" s="177">
        <v>16</v>
      </c>
      <c r="F129" s="176">
        <v>500</v>
      </c>
      <c r="G129" s="136">
        <f>F129/$F$5</f>
        <v>0.0239042872339154</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2.6666666666667"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29</v>
      </c>
      <c r="D5" s="131" t="e">
        <f t="shared" si="0"/>
        <v>#VALUE!</v>
      </c>
      <c r="E5" s="131">
        <f t="shared" si="0"/>
        <v>17773.8444</v>
      </c>
      <c r="F5" s="131">
        <f t="shared" si="0"/>
        <v>22121.64</v>
      </c>
      <c r="G5" s="132">
        <f t="shared" si="0"/>
        <v>1</v>
      </c>
      <c r="H5" s="106"/>
      <c r="I5" s="106"/>
      <c r="J5" s="106"/>
    </row>
    <row r="6" s="107" customFormat="1" ht="18" customHeight="1" spans="1:10">
      <c r="A6" s="133" t="s">
        <v>640</v>
      </c>
      <c r="B6" s="134" t="s">
        <v>51</v>
      </c>
      <c r="C6" s="135">
        <f t="shared" ref="C6:F6" si="1">C7+C25+C30+C37+C42</f>
        <v>16</v>
      </c>
      <c r="D6" s="135" t="s">
        <v>1266</v>
      </c>
      <c r="E6" s="135">
        <f t="shared" si="1"/>
        <v>12881.89</v>
      </c>
      <c r="F6" s="135">
        <f t="shared" si="1"/>
        <v>10313.64</v>
      </c>
      <c r="G6" s="136">
        <f>F6/$F$5</f>
        <v>0.466224023173689</v>
      </c>
      <c r="H6" s="106"/>
      <c r="I6" s="106"/>
      <c r="J6" s="106"/>
    </row>
    <row r="7" s="108" customFormat="1" ht="18" customHeight="1" spans="1:10">
      <c r="A7" s="137" t="s">
        <v>1265</v>
      </c>
      <c r="B7" s="138" t="s">
        <v>53</v>
      </c>
      <c r="C7" s="139">
        <f t="shared" ref="C7:F7" si="2">C8+C11+C16+C17+C22+C23+C24</f>
        <v>6</v>
      </c>
      <c r="D7" s="139" t="s">
        <v>1266</v>
      </c>
      <c r="E7" s="139">
        <f t="shared" si="2"/>
        <v>11561.19</v>
      </c>
      <c r="F7" s="139">
        <f t="shared" si="2"/>
        <v>4393.64</v>
      </c>
      <c r="G7" s="136">
        <f>F7/$F$5</f>
        <v>0.198612761079197</v>
      </c>
      <c r="H7" s="140"/>
      <c r="I7" s="140"/>
      <c r="J7" s="140"/>
    </row>
    <row r="8" s="108" customFormat="1" ht="18" customHeight="1" spans="1:10">
      <c r="A8" s="141">
        <v>1</v>
      </c>
      <c r="B8" s="142" t="s">
        <v>55</v>
      </c>
      <c r="C8" s="143">
        <f t="shared" ref="C8:F8" si="3">C9+C10</f>
        <v>3</v>
      </c>
      <c r="D8" s="143" t="s">
        <v>1266</v>
      </c>
      <c r="E8" s="143">
        <f t="shared" si="3"/>
        <v>3677.59</v>
      </c>
      <c r="F8" s="143">
        <f t="shared" si="3"/>
        <v>907.64</v>
      </c>
      <c r="G8" s="136">
        <f>F8/$F$5</f>
        <v>0.0410295077580143</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0.0410295077580143</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3</v>
      </c>
      <c r="D17" s="143" t="e">
        <f t="shared" si="4"/>
        <v>#VALUE!</v>
      </c>
      <c r="E17" s="143">
        <f t="shared" si="4"/>
        <v>7883.6</v>
      </c>
      <c r="F17" s="143">
        <f t="shared" si="4"/>
        <v>3486</v>
      </c>
      <c r="G17" s="136">
        <f>F17/$F$5</f>
        <v>0.157583253321182</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3</v>
      </c>
      <c r="D20" s="145" t="s">
        <v>1266</v>
      </c>
      <c r="E20" s="146">
        <v>7883.6</v>
      </c>
      <c r="F20" s="147">
        <v>3486</v>
      </c>
      <c r="G20" s="136">
        <f>F20/$F$5</f>
        <v>0.157583253321182</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3</v>
      </c>
      <c r="D25" s="139" t="e">
        <f t="shared" si="5"/>
        <v>#VALUE!</v>
      </c>
      <c r="E25" s="139">
        <f t="shared" si="5"/>
        <v>3</v>
      </c>
      <c r="F25" s="139">
        <f t="shared" si="5"/>
        <v>340</v>
      </c>
      <c r="G25" s="136">
        <f>F25/$F$5</f>
        <v>0.0153695657283999</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3</v>
      </c>
      <c r="D27" s="145" t="s">
        <v>1279</v>
      </c>
      <c r="E27" s="146">
        <v>3</v>
      </c>
      <c r="F27" s="147">
        <v>340</v>
      </c>
      <c r="G27" s="136">
        <f>F27/$F$5</f>
        <v>0.0153695657283999</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4</v>
      </c>
      <c r="D30" s="139" t="e">
        <f t="shared" si="6"/>
        <v>#VALUE!</v>
      </c>
      <c r="E30" s="139">
        <f t="shared" si="6"/>
        <v>115.7</v>
      </c>
      <c r="F30" s="139">
        <f t="shared" si="6"/>
        <v>4800</v>
      </c>
      <c r="G30" s="136">
        <f>F30/$F$5</f>
        <v>0.21698210440094</v>
      </c>
      <c r="H30" s="140"/>
      <c r="I30" s="140"/>
      <c r="J30" s="140"/>
    </row>
    <row r="31" s="108" customFormat="1" ht="18" customHeight="1" spans="1:10">
      <c r="A31" s="141">
        <v>1</v>
      </c>
      <c r="B31" s="148" t="s">
        <v>79</v>
      </c>
      <c r="C31" s="143">
        <f t="shared" ref="C31:F31" si="7">C32+C33+C34+C35</f>
        <v>4</v>
      </c>
      <c r="D31" s="143" t="e">
        <f t="shared" si="7"/>
        <v>#VALUE!</v>
      </c>
      <c r="E31" s="143">
        <f t="shared" si="7"/>
        <v>115.7</v>
      </c>
      <c r="F31" s="143">
        <f t="shared" si="7"/>
        <v>4800</v>
      </c>
      <c r="G31" s="136">
        <f>F31/$F$5</f>
        <v>0.21698210440094</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115.7</v>
      </c>
      <c r="F35" s="147">
        <v>4800</v>
      </c>
      <c r="G35" s="136">
        <f>F35/$F$5</f>
        <v>0.21698210440094</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1202</v>
      </c>
      <c r="F42" s="139">
        <f t="shared" si="9"/>
        <v>780</v>
      </c>
      <c r="G42" s="136">
        <f>F42/$F$5</f>
        <v>0.0352595919651527</v>
      </c>
      <c r="H42" s="140"/>
      <c r="I42" s="140"/>
      <c r="J42" s="140"/>
    </row>
    <row r="43" s="108" customFormat="1" ht="18" customHeight="1" spans="1:10">
      <c r="A43" s="141">
        <v>1</v>
      </c>
      <c r="B43" s="148" t="s">
        <v>91</v>
      </c>
      <c r="C43" s="143">
        <v>1</v>
      </c>
      <c r="D43" s="145" t="s">
        <v>1276</v>
      </c>
      <c r="E43" s="146">
        <v>1200</v>
      </c>
      <c r="F43" s="147">
        <v>200</v>
      </c>
      <c r="G43" s="136">
        <f>F43/$F$5</f>
        <v>0.00904092101670581</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t="s">
        <v>1499</v>
      </c>
      <c r="E48" s="146">
        <v>2</v>
      </c>
      <c r="F48" s="147">
        <v>580</v>
      </c>
      <c r="G48" s="136">
        <f>F48/$F$5</f>
        <v>0.0262186709484469</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30</v>
      </c>
      <c r="G49" s="136">
        <f>F49/$F$5</f>
        <v>0.00135613815250587</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30</v>
      </c>
      <c r="G50" s="136">
        <f>F50/$F$5</f>
        <v>0.00135613815250587</v>
      </c>
      <c r="H50" s="106"/>
      <c r="I50" s="106"/>
      <c r="J50" s="106"/>
    </row>
    <row r="51" s="108" customFormat="1" ht="18" customHeight="1" spans="1:10">
      <c r="A51" s="141">
        <v>1</v>
      </c>
      <c r="B51" s="148" t="s">
        <v>99</v>
      </c>
      <c r="C51" s="143">
        <v>1</v>
      </c>
      <c r="D51" s="145" t="s">
        <v>1345</v>
      </c>
      <c r="E51" s="146"/>
      <c r="F51" s="147">
        <v>30</v>
      </c>
      <c r="G51" s="136">
        <f>F51/$F$5</f>
        <v>0.00135613815250587</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9</v>
      </c>
      <c r="D65" s="135" t="e">
        <f t="shared" si="16"/>
        <v>#VALUE!</v>
      </c>
      <c r="E65" s="135">
        <f t="shared" si="16"/>
        <v>275.9544</v>
      </c>
      <c r="F65" s="135">
        <f t="shared" si="16"/>
        <v>11000</v>
      </c>
      <c r="G65" s="136">
        <f>F65/$F$5</f>
        <v>0.49725065591882</v>
      </c>
    </row>
    <row r="66" s="106" customFormat="1" ht="18" customHeight="1" spans="1:7">
      <c r="A66" s="152" t="s">
        <v>1265</v>
      </c>
      <c r="B66" s="156" t="s">
        <v>113</v>
      </c>
      <c r="C66" s="153">
        <f t="shared" ref="C66:F66" si="17">C67+C68+C69+C70+C71+C72+C73+C74+C75</f>
        <v>5</v>
      </c>
      <c r="D66" s="153" t="e">
        <f t="shared" si="17"/>
        <v>#VALUE!</v>
      </c>
      <c r="E66" s="153">
        <f t="shared" si="17"/>
        <v>269</v>
      </c>
      <c r="F66" s="153">
        <f t="shared" si="17"/>
        <v>7220</v>
      </c>
      <c r="G66" s="136">
        <f>F66/$F$5</f>
        <v>0.32637724870308</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0.0813682891503523</v>
      </c>
    </row>
    <row r="70" s="105" customFormat="1" ht="18" customHeight="1" spans="1:7">
      <c r="A70" s="141">
        <v>4</v>
      </c>
      <c r="B70" s="148" t="s">
        <v>117</v>
      </c>
      <c r="C70" s="143">
        <v>4</v>
      </c>
      <c r="D70" s="145" t="s">
        <v>1269</v>
      </c>
      <c r="E70" s="157">
        <v>239</v>
      </c>
      <c r="F70" s="147">
        <v>5420</v>
      </c>
      <c r="G70" s="136">
        <f>F70/$F$5</f>
        <v>0.245008959552728</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0.17087340721574</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0.167257038809058</v>
      </c>
    </row>
    <row r="79" s="105" customFormat="1" ht="21" customHeight="1" spans="1:7">
      <c r="A79" s="141">
        <v>3</v>
      </c>
      <c r="B79" s="148" t="s">
        <v>125</v>
      </c>
      <c r="C79" s="143">
        <v>1</v>
      </c>
      <c r="D79" s="145" t="s">
        <v>1279</v>
      </c>
      <c r="E79" s="157">
        <v>1</v>
      </c>
      <c r="F79" s="147">
        <v>80</v>
      </c>
      <c r="G79" s="136">
        <f>F79/$F$5</f>
        <v>0.00361636840668233</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0.010849105220047</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0.010849105220047</v>
      </c>
    </row>
    <row r="97" s="105" customFormat="1" ht="14" customHeight="1" spans="1:7">
      <c r="A97" s="141">
        <v>1</v>
      </c>
      <c r="B97" s="148" t="s">
        <v>142</v>
      </c>
      <c r="C97" s="143">
        <v>1</v>
      </c>
      <c r="D97" s="143" t="s">
        <v>1277</v>
      </c>
      <c r="E97" s="143">
        <v>800</v>
      </c>
      <c r="F97" s="143">
        <v>240</v>
      </c>
      <c r="G97" s="136">
        <f>F97/$F$5</f>
        <v>0.010849105220047</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0.0243200775349386</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0.0243200775349386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0.0017177749931741</v>
      </c>
    </row>
    <row r="129" s="105" customFormat="1" ht="14" customHeight="1" spans="1:7">
      <c r="A129" s="129">
        <v>3</v>
      </c>
      <c r="B129" s="150" t="s">
        <v>1498</v>
      </c>
      <c r="C129" s="175">
        <v>1</v>
      </c>
      <c r="D129" s="176" t="s">
        <v>1279</v>
      </c>
      <c r="E129" s="177">
        <v>16</v>
      </c>
      <c r="F129" s="176">
        <v>500</v>
      </c>
      <c r="G129" s="136">
        <f>F129/$F$5</f>
        <v>0.0226023025417645</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K12" sqref="K12"/>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2.6666666666667"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29</v>
      </c>
      <c r="D5" s="131" t="e">
        <f t="shared" si="0"/>
        <v>#VALUE!</v>
      </c>
      <c r="E5" s="131">
        <f t="shared" si="0"/>
        <v>17773.8444</v>
      </c>
      <c r="F5" s="131">
        <f t="shared" si="0"/>
        <v>23689.64</v>
      </c>
      <c r="G5" s="132">
        <f t="shared" si="0"/>
        <v>1</v>
      </c>
      <c r="H5" s="106"/>
      <c r="I5" s="106"/>
      <c r="J5" s="106"/>
    </row>
    <row r="6" s="107" customFormat="1" ht="18" customHeight="1" spans="1:10">
      <c r="A6" s="133" t="s">
        <v>640</v>
      </c>
      <c r="B6" s="134" t="s">
        <v>51</v>
      </c>
      <c r="C6" s="135">
        <f t="shared" ref="C6:F6" si="1">C7+C25+C30+C37+C42</f>
        <v>16</v>
      </c>
      <c r="D6" s="135" t="s">
        <v>1266</v>
      </c>
      <c r="E6" s="135">
        <f t="shared" si="1"/>
        <v>12881.89</v>
      </c>
      <c r="F6" s="135">
        <f t="shared" si="1"/>
        <v>11881.64</v>
      </c>
      <c r="G6" s="136">
        <f>F6/$F$5</f>
        <v>0.501554265915396</v>
      </c>
      <c r="H6" s="106"/>
      <c r="I6" s="106"/>
      <c r="J6" s="106"/>
    </row>
    <row r="7" s="108" customFormat="1" ht="18" customHeight="1" spans="1:10">
      <c r="A7" s="137" t="s">
        <v>1265</v>
      </c>
      <c r="B7" s="138" t="s">
        <v>53</v>
      </c>
      <c r="C7" s="139">
        <f t="shared" ref="C7:F7" si="2">C8+C11+C16+C17+C22+C23+C24</f>
        <v>6</v>
      </c>
      <c r="D7" s="139" t="s">
        <v>1266</v>
      </c>
      <c r="E7" s="139">
        <f t="shared" si="2"/>
        <v>11561.19</v>
      </c>
      <c r="F7" s="139">
        <f t="shared" si="2"/>
        <v>4393.64</v>
      </c>
      <c r="G7" s="136">
        <f>F7/$F$5</f>
        <v>0.185466727227598</v>
      </c>
      <c r="H7" s="140"/>
      <c r="I7" s="140"/>
      <c r="J7" s="140"/>
    </row>
    <row r="8" s="108" customFormat="1" ht="18" customHeight="1" spans="1:10">
      <c r="A8" s="141">
        <v>1</v>
      </c>
      <c r="B8" s="142" t="s">
        <v>55</v>
      </c>
      <c r="C8" s="143">
        <f t="shared" ref="C8:F8" si="3">C9+C10</f>
        <v>3</v>
      </c>
      <c r="D8" s="143" t="s">
        <v>1266</v>
      </c>
      <c r="E8" s="143">
        <f t="shared" si="3"/>
        <v>3677.59</v>
      </c>
      <c r="F8" s="143">
        <f t="shared" si="3"/>
        <v>907.64</v>
      </c>
      <c r="G8" s="136">
        <f>F8/$F$5</f>
        <v>0.0383137945532309</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0.0383137945532309</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3</v>
      </c>
      <c r="D17" s="143" t="e">
        <f t="shared" si="4"/>
        <v>#VALUE!</v>
      </c>
      <c r="E17" s="143">
        <f t="shared" si="4"/>
        <v>7883.6</v>
      </c>
      <c r="F17" s="143">
        <f t="shared" si="4"/>
        <v>3486</v>
      </c>
      <c r="G17" s="136">
        <f>F17/$F$5</f>
        <v>0.147152932674367</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3</v>
      </c>
      <c r="D20" s="145" t="s">
        <v>1266</v>
      </c>
      <c r="E20" s="146">
        <v>7883.6</v>
      </c>
      <c r="F20" s="147">
        <v>3486</v>
      </c>
      <c r="G20" s="136">
        <f>F20/$F$5</f>
        <v>0.147152932674367</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3</v>
      </c>
      <c r="D25" s="139" t="e">
        <f t="shared" si="5"/>
        <v>#VALUE!</v>
      </c>
      <c r="E25" s="139">
        <f t="shared" si="5"/>
        <v>3</v>
      </c>
      <c r="F25" s="139">
        <f t="shared" si="5"/>
        <v>340</v>
      </c>
      <c r="G25" s="136">
        <f>F25/$F$5</f>
        <v>0.0143522653784524</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3</v>
      </c>
      <c r="D27" s="145" t="s">
        <v>1279</v>
      </c>
      <c r="E27" s="146">
        <v>3</v>
      </c>
      <c r="F27" s="147">
        <v>340</v>
      </c>
      <c r="G27" s="136">
        <f>F27/$F$5</f>
        <v>0.0143522653784524</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4</v>
      </c>
      <c r="D30" s="139" t="e">
        <f t="shared" si="6"/>
        <v>#VALUE!</v>
      </c>
      <c r="E30" s="139">
        <f t="shared" si="6"/>
        <v>115.7</v>
      </c>
      <c r="F30" s="139">
        <f t="shared" si="6"/>
        <v>4800</v>
      </c>
      <c r="G30" s="136">
        <f>F30/$F$5</f>
        <v>0.202620217107563</v>
      </c>
      <c r="H30" s="140"/>
      <c r="I30" s="140"/>
      <c r="J30" s="140"/>
    </row>
    <row r="31" s="108" customFormat="1" ht="18" customHeight="1" spans="1:10">
      <c r="A31" s="141">
        <v>1</v>
      </c>
      <c r="B31" s="148" t="s">
        <v>79</v>
      </c>
      <c r="C31" s="143">
        <f t="shared" ref="C31:F31" si="7">C32+C33+C34+C35</f>
        <v>4</v>
      </c>
      <c r="D31" s="143" t="e">
        <f t="shared" si="7"/>
        <v>#VALUE!</v>
      </c>
      <c r="E31" s="143">
        <f t="shared" si="7"/>
        <v>115.7</v>
      </c>
      <c r="F31" s="143">
        <f t="shared" si="7"/>
        <v>4800</v>
      </c>
      <c r="G31" s="136">
        <f>F31/$F$5</f>
        <v>0.202620217107563</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115.7</v>
      </c>
      <c r="F35" s="147">
        <v>4800</v>
      </c>
      <c r="G35" s="136">
        <f>F35/$F$5</f>
        <v>0.202620217107563</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1202</v>
      </c>
      <c r="F42" s="139">
        <f t="shared" si="9"/>
        <v>2348</v>
      </c>
      <c r="G42" s="136">
        <f>F42/$F$5</f>
        <v>0.0991150562017827</v>
      </c>
      <c r="H42" s="140"/>
      <c r="I42" s="140"/>
      <c r="J42" s="140"/>
    </row>
    <row r="43" s="108" customFormat="1" ht="18" customHeight="1" spans="1:10">
      <c r="A43" s="141">
        <v>1</v>
      </c>
      <c r="B43" s="148" t="s">
        <v>91</v>
      </c>
      <c r="C43" s="143">
        <v>1</v>
      </c>
      <c r="D43" s="145" t="s">
        <v>1276</v>
      </c>
      <c r="E43" s="146">
        <v>1200</v>
      </c>
      <c r="F43" s="147">
        <v>200</v>
      </c>
      <c r="G43" s="136">
        <f>F43/$F$5</f>
        <v>0.00844250904614844</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t="s">
        <v>1499</v>
      </c>
      <c r="E48" s="146">
        <v>2</v>
      </c>
      <c r="F48" s="147">
        <v>2148</v>
      </c>
      <c r="G48" s="136">
        <f>F48/$F$5</f>
        <v>0.0906725471556343</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30</v>
      </c>
      <c r="G49" s="136">
        <f>F49/$F$5</f>
        <v>0.00126637635692227</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30</v>
      </c>
      <c r="G50" s="136">
        <f>F50/$F$5</f>
        <v>0.00126637635692227</v>
      </c>
      <c r="H50" s="106"/>
      <c r="I50" s="106"/>
      <c r="J50" s="106"/>
    </row>
    <row r="51" s="108" customFormat="1" ht="18" customHeight="1" spans="1:10">
      <c r="A51" s="141">
        <v>1</v>
      </c>
      <c r="B51" s="148" t="s">
        <v>99</v>
      </c>
      <c r="C51" s="143">
        <v>1</v>
      </c>
      <c r="D51" s="145" t="s">
        <v>1345</v>
      </c>
      <c r="E51" s="146"/>
      <c r="F51" s="147">
        <v>30</v>
      </c>
      <c r="G51" s="136">
        <f>F51/$F$5</f>
        <v>0.00126637635692227</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9</v>
      </c>
      <c r="D65" s="135" t="e">
        <f t="shared" si="16"/>
        <v>#VALUE!</v>
      </c>
      <c r="E65" s="135">
        <f t="shared" si="16"/>
        <v>275.9544</v>
      </c>
      <c r="F65" s="135">
        <f t="shared" si="16"/>
        <v>11000</v>
      </c>
      <c r="G65" s="136">
        <f>F65/$F$5</f>
        <v>0.464337997538164</v>
      </c>
    </row>
    <row r="66" s="106" customFormat="1" ht="18" customHeight="1" spans="1:7">
      <c r="A66" s="152" t="s">
        <v>1265</v>
      </c>
      <c r="B66" s="156" t="s">
        <v>113</v>
      </c>
      <c r="C66" s="153">
        <f t="shared" ref="C66:F66" si="17">C67+C68+C69+C70+C71+C72+C73+C74+C75</f>
        <v>5</v>
      </c>
      <c r="D66" s="153" t="e">
        <f t="shared" si="17"/>
        <v>#VALUE!</v>
      </c>
      <c r="E66" s="153">
        <f t="shared" si="17"/>
        <v>269</v>
      </c>
      <c r="F66" s="153">
        <f t="shared" si="17"/>
        <v>7220</v>
      </c>
      <c r="G66" s="136">
        <f>F66/$F$5</f>
        <v>0.304774576565959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0.075982581415336</v>
      </c>
    </row>
    <row r="70" s="105" customFormat="1" ht="18" customHeight="1" spans="1:7">
      <c r="A70" s="141">
        <v>4</v>
      </c>
      <c r="B70" s="148" t="s">
        <v>117</v>
      </c>
      <c r="C70" s="143">
        <v>4</v>
      </c>
      <c r="D70" s="145" t="s">
        <v>1269</v>
      </c>
      <c r="E70" s="157">
        <v>239</v>
      </c>
      <c r="F70" s="147">
        <v>5420</v>
      </c>
      <c r="G70" s="136">
        <f>F70/$F$5</f>
        <v>0.228791995150623</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0.159563420972206</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0.156186417353746</v>
      </c>
    </row>
    <row r="79" s="105" customFormat="1" ht="21" customHeight="1" spans="1:7">
      <c r="A79" s="141">
        <v>3</v>
      </c>
      <c r="B79" s="148" t="s">
        <v>125</v>
      </c>
      <c r="C79" s="143">
        <v>1</v>
      </c>
      <c r="D79" s="145" t="s">
        <v>1279</v>
      </c>
      <c r="E79" s="157">
        <v>1</v>
      </c>
      <c r="F79" s="147">
        <v>80</v>
      </c>
      <c r="G79" s="136">
        <f>F79/$F$5</f>
        <v>0.00337700361845938</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0.0101310108553781</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0.0101310108553781</v>
      </c>
    </row>
    <row r="97" s="105" customFormat="1" ht="14" customHeight="1" spans="1:7">
      <c r="A97" s="141">
        <v>1</v>
      </c>
      <c r="B97" s="148" t="s">
        <v>142</v>
      </c>
      <c r="C97" s="143">
        <v>1</v>
      </c>
      <c r="D97" s="143" t="s">
        <v>1277</v>
      </c>
      <c r="E97" s="143">
        <v>800</v>
      </c>
      <c r="F97" s="143">
        <v>240</v>
      </c>
      <c r="G97" s="136">
        <f>F97/$F$5</f>
        <v>0.0101310108553781</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0.0227103493341393</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0.0227103493341393</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0.0016040767187682</v>
      </c>
    </row>
    <row r="129" s="105" customFormat="1" ht="14" customHeight="1" spans="1:7">
      <c r="A129" s="129">
        <v>3</v>
      </c>
      <c r="B129" s="150" t="s">
        <v>1498</v>
      </c>
      <c r="C129" s="175">
        <v>1</v>
      </c>
      <c r="D129" s="176" t="s">
        <v>1279</v>
      </c>
      <c r="E129" s="177">
        <v>16</v>
      </c>
      <c r="F129" s="176">
        <v>500</v>
      </c>
      <c r="G129" s="136">
        <f>F129/$F$5</f>
        <v>0.0211062726153711</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4"/>
  <sheetViews>
    <sheetView view="pageBreakPreview" zoomScale="55" zoomScaleNormal="80" topLeftCell="A2" workbookViewId="0">
      <selection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44" customWidth="1"/>
    <col min="5" max="5" width="16.3518518518519" style="9" customWidth="1"/>
    <col min="6" max="6" width="21.3611111111111" style="14" customWidth="1"/>
    <col min="7" max="7" width="31.7962962962963" style="9" customWidth="1"/>
    <col min="8" max="8" width="100.972222222222" style="344"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12" customWidth="1"/>
    <col min="48" max="16382" width="8.88888888888889" style="12"/>
    <col min="16383" max="16384" width="8.88888888888889" style="8"/>
  </cols>
  <sheetData>
    <row r="1" s="5" customFormat="1" ht="18" hidden="1" spans="1:47">
      <c r="A1" s="16" t="s">
        <v>0</v>
      </c>
      <c r="B1" s="16"/>
      <c r="C1" s="16"/>
      <c r="D1" s="15"/>
      <c r="H1" s="15"/>
      <c r="I1" s="16"/>
      <c r="J1" s="16"/>
      <c r="K1" s="16"/>
      <c r="L1" s="16"/>
      <c r="AB1" s="53"/>
      <c r="AU1" s="480"/>
    </row>
    <row r="2" s="6" customFormat="1" ht="81" customHeight="1" spans="1:47">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481"/>
    </row>
    <row r="3" s="7" customFormat="1" ht="50" customHeight="1" spans="1:47">
      <c r="A3" s="387" t="s">
        <v>2</v>
      </c>
      <c r="B3" s="387" t="s">
        <v>3</v>
      </c>
      <c r="C3" s="387" t="s">
        <v>4</v>
      </c>
      <c r="D3" s="475" t="s">
        <v>1025</v>
      </c>
      <c r="E3" s="387" t="s">
        <v>1026</v>
      </c>
      <c r="F3" s="387" t="s">
        <v>1027</v>
      </c>
      <c r="G3" s="387" t="s">
        <v>1028</v>
      </c>
      <c r="H3" s="475" t="s">
        <v>1029</v>
      </c>
      <c r="I3" s="387" t="s">
        <v>10</v>
      </c>
      <c r="J3" s="387" t="s">
        <v>11</v>
      </c>
      <c r="K3" s="387" t="s">
        <v>12</v>
      </c>
      <c r="L3" s="387"/>
      <c r="M3" s="387"/>
      <c r="N3" s="387"/>
      <c r="O3" s="387"/>
      <c r="P3" s="387"/>
      <c r="Q3" s="387"/>
      <c r="R3" s="387"/>
      <c r="S3" s="387" t="s">
        <v>13</v>
      </c>
      <c r="T3" s="387"/>
      <c r="U3" s="387"/>
      <c r="V3" s="416"/>
      <c r="W3" s="477" t="s">
        <v>1030</v>
      </c>
      <c r="X3" s="476"/>
      <c r="Y3" s="477" t="s">
        <v>1031</v>
      </c>
      <c r="Z3" s="419"/>
      <c r="AA3" s="387"/>
      <c r="AB3" s="420" t="s">
        <v>1032</v>
      </c>
      <c r="AC3" s="421"/>
      <c r="AD3" s="421"/>
      <c r="AE3" s="421"/>
      <c r="AF3" s="421"/>
      <c r="AG3" s="421"/>
      <c r="AH3" s="421"/>
      <c r="AI3" s="421"/>
      <c r="AJ3" s="421"/>
      <c r="AK3" s="421"/>
      <c r="AL3" s="421"/>
      <c r="AM3" s="421"/>
      <c r="AN3" s="435"/>
      <c r="AO3" s="387" t="s">
        <v>16</v>
      </c>
      <c r="AP3" s="387" t="s">
        <v>17</v>
      </c>
      <c r="AQ3" s="439" t="s">
        <v>173</v>
      </c>
      <c r="AR3" s="439" t="s">
        <v>174</v>
      </c>
      <c r="AS3" s="439" t="s">
        <v>175</v>
      </c>
      <c r="AT3" s="440" t="s">
        <v>176</v>
      </c>
      <c r="AU3" s="482" t="s">
        <v>615</v>
      </c>
    </row>
    <row r="4" s="7" customFormat="1" ht="19" customHeight="1" spans="1:47">
      <c r="A4" s="387"/>
      <c r="B4" s="387"/>
      <c r="C4" s="387"/>
      <c r="D4" s="475"/>
      <c r="E4" s="387"/>
      <c r="F4" s="387"/>
      <c r="G4" s="387"/>
      <c r="H4" s="475"/>
      <c r="I4" s="387"/>
      <c r="J4" s="387"/>
      <c r="K4" s="387" t="s">
        <v>1033</v>
      </c>
      <c r="L4" s="387" t="s">
        <v>1034</v>
      </c>
      <c r="M4" s="387" t="s">
        <v>1035</v>
      </c>
      <c r="N4" s="387" t="s">
        <v>1036</v>
      </c>
      <c r="O4" s="387" t="s">
        <v>1037</v>
      </c>
      <c r="P4" s="387" t="s">
        <v>1038</v>
      </c>
      <c r="Q4" s="387" t="s">
        <v>1039</v>
      </c>
      <c r="R4" s="387" t="s">
        <v>1040</v>
      </c>
      <c r="S4" s="387" t="s">
        <v>1041</v>
      </c>
      <c r="T4" s="387" t="s">
        <v>1042</v>
      </c>
      <c r="U4" s="387" t="s">
        <v>1043</v>
      </c>
      <c r="V4" s="416" t="s">
        <v>1044</v>
      </c>
      <c r="W4" s="478"/>
      <c r="X4" s="476" t="s">
        <v>1045</v>
      </c>
      <c r="Y4" s="478"/>
      <c r="Z4" s="419" t="s">
        <v>1046</v>
      </c>
      <c r="AA4" s="387" t="s">
        <v>1047</v>
      </c>
      <c r="AB4" s="422"/>
      <c r="AC4" s="423"/>
      <c r="AD4" s="423"/>
      <c r="AE4" s="423"/>
      <c r="AF4" s="423"/>
      <c r="AG4" s="423"/>
      <c r="AH4" s="423"/>
      <c r="AI4" s="423"/>
      <c r="AJ4" s="423"/>
      <c r="AK4" s="423"/>
      <c r="AL4" s="423"/>
      <c r="AM4" s="423"/>
      <c r="AN4" s="436"/>
      <c r="AO4" s="387"/>
      <c r="AP4" s="387"/>
      <c r="AQ4" s="441"/>
      <c r="AR4" s="441"/>
      <c r="AS4" s="441"/>
      <c r="AT4" s="442"/>
      <c r="AU4" s="483"/>
    </row>
    <row r="5" s="7" customFormat="1" ht="35" customHeight="1" spans="1:47">
      <c r="A5" s="387"/>
      <c r="B5" s="387"/>
      <c r="C5" s="387"/>
      <c r="D5" s="475"/>
      <c r="E5" s="387"/>
      <c r="F5" s="387"/>
      <c r="G5" s="387"/>
      <c r="H5" s="475"/>
      <c r="I5" s="387"/>
      <c r="J5" s="387"/>
      <c r="K5" s="387"/>
      <c r="L5" s="387"/>
      <c r="M5" s="387"/>
      <c r="N5" s="387"/>
      <c r="O5" s="387"/>
      <c r="P5" s="387"/>
      <c r="Q5" s="387"/>
      <c r="R5" s="387"/>
      <c r="S5" s="387"/>
      <c r="T5" s="387"/>
      <c r="U5" s="387"/>
      <c r="V5" s="416"/>
      <c r="W5" s="479"/>
      <c r="X5" s="476"/>
      <c r="Y5" s="479"/>
      <c r="Z5" s="419"/>
      <c r="AA5" s="387"/>
      <c r="AB5" s="424"/>
      <c r="AC5" s="425"/>
      <c r="AD5" s="425"/>
      <c r="AE5" s="425"/>
      <c r="AF5" s="425"/>
      <c r="AG5" s="425"/>
      <c r="AH5" s="425"/>
      <c r="AI5" s="425"/>
      <c r="AJ5" s="425"/>
      <c r="AK5" s="425"/>
      <c r="AL5" s="425"/>
      <c r="AM5" s="425"/>
      <c r="AN5" s="437"/>
      <c r="AO5" s="387"/>
      <c r="AP5" s="387"/>
      <c r="AQ5" s="443"/>
      <c r="AR5" s="443"/>
      <c r="AS5" s="443"/>
      <c r="AT5" s="444"/>
      <c r="AU5" s="484"/>
    </row>
    <row r="6" s="7" customFormat="1" ht="202" customHeight="1" spans="1:47">
      <c r="A6" s="388" t="s">
        <v>1048</v>
      </c>
      <c r="B6" s="389"/>
      <c r="C6" s="389"/>
      <c r="D6" s="389"/>
      <c r="E6" s="389"/>
      <c r="F6" s="389"/>
      <c r="G6" s="389"/>
      <c r="H6" s="389"/>
      <c r="I6" s="389"/>
      <c r="J6" s="389"/>
      <c r="K6" s="389"/>
      <c r="L6" s="389"/>
      <c r="M6" s="389"/>
      <c r="N6" s="389"/>
      <c r="O6" s="389"/>
      <c r="P6" s="389"/>
      <c r="Q6" s="389"/>
      <c r="R6" s="389"/>
      <c r="S6" s="389"/>
      <c r="T6" s="389"/>
      <c r="U6" s="389"/>
      <c r="V6" s="389"/>
      <c r="W6" s="389"/>
      <c r="X6" s="389"/>
      <c r="Y6" s="413"/>
      <c r="Z6" s="426"/>
      <c r="AA6" s="426"/>
      <c r="AB6" s="427">
        <f>SUM(AB7:AB23)</f>
        <v>23620</v>
      </c>
      <c r="AC6" s="426"/>
      <c r="AD6" s="427"/>
      <c r="AE6" s="427"/>
      <c r="AF6" s="427"/>
      <c r="AG6" s="427"/>
      <c r="AH6" s="426"/>
      <c r="AI6" s="426"/>
      <c r="AJ6" s="426"/>
      <c r="AK6" s="426"/>
      <c r="AL6" s="426"/>
      <c r="AM6" s="426"/>
      <c r="AN6" s="426"/>
      <c r="AO6" s="426"/>
      <c r="AP6" s="426"/>
      <c r="AQ6" s="445"/>
      <c r="AR6" s="445"/>
      <c r="AS6" s="445"/>
      <c r="AT6" s="446"/>
      <c r="AU6" s="485"/>
    </row>
    <row r="7" s="7" customFormat="1" ht="141" customHeight="1" spans="1:48">
      <c r="A7" s="393">
        <v>1</v>
      </c>
      <c r="B7" s="393"/>
      <c r="C7" s="393"/>
      <c r="D7" s="454" t="s">
        <v>983</v>
      </c>
      <c r="E7" s="396" t="s">
        <v>178</v>
      </c>
      <c r="F7" s="396" t="s">
        <v>984</v>
      </c>
      <c r="G7" s="396" t="s">
        <v>180</v>
      </c>
      <c r="H7" s="454" t="s">
        <v>181</v>
      </c>
      <c r="I7" s="393"/>
      <c r="J7" s="393"/>
      <c r="K7" s="393"/>
      <c r="L7" s="393"/>
      <c r="M7" s="393"/>
      <c r="N7" s="393"/>
      <c r="O7" s="393"/>
      <c r="P7" s="393"/>
      <c r="Q7" s="393"/>
      <c r="R7" s="393"/>
      <c r="S7" s="393"/>
      <c r="T7" s="393"/>
      <c r="U7" s="393"/>
      <c r="V7" s="393"/>
      <c r="W7" s="396" t="s">
        <v>985</v>
      </c>
      <c r="X7" s="393"/>
      <c r="Y7" s="396" t="s">
        <v>183</v>
      </c>
      <c r="Z7" s="393"/>
      <c r="AA7" s="393"/>
      <c r="AB7" s="396">
        <v>2100</v>
      </c>
      <c r="AC7" s="393"/>
      <c r="AD7" s="430"/>
      <c r="AE7" s="430"/>
      <c r="AF7" s="430"/>
      <c r="AG7" s="430"/>
      <c r="AH7" s="393"/>
      <c r="AI7" s="393"/>
      <c r="AJ7" s="393"/>
      <c r="AK7" s="393"/>
      <c r="AL7" s="393"/>
      <c r="AM7" s="393"/>
      <c r="AN7" s="393"/>
      <c r="AO7" s="393"/>
      <c r="AP7" s="393"/>
      <c r="AQ7" s="399" t="s">
        <v>639</v>
      </c>
      <c r="AR7" s="399" t="s">
        <v>640</v>
      </c>
      <c r="AS7" s="399" t="s">
        <v>184</v>
      </c>
      <c r="AT7" s="399" t="s">
        <v>184</v>
      </c>
      <c r="AU7" s="67" t="s">
        <v>986</v>
      </c>
      <c r="AV7" s="12"/>
    </row>
    <row r="8" s="7" customFormat="1" ht="129" spans="1:48">
      <c r="A8" s="393">
        <v>2</v>
      </c>
      <c r="B8" s="393"/>
      <c r="C8" s="393"/>
      <c r="D8" s="258" t="s">
        <v>185</v>
      </c>
      <c r="E8" s="396" t="s">
        <v>178</v>
      </c>
      <c r="F8" s="396" t="s">
        <v>984</v>
      </c>
      <c r="G8" s="396" t="s">
        <v>186</v>
      </c>
      <c r="H8" s="258" t="s">
        <v>987</v>
      </c>
      <c r="I8" s="393"/>
      <c r="J8" s="393"/>
      <c r="K8" s="393"/>
      <c r="L8" s="393"/>
      <c r="M8" s="393"/>
      <c r="N8" s="393"/>
      <c r="O8" s="393"/>
      <c r="P8" s="393"/>
      <c r="Q8" s="393"/>
      <c r="R8" s="393"/>
      <c r="S8" s="393"/>
      <c r="T8" s="393"/>
      <c r="U8" s="393"/>
      <c r="V8" s="393"/>
      <c r="W8" s="396" t="s">
        <v>183</v>
      </c>
      <c r="X8" s="393"/>
      <c r="Y8" s="396" t="s">
        <v>183</v>
      </c>
      <c r="Z8" s="393"/>
      <c r="AA8" s="393"/>
      <c r="AB8" s="460">
        <v>2000</v>
      </c>
      <c r="AC8" s="393"/>
      <c r="AD8" s="430"/>
      <c r="AE8" s="430"/>
      <c r="AF8" s="430"/>
      <c r="AG8" s="430"/>
      <c r="AH8" s="393"/>
      <c r="AI8" s="393"/>
      <c r="AJ8" s="393"/>
      <c r="AK8" s="393"/>
      <c r="AL8" s="393"/>
      <c r="AM8" s="393"/>
      <c r="AN8" s="393"/>
      <c r="AO8" s="393"/>
      <c r="AP8" s="393"/>
      <c r="AQ8" s="399" t="s">
        <v>639</v>
      </c>
      <c r="AR8" s="399" t="s">
        <v>640</v>
      </c>
      <c r="AS8" s="399" t="s">
        <v>184</v>
      </c>
      <c r="AT8" s="399" t="s">
        <v>184</v>
      </c>
      <c r="AU8" s="67" t="s">
        <v>986</v>
      </c>
      <c r="AV8" s="12"/>
    </row>
    <row r="9" s="7" customFormat="1" ht="103.2" spans="1:48">
      <c r="A9" s="393">
        <v>3</v>
      </c>
      <c r="B9" s="393"/>
      <c r="C9" s="393"/>
      <c r="D9" s="258" t="s">
        <v>988</v>
      </c>
      <c r="E9" s="396" t="s">
        <v>178</v>
      </c>
      <c r="F9" s="396" t="s">
        <v>984</v>
      </c>
      <c r="G9" s="396" t="s">
        <v>198</v>
      </c>
      <c r="H9" s="258" t="s">
        <v>989</v>
      </c>
      <c r="I9" s="393"/>
      <c r="J9" s="393"/>
      <c r="K9" s="393"/>
      <c r="L9" s="393"/>
      <c r="M9" s="393"/>
      <c r="N9" s="393"/>
      <c r="O9" s="393"/>
      <c r="P9" s="393"/>
      <c r="Q9" s="393"/>
      <c r="R9" s="393"/>
      <c r="S9" s="393"/>
      <c r="T9" s="393"/>
      <c r="U9" s="393"/>
      <c r="V9" s="393"/>
      <c r="W9" s="411" t="s">
        <v>192</v>
      </c>
      <c r="X9" s="393"/>
      <c r="Y9" s="396" t="s">
        <v>183</v>
      </c>
      <c r="Z9" s="393"/>
      <c r="AA9" s="393"/>
      <c r="AB9" s="460">
        <v>2000</v>
      </c>
      <c r="AC9" s="393"/>
      <c r="AD9" s="430"/>
      <c r="AE9" s="430"/>
      <c r="AF9" s="430"/>
      <c r="AG9" s="430"/>
      <c r="AH9" s="393"/>
      <c r="AI9" s="393"/>
      <c r="AJ9" s="393"/>
      <c r="AK9" s="393"/>
      <c r="AL9" s="393"/>
      <c r="AM9" s="393"/>
      <c r="AN9" s="393"/>
      <c r="AO9" s="393"/>
      <c r="AP9" s="393"/>
      <c r="AQ9" s="399" t="s">
        <v>639</v>
      </c>
      <c r="AR9" s="399" t="s">
        <v>640</v>
      </c>
      <c r="AS9" s="399" t="s">
        <v>184</v>
      </c>
      <c r="AT9" s="399" t="s">
        <v>184</v>
      </c>
      <c r="AU9" s="67" t="s">
        <v>986</v>
      </c>
      <c r="AV9" s="12"/>
    </row>
    <row r="10" s="7" customFormat="1" ht="283.8" spans="1:48">
      <c r="A10" s="393">
        <v>4</v>
      </c>
      <c r="B10" s="393"/>
      <c r="C10" s="393"/>
      <c r="D10" s="244" t="s">
        <v>193</v>
      </c>
      <c r="E10" s="396" t="s">
        <v>178</v>
      </c>
      <c r="F10" s="396" t="s">
        <v>984</v>
      </c>
      <c r="G10" s="396" t="s">
        <v>194</v>
      </c>
      <c r="H10" s="244" t="s">
        <v>195</v>
      </c>
      <c r="I10" s="393"/>
      <c r="J10" s="393"/>
      <c r="K10" s="393"/>
      <c r="L10" s="393"/>
      <c r="M10" s="393"/>
      <c r="N10" s="393"/>
      <c r="O10" s="393"/>
      <c r="P10" s="393"/>
      <c r="Q10" s="393"/>
      <c r="R10" s="393"/>
      <c r="S10" s="393"/>
      <c r="T10" s="393"/>
      <c r="U10" s="393"/>
      <c r="V10" s="393"/>
      <c r="W10" s="417" t="s">
        <v>183</v>
      </c>
      <c r="X10" s="393"/>
      <c r="Y10" s="417" t="s">
        <v>183</v>
      </c>
      <c r="Z10" s="393"/>
      <c r="AA10" s="393"/>
      <c r="AB10" s="432">
        <v>2000</v>
      </c>
      <c r="AC10" s="393"/>
      <c r="AD10" s="430"/>
      <c r="AE10" s="430"/>
      <c r="AF10" s="430"/>
      <c r="AG10" s="430"/>
      <c r="AH10" s="393"/>
      <c r="AI10" s="393"/>
      <c r="AJ10" s="393"/>
      <c r="AK10" s="393"/>
      <c r="AL10" s="393"/>
      <c r="AM10" s="393"/>
      <c r="AN10" s="393"/>
      <c r="AO10" s="393"/>
      <c r="AP10" s="393"/>
      <c r="AQ10" s="399" t="s">
        <v>184</v>
      </c>
      <c r="AR10" s="399" t="s">
        <v>640</v>
      </c>
      <c r="AS10" s="399" t="s">
        <v>639</v>
      </c>
      <c r="AT10" s="399"/>
      <c r="AU10" s="67" t="s">
        <v>986</v>
      </c>
      <c r="AV10" s="12"/>
    </row>
    <row r="11" s="7" customFormat="1" ht="129" spans="1:48">
      <c r="A11" s="393">
        <v>5</v>
      </c>
      <c r="B11" s="393"/>
      <c r="C11" s="393"/>
      <c r="D11" s="456" t="s">
        <v>203</v>
      </c>
      <c r="E11" s="396" t="s">
        <v>178</v>
      </c>
      <c r="F11" s="396" t="s">
        <v>990</v>
      </c>
      <c r="G11" s="396" t="s">
        <v>204</v>
      </c>
      <c r="H11" s="244" t="s">
        <v>205</v>
      </c>
      <c r="I11" s="393"/>
      <c r="J11" s="393"/>
      <c r="K11" s="393"/>
      <c r="L11" s="393"/>
      <c r="M11" s="393"/>
      <c r="N11" s="393"/>
      <c r="O11" s="393"/>
      <c r="P11" s="393"/>
      <c r="Q11" s="393"/>
      <c r="R11" s="393"/>
      <c r="S11" s="393"/>
      <c r="T11" s="393"/>
      <c r="U11" s="393"/>
      <c r="V11" s="393"/>
      <c r="W11" s="393" t="s">
        <v>206</v>
      </c>
      <c r="X11" s="393"/>
      <c r="Y11" s="417" t="s">
        <v>207</v>
      </c>
      <c r="Z11" s="393"/>
      <c r="AA11" s="393"/>
      <c r="AB11" s="399">
        <v>1300</v>
      </c>
      <c r="AC11" s="393"/>
      <c r="AD11" s="430"/>
      <c r="AE11" s="430"/>
      <c r="AF11" s="430"/>
      <c r="AG11" s="430"/>
      <c r="AH11" s="393"/>
      <c r="AI11" s="393"/>
      <c r="AJ11" s="393"/>
      <c r="AK11" s="393"/>
      <c r="AL11" s="393"/>
      <c r="AM11" s="393"/>
      <c r="AN11" s="393"/>
      <c r="AO11" s="393"/>
      <c r="AP11" s="393"/>
      <c r="AQ11" s="399" t="s">
        <v>639</v>
      </c>
      <c r="AR11" s="399" t="s">
        <v>640</v>
      </c>
      <c r="AS11" s="399" t="s">
        <v>184</v>
      </c>
      <c r="AT11" s="399" t="s">
        <v>184</v>
      </c>
      <c r="AU11" s="67" t="s">
        <v>986</v>
      </c>
      <c r="AV11" s="12"/>
    </row>
    <row r="12" s="8" customFormat="1" ht="154.8" spans="1:48">
      <c r="A12" s="393">
        <v>6</v>
      </c>
      <c r="B12" s="399"/>
      <c r="C12" s="399"/>
      <c r="D12" s="258" t="s">
        <v>651</v>
      </c>
      <c r="E12" s="393" t="s">
        <v>178</v>
      </c>
      <c r="F12" s="396" t="s">
        <v>990</v>
      </c>
      <c r="G12" s="393" t="s">
        <v>531</v>
      </c>
      <c r="H12" s="258" t="s">
        <v>1012</v>
      </c>
      <c r="I12" s="393"/>
      <c r="J12" s="393"/>
      <c r="K12" s="393"/>
      <c r="L12" s="393"/>
      <c r="M12" s="393"/>
      <c r="N12" s="393"/>
      <c r="O12" s="393"/>
      <c r="P12" s="393"/>
      <c r="Q12" s="393"/>
      <c r="R12" s="393"/>
      <c r="S12" s="393"/>
      <c r="T12" s="393"/>
      <c r="U12" s="393"/>
      <c r="V12" s="393"/>
      <c r="W12" s="393" t="s">
        <v>183</v>
      </c>
      <c r="X12" s="393"/>
      <c r="Y12" s="393" t="s">
        <v>183</v>
      </c>
      <c r="Z12" s="393"/>
      <c r="AA12" s="393"/>
      <c r="AB12" s="393">
        <v>510</v>
      </c>
      <c r="AC12" s="393"/>
      <c r="AD12" s="393"/>
      <c r="AE12" s="393"/>
      <c r="AF12" s="393"/>
      <c r="AG12" s="393"/>
      <c r="AH12" s="393"/>
      <c r="AI12" s="393"/>
      <c r="AJ12" s="393"/>
      <c r="AK12" s="393"/>
      <c r="AL12" s="393"/>
      <c r="AM12" s="393"/>
      <c r="AN12" s="393"/>
      <c r="AO12" s="393"/>
      <c r="AP12" s="393"/>
      <c r="AQ12" s="393" t="s">
        <v>639</v>
      </c>
      <c r="AR12" s="399" t="s">
        <v>640</v>
      </c>
      <c r="AS12" s="393" t="s">
        <v>184</v>
      </c>
      <c r="AT12" s="399"/>
      <c r="AU12" s="67" t="s">
        <v>986</v>
      </c>
      <c r="AV12" s="12"/>
    </row>
    <row r="13" s="7" customFormat="1" ht="103.2" spans="1:48">
      <c r="A13" s="393">
        <v>7</v>
      </c>
      <c r="B13" s="393"/>
      <c r="C13" s="393"/>
      <c r="D13" s="472" t="s">
        <v>212</v>
      </c>
      <c r="E13" s="396" t="s">
        <v>178</v>
      </c>
      <c r="F13" s="396" t="s">
        <v>990</v>
      </c>
      <c r="G13" s="393" t="s">
        <v>213</v>
      </c>
      <c r="H13" s="473" t="s">
        <v>991</v>
      </c>
      <c r="I13" s="393"/>
      <c r="J13" s="393"/>
      <c r="K13" s="393"/>
      <c r="L13" s="393"/>
      <c r="M13" s="393"/>
      <c r="N13" s="393"/>
      <c r="O13" s="393"/>
      <c r="P13" s="393"/>
      <c r="Q13" s="393"/>
      <c r="R13" s="393"/>
      <c r="S13" s="393"/>
      <c r="T13" s="393"/>
      <c r="U13" s="393"/>
      <c r="V13" s="393"/>
      <c r="W13" s="393" t="s">
        <v>992</v>
      </c>
      <c r="X13" s="393"/>
      <c r="Y13" s="393" t="s">
        <v>215</v>
      </c>
      <c r="Z13" s="393"/>
      <c r="AA13" s="393"/>
      <c r="AB13" s="474">
        <v>1800</v>
      </c>
      <c r="AC13" s="393"/>
      <c r="AD13" s="430"/>
      <c r="AE13" s="430"/>
      <c r="AF13" s="430"/>
      <c r="AG13" s="430"/>
      <c r="AH13" s="393"/>
      <c r="AI13" s="393"/>
      <c r="AJ13" s="393"/>
      <c r="AK13" s="393"/>
      <c r="AL13" s="393"/>
      <c r="AM13" s="393"/>
      <c r="AN13" s="393"/>
      <c r="AO13" s="393"/>
      <c r="AP13" s="393"/>
      <c r="AQ13" s="399" t="s">
        <v>184</v>
      </c>
      <c r="AR13" s="399" t="s">
        <v>640</v>
      </c>
      <c r="AS13" s="399" t="s">
        <v>639</v>
      </c>
      <c r="AT13" s="399" t="s">
        <v>184</v>
      </c>
      <c r="AU13" s="67" t="s">
        <v>1049</v>
      </c>
      <c r="AV13" s="12"/>
    </row>
    <row r="14" s="7" customFormat="1" ht="154.8" spans="1:48">
      <c r="A14" s="393">
        <v>8</v>
      </c>
      <c r="B14" s="393"/>
      <c r="C14" s="393"/>
      <c r="D14" s="456" t="s">
        <v>220</v>
      </c>
      <c r="E14" s="393" t="s">
        <v>178</v>
      </c>
      <c r="F14" s="396" t="s">
        <v>990</v>
      </c>
      <c r="G14" s="393" t="s">
        <v>221</v>
      </c>
      <c r="H14" s="456" t="s">
        <v>222</v>
      </c>
      <c r="I14" s="393"/>
      <c r="J14" s="393"/>
      <c r="K14" s="393"/>
      <c r="L14" s="393"/>
      <c r="M14" s="393"/>
      <c r="N14" s="393"/>
      <c r="O14" s="393"/>
      <c r="P14" s="393"/>
      <c r="Q14" s="393"/>
      <c r="R14" s="393"/>
      <c r="S14" s="393"/>
      <c r="T14" s="393"/>
      <c r="U14" s="393"/>
      <c r="V14" s="393"/>
      <c r="W14" s="411" t="s">
        <v>211</v>
      </c>
      <c r="X14" s="393"/>
      <c r="Y14" s="393" t="s">
        <v>207</v>
      </c>
      <c r="Z14" s="393"/>
      <c r="AA14" s="393"/>
      <c r="AB14" s="393">
        <v>5000</v>
      </c>
      <c r="AC14" s="393"/>
      <c r="AD14" s="430"/>
      <c r="AE14" s="430"/>
      <c r="AF14" s="430"/>
      <c r="AG14" s="430"/>
      <c r="AH14" s="393"/>
      <c r="AI14" s="393"/>
      <c r="AJ14" s="393"/>
      <c r="AK14" s="393"/>
      <c r="AL14" s="393"/>
      <c r="AM14" s="393"/>
      <c r="AN14" s="393"/>
      <c r="AO14" s="393"/>
      <c r="AP14" s="393"/>
      <c r="AQ14" s="399" t="s">
        <v>184</v>
      </c>
      <c r="AR14" s="399" t="s">
        <v>640</v>
      </c>
      <c r="AS14" s="399" t="s">
        <v>639</v>
      </c>
      <c r="AT14" s="399"/>
      <c r="AU14" s="67" t="s">
        <v>1050</v>
      </c>
      <c r="AV14" s="12"/>
    </row>
    <row r="15" s="7" customFormat="1" ht="103.2" spans="1:48">
      <c r="A15" s="393">
        <v>9</v>
      </c>
      <c r="B15" s="393"/>
      <c r="C15" s="393"/>
      <c r="D15" s="408" t="s">
        <v>208</v>
      </c>
      <c r="E15" s="396" t="s">
        <v>178</v>
      </c>
      <c r="F15" s="396" t="s">
        <v>990</v>
      </c>
      <c r="G15" s="396" t="s">
        <v>209</v>
      </c>
      <c r="H15" s="408" t="s">
        <v>210</v>
      </c>
      <c r="I15" s="393"/>
      <c r="J15" s="393"/>
      <c r="K15" s="393"/>
      <c r="L15" s="393"/>
      <c r="M15" s="393"/>
      <c r="N15" s="393"/>
      <c r="O15" s="393"/>
      <c r="P15" s="393"/>
      <c r="Q15" s="393"/>
      <c r="R15" s="393"/>
      <c r="S15" s="393"/>
      <c r="T15" s="393"/>
      <c r="U15" s="393"/>
      <c r="V15" s="393"/>
      <c r="W15" s="411" t="s">
        <v>211</v>
      </c>
      <c r="X15" s="393"/>
      <c r="Y15" s="417" t="s">
        <v>207</v>
      </c>
      <c r="Z15" s="393"/>
      <c r="AA15" s="393"/>
      <c r="AB15" s="393">
        <v>300</v>
      </c>
      <c r="AC15" s="393"/>
      <c r="AD15" s="430"/>
      <c r="AE15" s="430"/>
      <c r="AF15" s="430"/>
      <c r="AG15" s="430"/>
      <c r="AH15" s="393"/>
      <c r="AI15" s="393"/>
      <c r="AJ15" s="393"/>
      <c r="AK15" s="393"/>
      <c r="AL15" s="393"/>
      <c r="AM15" s="393"/>
      <c r="AN15" s="393"/>
      <c r="AO15" s="393"/>
      <c r="AP15" s="393"/>
      <c r="AQ15" s="399" t="s">
        <v>639</v>
      </c>
      <c r="AR15" s="399" t="s">
        <v>640</v>
      </c>
      <c r="AS15" s="399" t="s">
        <v>639</v>
      </c>
      <c r="AT15" s="399"/>
      <c r="AU15" s="67"/>
      <c r="AV15" s="12"/>
    </row>
    <row r="16" s="7" customFormat="1" ht="129" spans="1:48">
      <c r="A16" s="393">
        <v>10</v>
      </c>
      <c r="B16" s="393"/>
      <c r="C16" s="393"/>
      <c r="D16" s="65" t="s">
        <v>993</v>
      </c>
      <c r="E16" s="393" t="s">
        <v>178</v>
      </c>
      <c r="F16" s="393" t="s">
        <v>994</v>
      </c>
      <c r="G16" s="393" t="s">
        <v>995</v>
      </c>
      <c r="H16" s="65" t="s">
        <v>996</v>
      </c>
      <c r="I16" s="393"/>
      <c r="J16" s="393"/>
      <c r="K16" s="393"/>
      <c r="L16" s="393"/>
      <c r="M16" s="393"/>
      <c r="N16" s="393"/>
      <c r="O16" s="393"/>
      <c r="P16" s="393"/>
      <c r="Q16" s="393"/>
      <c r="R16" s="393"/>
      <c r="S16" s="393"/>
      <c r="T16" s="393"/>
      <c r="U16" s="393"/>
      <c r="V16" s="393"/>
      <c r="W16" s="411" t="s">
        <v>997</v>
      </c>
      <c r="X16" s="393"/>
      <c r="Y16" s="393" t="s">
        <v>997</v>
      </c>
      <c r="Z16" s="393"/>
      <c r="AA16" s="393"/>
      <c r="AB16" s="393">
        <v>210</v>
      </c>
      <c r="AC16" s="393"/>
      <c r="AD16" s="430"/>
      <c r="AE16" s="430"/>
      <c r="AF16" s="430"/>
      <c r="AG16" s="430"/>
      <c r="AH16" s="393"/>
      <c r="AI16" s="393"/>
      <c r="AJ16" s="393"/>
      <c r="AK16" s="393"/>
      <c r="AL16" s="393"/>
      <c r="AM16" s="393"/>
      <c r="AN16" s="393"/>
      <c r="AO16" s="393"/>
      <c r="AP16" s="393"/>
      <c r="AQ16" s="399"/>
      <c r="AR16" s="399" t="s">
        <v>640</v>
      </c>
      <c r="AS16" s="399" t="s">
        <v>639</v>
      </c>
      <c r="AT16" s="399"/>
      <c r="AU16" s="486"/>
      <c r="AV16" s="12"/>
    </row>
    <row r="17" s="7" customFormat="1" ht="51.6" spans="1:48">
      <c r="A17" s="393">
        <v>11</v>
      </c>
      <c r="B17" s="393"/>
      <c r="C17" s="393"/>
      <c r="D17" s="65" t="s">
        <v>998</v>
      </c>
      <c r="E17" s="393" t="s">
        <v>178</v>
      </c>
      <c r="F17" s="393" t="s">
        <v>994</v>
      </c>
      <c r="G17" s="393" t="s">
        <v>995</v>
      </c>
      <c r="H17" s="65" t="s">
        <v>999</v>
      </c>
      <c r="I17" s="393"/>
      <c r="J17" s="393"/>
      <c r="K17" s="393"/>
      <c r="L17" s="393"/>
      <c r="M17" s="393"/>
      <c r="N17" s="393"/>
      <c r="O17" s="393"/>
      <c r="P17" s="393"/>
      <c r="Q17" s="393"/>
      <c r="R17" s="393"/>
      <c r="S17" s="393"/>
      <c r="T17" s="393"/>
      <c r="U17" s="393"/>
      <c r="V17" s="393"/>
      <c r="W17" s="411" t="s">
        <v>183</v>
      </c>
      <c r="X17" s="393"/>
      <c r="Y17" s="411" t="s">
        <v>183</v>
      </c>
      <c r="Z17" s="393"/>
      <c r="AA17" s="393"/>
      <c r="AB17" s="393">
        <v>150</v>
      </c>
      <c r="AC17" s="393"/>
      <c r="AD17" s="430"/>
      <c r="AE17" s="430"/>
      <c r="AF17" s="430"/>
      <c r="AG17" s="430"/>
      <c r="AH17" s="393"/>
      <c r="AI17" s="393"/>
      <c r="AJ17" s="393"/>
      <c r="AK17" s="393"/>
      <c r="AL17" s="393"/>
      <c r="AM17" s="393"/>
      <c r="AN17" s="393"/>
      <c r="AO17" s="393"/>
      <c r="AP17" s="393"/>
      <c r="AQ17" s="399" t="s">
        <v>639</v>
      </c>
      <c r="AR17" s="399" t="s">
        <v>640</v>
      </c>
      <c r="AS17" s="399" t="s">
        <v>184</v>
      </c>
      <c r="AT17" s="399"/>
      <c r="AU17" s="486"/>
      <c r="AV17" s="12"/>
    </row>
    <row r="18" s="7" customFormat="1" ht="77.4" spans="1:48">
      <c r="A18" s="393">
        <v>12</v>
      </c>
      <c r="B18" s="393"/>
      <c r="C18" s="393"/>
      <c r="D18" s="65" t="s">
        <v>1004</v>
      </c>
      <c r="E18" s="393" t="s">
        <v>178</v>
      </c>
      <c r="F18" s="393" t="s">
        <v>1005</v>
      </c>
      <c r="G18" s="393" t="s">
        <v>995</v>
      </c>
      <c r="H18" s="65" t="s">
        <v>1006</v>
      </c>
      <c r="I18" s="393"/>
      <c r="J18" s="393"/>
      <c r="K18" s="393"/>
      <c r="L18" s="393"/>
      <c r="M18" s="393"/>
      <c r="N18" s="393"/>
      <c r="O18" s="393"/>
      <c r="P18" s="393"/>
      <c r="Q18" s="393"/>
      <c r="R18" s="393"/>
      <c r="S18" s="393"/>
      <c r="T18" s="393"/>
      <c r="U18" s="393"/>
      <c r="V18" s="393"/>
      <c r="W18" s="393" t="s">
        <v>1007</v>
      </c>
      <c r="X18" s="393"/>
      <c r="Y18" s="393" t="s">
        <v>1007</v>
      </c>
      <c r="Z18" s="393"/>
      <c r="AA18" s="393"/>
      <c r="AB18" s="393">
        <v>38</v>
      </c>
      <c r="AC18" s="393"/>
      <c r="AD18" s="430"/>
      <c r="AE18" s="430"/>
      <c r="AF18" s="430"/>
      <c r="AG18" s="430"/>
      <c r="AH18" s="393"/>
      <c r="AI18" s="393"/>
      <c r="AJ18" s="393"/>
      <c r="AK18" s="393"/>
      <c r="AL18" s="393"/>
      <c r="AM18" s="393"/>
      <c r="AN18" s="393"/>
      <c r="AO18" s="393"/>
      <c r="AP18" s="393"/>
      <c r="AQ18" s="399" t="s">
        <v>639</v>
      </c>
      <c r="AR18" s="399" t="s">
        <v>640</v>
      </c>
      <c r="AS18" s="399" t="s">
        <v>639</v>
      </c>
      <c r="AT18" s="399"/>
      <c r="AU18" s="486"/>
      <c r="AV18" s="12"/>
    </row>
    <row r="19" ht="232.2" spans="1:48">
      <c r="A19" s="393">
        <v>13</v>
      </c>
      <c r="B19" s="396"/>
      <c r="C19" s="396" t="s">
        <v>303</v>
      </c>
      <c r="D19" s="412" t="s">
        <v>1051</v>
      </c>
      <c r="E19" s="396" t="s">
        <v>178</v>
      </c>
      <c r="F19" s="396" t="s">
        <v>1022</v>
      </c>
      <c r="G19" s="396" t="s">
        <v>950</v>
      </c>
      <c r="H19" s="412" t="s">
        <v>1052</v>
      </c>
      <c r="I19" s="459">
        <v>1</v>
      </c>
      <c r="J19" s="459" t="s">
        <v>952</v>
      </c>
      <c r="K19" s="459"/>
      <c r="L19" s="459"/>
      <c r="M19" s="459"/>
      <c r="N19" s="459"/>
      <c r="O19" s="459"/>
      <c r="P19" s="459"/>
      <c r="Q19" s="459"/>
      <c r="R19" s="459"/>
      <c r="S19" s="459" t="s">
        <v>953</v>
      </c>
      <c r="T19" s="467" t="s">
        <v>954</v>
      </c>
      <c r="U19" s="459" t="s">
        <v>955</v>
      </c>
      <c r="V19" s="459" t="s">
        <v>956</v>
      </c>
      <c r="W19" s="396" t="s">
        <v>985</v>
      </c>
      <c r="X19" s="396" t="s">
        <v>944</v>
      </c>
      <c r="Y19" s="396" t="s">
        <v>183</v>
      </c>
      <c r="Z19" s="396" t="s">
        <v>957</v>
      </c>
      <c r="AA19" s="396"/>
      <c r="AB19" s="396">
        <v>450</v>
      </c>
      <c r="AC19" s="396"/>
      <c r="AD19" s="396"/>
      <c r="AE19" s="396"/>
      <c r="AF19" s="396"/>
      <c r="AG19" s="396"/>
      <c r="AH19" s="396"/>
      <c r="AI19" s="396"/>
      <c r="AJ19" s="396"/>
      <c r="AK19" s="396"/>
      <c r="AL19" s="396"/>
      <c r="AM19" s="393"/>
      <c r="AN19" s="393"/>
      <c r="AO19" s="393" t="s">
        <v>958</v>
      </c>
      <c r="AP19" s="393" t="s">
        <v>959</v>
      </c>
      <c r="AQ19" s="399" t="s">
        <v>639</v>
      </c>
      <c r="AR19" s="399" t="s">
        <v>640</v>
      </c>
      <c r="AS19" s="399" t="s">
        <v>184</v>
      </c>
      <c r="AT19" s="399"/>
      <c r="AU19" s="486"/>
      <c r="AV19" s="12">
        <v>1</v>
      </c>
    </row>
    <row r="20" s="12" customFormat="1" ht="232.2" spans="1:48">
      <c r="A20" s="393">
        <v>14</v>
      </c>
      <c r="B20" s="401"/>
      <c r="C20" s="393">
        <v>2024</v>
      </c>
      <c r="D20" s="65" t="s">
        <v>259</v>
      </c>
      <c r="E20" s="393" t="s">
        <v>178</v>
      </c>
      <c r="F20" s="396" t="s">
        <v>1013</v>
      </c>
      <c r="G20" s="393" t="s">
        <v>225</v>
      </c>
      <c r="H20" s="65" t="s">
        <v>1053</v>
      </c>
      <c r="I20" s="393"/>
      <c r="J20" s="399" t="s">
        <v>682</v>
      </c>
      <c r="K20" s="399"/>
      <c r="L20" s="399"/>
      <c r="M20" s="399"/>
      <c r="N20" s="399"/>
      <c r="O20" s="399"/>
      <c r="P20" s="399"/>
      <c r="Q20" s="399"/>
      <c r="R20" s="399"/>
      <c r="S20" s="399">
        <v>289</v>
      </c>
      <c r="T20" s="399">
        <v>1120</v>
      </c>
      <c r="U20" s="399">
        <v>66</v>
      </c>
      <c r="V20" s="399">
        <v>275</v>
      </c>
      <c r="W20" s="393" t="s">
        <v>227</v>
      </c>
      <c r="X20" s="393" t="s">
        <v>656</v>
      </c>
      <c r="Y20" s="393" t="s">
        <v>183</v>
      </c>
      <c r="Z20" s="393"/>
      <c r="AA20" s="393"/>
      <c r="AB20" s="399">
        <v>300</v>
      </c>
      <c r="AC20" s="399"/>
      <c r="AD20" s="399"/>
      <c r="AE20" s="399"/>
      <c r="AF20" s="399"/>
      <c r="AG20" s="399"/>
      <c r="AH20" s="399"/>
      <c r="AI20" s="399"/>
      <c r="AJ20" s="399"/>
      <c r="AK20" s="399"/>
      <c r="AL20" s="399"/>
      <c r="AM20" s="399"/>
      <c r="AN20" s="399"/>
      <c r="AO20" s="393" t="s">
        <v>683</v>
      </c>
      <c r="AP20" s="393" t="s">
        <v>683</v>
      </c>
      <c r="AQ20" s="399" t="s">
        <v>184</v>
      </c>
      <c r="AR20" s="399" t="s">
        <v>640</v>
      </c>
      <c r="AS20" s="399" t="s">
        <v>184</v>
      </c>
      <c r="AT20" s="399"/>
      <c r="AU20" s="486"/>
      <c r="AV20" s="12">
        <v>1</v>
      </c>
    </row>
    <row r="21" s="7" customFormat="1" ht="77.4" spans="1:48">
      <c r="A21" s="393">
        <v>15</v>
      </c>
      <c r="B21" s="393"/>
      <c r="C21" s="393"/>
      <c r="D21" s="65" t="s">
        <v>216</v>
      </c>
      <c r="E21" s="393" t="s">
        <v>178</v>
      </c>
      <c r="F21" s="393" t="s">
        <v>1009</v>
      </c>
      <c r="G21" s="393" t="s">
        <v>218</v>
      </c>
      <c r="H21" s="65" t="s">
        <v>219</v>
      </c>
      <c r="I21" s="393"/>
      <c r="J21" s="393"/>
      <c r="K21" s="393"/>
      <c r="L21" s="393"/>
      <c r="M21" s="393"/>
      <c r="N21" s="393"/>
      <c r="O21" s="393"/>
      <c r="P21" s="393"/>
      <c r="Q21" s="393"/>
      <c r="R21" s="393"/>
      <c r="S21" s="393"/>
      <c r="T21" s="393"/>
      <c r="U21" s="393"/>
      <c r="V21" s="393"/>
      <c r="W21" s="393" t="s">
        <v>206</v>
      </c>
      <c r="X21" s="393"/>
      <c r="Y21" s="393" t="s">
        <v>183</v>
      </c>
      <c r="Z21" s="393"/>
      <c r="AA21" s="393"/>
      <c r="AB21" s="393">
        <v>220</v>
      </c>
      <c r="AC21" s="393"/>
      <c r="AD21" s="430"/>
      <c r="AE21" s="430"/>
      <c r="AF21" s="430"/>
      <c r="AG21" s="430"/>
      <c r="AH21" s="393"/>
      <c r="AI21" s="393"/>
      <c r="AJ21" s="393"/>
      <c r="AK21" s="393"/>
      <c r="AL21" s="393"/>
      <c r="AM21" s="393"/>
      <c r="AN21" s="393"/>
      <c r="AO21" s="393"/>
      <c r="AP21" s="393"/>
      <c r="AQ21" s="399" t="s">
        <v>639</v>
      </c>
      <c r="AR21" s="399" t="s">
        <v>640</v>
      </c>
      <c r="AS21" s="399" t="s">
        <v>184</v>
      </c>
      <c r="AT21" s="399"/>
      <c r="AU21" s="486"/>
      <c r="AV21" s="12">
        <v>1</v>
      </c>
    </row>
    <row r="22" s="9" customFormat="1" ht="309.6" spans="1:48">
      <c r="A22" s="393">
        <v>16</v>
      </c>
      <c r="B22" s="401"/>
      <c r="C22" s="411">
        <v>2024</v>
      </c>
      <c r="D22" s="408" t="s">
        <v>613</v>
      </c>
      <c r="E22" s="411" t="s">
        <v>178</v>
      </c>
      <c r="F22" s="411" t="s">
        <v>984</v>
      </c>
      <c r="G22" s="411" t="s">
        <v>409</v>
      </c>
      <c r="H22" s="408" t="s">
        <v>1014</v>
      </c>
      <c r="I22" s="411"/>
      <c r="J22" s="411"/>
      <c r="K22" s="411"/>
      <c r="L22" s="411"/>
      <c r="M22" s="411"/>
      <c r="N22" s="411"/>
      <c r="O22" s="411"/>
      <c r="P22" s="411"/>
      <c r="Q22" s="411"/>
      <c r="R22" s="411"/>
      <c r="S22" s="411">
        <v>955</v>
      </c>
      <c r="T22" s="411">
        <v>3536</v>
      </c>
      <c r="U22" s="411">
        <v>317</v>
      </c>
      <c r="V22" s="411">
        <v>1254</v>
      </c>
      <c r="W22" s="411" t="s">
        <v>192</v>
      </c>
      <c r="X22" s="411" t="s">
        <v>810</v>
      </c>
      <c r="Y22" s="411" t="s">
        <v>183</v>
      </c>
      <c r="Z22" s="411" t="s">
        <v>811</v>
      </c>
      <c r="AA22" s="411"/>
      <c r="AB22" s="411">
        <v>242</v>
      </c>
      <c r="AC22" s="411"/>
      <c r="AD22" s="411"/>
      <c r="AE22" s="411"/>
      <c r="AF22" s="411"/>
      <c r="AG22" s="411"/>
      <c r="AH22" s="411"/>
      <c r="AI22" s="411"/>
      <c r="AJ22" s="411"/>
      <c r="AK22" s="411"/>
      <c r="AL22" s="411"/>
      <c r="AM22" s="411"/>
      <c r="AN22" s="411"/>
      <c r="AO22" s="411" t="s">
        <v>816</v>
      </c>
      <c r="AP22" s="411" t="s">
        <v>817</v>
      </c>
      <c r="AQ22" s="399" t="s">
        <v>639</v>
      </c>
      <c r="AR22" s="399" t="s">
        <v>640</v>
      </c>
      <c r="AS22" s="399" t="s">
        <v>184</v>
      </c>
      <c r="AT22" s="399"/>
      <c r="AU22" s="486"/>
      <c r="AV22" s="12">
        <v>1</v>
      </c>
    </row>
    <row r="23" s="7" customFormat="1" ht="129" spans="1:48">
      <c r="A23" s="393">
        <v>17</v>
      </c>
      <c r="B23" s="393"/>
      <c r="C23" s="393"/>
      <c r="D23" s="65" t="s">
        <v>646</v>
      </c>
      <c r="E23" s="393" t="s">
        <v>302</v>
      </c>
      <c r="F23" s="396" t="s">
        <v>990</v>
      </c>
      <c r="G23" s="393" t="s">
        <v>503</v>
      </c>
      <c r="H23" s="65" t="s">
        <v>647</v>
      </c>
      <c r="I23" s="393"/>
      <c r="J23" s="393"/>
      <c r="K23" s="393"/>
      <c r="L23" s="393"/>
      <c r="M23" s="393"/>
      <c r="N23" s="393"/>
      <c r="O23" s="393"/>
      <c r="P23" s="393"/>
      <c r="Q23" s="393"/>
      <c r="R23" s="393"/>
      <c r="S23" s="393"/>
      <c r="T23" s="393"/>
      <c r="U23" s="393"/>
      <c r="V23" s="393"/>
      <c r="W23" s="411" t="s">
        <v>211</v>
      </c>
      <c r="X23" s="393"/>
      <c r="Y23" s="411" t="s">
        <v>207</v>
      </c>
      <c r="Z23" s="393"/>
      <c r="AA23" s="393"/>
      <c r="AB23" s="393">
        <v>5000</v>
      </c>
      <c r="AC23" s="393"/>
      <c r="AD23" s="430"/>
      <c r="AE23" s="430"/>
      <c r="AF23" s="430"/>
      <c r="AG23" s="430"/>
      <c r="AH23" s="393"/>
      <c r="AI23" s="393"/>
      <c r="AJ23" s="393"/>
      <c r="AK23" s="393"/>
      <c r="AL23" s="393"/>
      <c r="AM23" s="393"/>
      <c r="AN23" s="393"/>
      <c r="AO23" s="393"/>
      <c r="AP23" s="393"/>
      <c r="AQ23" s="399" t="s">
        <v>184</v>
      </c>
      <c r="AR23" s="399" t="s">
        <v>640</v>
      </c>
      <c r="AS23" s="399" t="s">
        <v>639</v>
      </c>
      <c r="AT23" s="399"/>
      <c r="AU23" s="67" t="s">
        <v>1054</v>
      </c>
      <c r="AV23" s="12">
        <v>1</v>
      </c>
    </row>
    <row r="24" s="7" customFormat="1" ht="55" customHeight="1" spans="1:48">
      <c r="A24" s="416" t="s">
        <v>1055</v>
      </c>
      <c r="B24" s="476"/>
      <c r="C24" s="476"/>
      <c r="D24" s="389"/>
      <c r="E24" s="476"/>
      <c r="F24" s="476"/>
      <c r="G24" s="476"/>
      <c r="H24" s="389"/>
      <c r="I24" s="389"/>
      <c r="J24" s="389"/>
      <c r="K24" s="389"/>
      <c r="L24" s="389"/>
      <c r="M24" s="389"/>
      <c r="N24" s="389"/>
      <c r="O24" s="389"/>
      <c r="P24" s="389"/>
      <c r="Q24" s="389"/>
      <c r="R24" s="389"/>
      <c r="S24" s="389"/>
      <c r="T24" s="389"/>
      <c r="U24" s="389"/>
      <c r="V24" s="389"/>
      <c r="W24" s="476"/>
      <c r="X24" s="476"/>
      <c r="Y24" s="419"/>
      <c r="Z24" s="393"/>
      <c r="AA24" s="393"/>
      <c r="AB24" s="387">
        <f>SUM(AB25:AB39)</f>
        <v>4696</v>
      </c>
      <c r="AC24" s="393"/>
      <c r="AD24" s="430"/>
      <c r="AE24" s="430"/>
      <c r="AF24" s="430"/>
      <c r="AG24" s="430"/>
      <c r="AH24" s="393"/>
      <c r="AI24" s="393"/>
      <c r="AJ24" s="393"/>
      <c r="AK24" s="393"/>
      <c r="AL24" s="393"/>
      <c r="AM24" s="393"/>
      <c r="AN24" s="393"/>
      <c r="AO24" s="393"/>
      <c r="AP24" s="393"/>
      <c r="AQ24" s="399"/>
      <c r="AR24" s="399"/>
      <c r="AS24" s="399"/>
      <c r="AT24" s="399"/>
      <c r="AU24" s="486"/>
      <c r="AV24" s="12"/>
    </row>
    <row r="25" s="12" customFormat="1" ht="154.8" spans="1:47">
      <c r="A25" s="393">
        <v>1</v>
      </c>
      <c r="B25" s="401"/>
      <c r="C25" s="393"/>
      <c r="D25" s="65" t="s">
        <v>1056</v>
      </c>
      <c r="E25" s="393" t="s">
        <v>178</v>
      </c>
      <c r="F25" s="396" t="s">
        <v>1013</v>
      </c>
      <c r="G25" s="393" t="s">
        <v>590</v>
      </c>
      <c r="H25" s="65" t="s">
        <v>1057</v>
      </c>
      <c r="I25" s="393"/>
      <c r="J25" s="399"/>
      <c r="K25" s="399"/>
      <c r="L25" s="399"/>
      <c r="M25" s="399"/>
      <c r="N25" s="399"/>
      <c r="O25" s="399"/>
      <c r="P25" s="399"/>
      <c r="Q25" s="399"/>
      <c r="R25" s="399"/>
      <c r="S25" s="399"/>
      <c r="T25" s="399"/>
      <c r="U25" s="399"/>
      <c r="V25" s="399"/>
      <c r="W25" s="393" t="s">
        <v>985</v>
      </c>
      <c r="X25" s="393"/>
      <c r="Y25" s="393" t="s">
        <v>183</v>
      </c>
      <c r="Z25" s="393"/>
      <c r="AA25" s="393"/>
      <c r="AB25" s="399">
        <v>950</v>
      </c>
      <c r="AC25" s="399"/>
      <c r="AD25" s="399"/>
      <c r="AE25" s="399"/>
      <c r="AF25" s="399"/>
      <c r="AG25" s="399"/>
      <c r="AH25" s="399"/>
      <c r="AI25" s="399"/>
      <c r="AJ25" s="399"/>
      <c r="AK25" s="399"/>
      <c r="AL25" s="399"/>
      <c r="AM25" s="399"/>
      <c r="AN25" s="399"/>
      <c r="AO25" s="451"/>
      <c r="AP25" s="451"/>
      <c r="AQ25" s="399" t="s">
        <v>184</v>
      </c>
      <c r="AR25" s="399" t="s">
        <v>645</v>
      </c>
      <c r="AS25" s="399" t="s">
        <v>639</v>
      </c>
      <c r="AT25" s="399"/>
      <c r="AU25" s="486"/>
    </row>
    <row r="26" s="12" customFormat="1" ht="154.8" spans="1:47">
      <c r="A26" s="393">
        <v>2</v>
      </c>
      <c r="B26" s="401"/>
      <c r="C26" s="393">
        <v>2024</v>
      </c>
      <c r="D26" s="65" t="s">
        <v>282</v>
      </c>
      <c r="E26" s="393" t="s">
        <v>178</v>
      </c>
      <c r="F26" s="396" t="s">
        <v>1013</v>
      </c>
      <c r="G26" s="393" t="s">
        <v>252</v>
      </c>
      <c r="H26" s="65" t="s">
        <v>1058</v>
      </c>
      <c r="I26" s="393"/>
      <c r="J26" s="399"/>
      <c r="K26" s="399"/>
      <c r="L26" s="399"/>
      <c r="M26" s="399"/>
      <c r="N26" s="399"/>
      <c r="O26" s="399"/>
      <c r="P26" s="399"/>
      <c r="Q26" s="399"/>
      <c r="R26" s="399"/>
      <c r="S26" s="399">
        <v>462</v>
      </c>
      <c r="T26" s="399">
        <v>1868</v>
      </c>
      <c r="U26" s="399">
        <v>118</v>
      </c>
      <c r="V26" s="399">
        <v>511</v>
      </c>
      <c r="W26" s="393" t="s">
        <v>227</v>
      </c>
      <c r="X26" s="393" t="s">
        <v>656</v>
      </c>
      <c r="Y26" s="393" t="s">
        <v>183</v>
      </c>
      <c r="Z26" s="393"/>
      <c r="AA26" s="393"/>
      <c r="AB26" s="399">
        <v>650</v>
      </c>
      <c r="AC26" s="399"/>
      <c r="AD26" s="399"/>
      <c r="AE26" s="399"/>
      <c r="AF26" s="399"/>
      <c r="AG26" s="399"/>
      <c r="AH26" s="399"/>
      <c r="AI26" s="399"/>
      <c r="AJ26" s="399"/>
      <c r="AK26" s="399"/>
      <c r="AL26" s="399"/>
      <c r="AM26" s="399"/>
      <c r="AN26" s="399"/>
      <c r="AO26" s="451" t="s">
        <v>695</v>
      </c>
      <c r="AP26" s="451" t="s">
        <v>695</v>
      </c>
      <c r="AQ26" s="399" t="s">
        <v>184</v>
      </c>
      <c r="AR26" s="399" t="s">
        <v>645</v>
      </c>
      <c r="AS26" s="399" t="s">
        <v>639</v>
      </c>
      <c r="AT26" s="399"/>
      <c r="AU26" s="486"/>
    </row>
    <row r="27" s="7" customFormat="1" ht="77.4" spans="1:48">
      <c r="A27" s="393">
        <v>3</v>
      </c>
      <c r="B27" s="393"/>
      <c r="C27" s="393"/>
      <c r="D27" s="65" t="s">
        <v>1000</v>
      </c>
      <c r="E27" s="393" t="s">
        <v>178</v>
      </c>
      <c r="F27" s="393" t="s">
        <v>1001</v>
      </c>
      <c r="G27" s="393" t="s">
        <v>995</v>
      </c>
      <c r="H27" s="65" t="s">
        <v>1002</v>
      </c>
      <c r="I27" s="393"/>
      <c r="J27" s="393"/>
      <c r="K27" s="393"/>
      <c r="L27" s="393"/>
      <c r="M27" s="393"/>
      <c r="N27" s="393"/>
      <c r="O27" s="393"/>
      <c r="P27" s="393"/>
      <c r="Q27" s="393"/>
      <c r="R27" s="393"/>
      <c r="S27" s="393"/>
      <c r="T27" s="393"/>
      <c r="U27" s="393"/>
      <c r="V27" s="393"/>
      <c r="W27" s="411" t="s">
        <v>1003</v>
      </c>
      <c r="X27" s="393"/>
      <c r="Y27" s="411" t="s">
        <v>1003</v>
      </c>
      <c r="Z27" s="393"/>
      <c r="AA27" s="393"/>
      <c r="AB27" s="393">
        <v>10</v>
      </c>
      <c r="AC27" s="393"/>
      <c r="AD27" s="430"/>
      <c r="AE27" s="430"/>
      <c r="AF27" s="430"/>
      <c r="AG27" s="430"/>
      <c r="AH27" s="393"/>
      <c r="AI27" s="393"/>
      <c r="AJ27" s="393"/>
      <c r="AK27" s="393"/>
      <c r="AL27" s="393"/>
      <c r="AM27" s="393"/>
      <c r="AN27" s="393"/>
      <c r="AO27" s="393"/>
      <c r="AP27" s="393"/>
      <c r="AQ27" s="399" t="s">
        <v>639</v>
      </c>
      <c r="AR27" s="399" t="s">
        <v>645</v>
      </c>
      <c r="AS27" s="399" t="s">
        <v>639</v>
      </c>
      <c r="AT27" s="399"/>
      <c r="AU27" s="486"/>
      <c r="AV27" s="12"/>
    </row>
    <row r="28" s="8" customFormat="1" ht="103.2" spans="1:48">
      <c r="A28" s="393">
        <v>4</v>
      </c>
      <c r="B28" s="399"/>
      <c r="C28" s="399"/>
      <c r="D28" s="65" t="s">
        <v>648</v>
      </c>
      <c r="E28" s="393" t="s">
        <v>178</v>
      </c>
      <c r="F28" s="396" t="s">
        <v>1011</v>
      </c>
      <c r="G28" s="393" t="s">
        <v>1059</v>
      </c>
      <c r="H28" s="65" t="s">
        <v>1060</v>
      </c>
      <c r="I28" s="393"/>
      <c r="J28" s="393"/>
      <c r="K28" s="393"/>
      <c r="L28" s="393"/>
      <c r="M28" s="393"/>
      <c r="N28" s="393"/>
      <c r="O28" s="393"/>
      <c r="P28" s="393"/>
      <c r="Q28" s="393"/>
      <c r="R28" s="393"/>
      <c r="S28" s="393"/>
      <c r="T28" s="393"/>
      <c r="U28" s="393"/>
      <c r="V28" s="393"/>
      <c r="W28" s="393" t="s">
        <v>183</v>
      </c>
      <c r="X28" s="393"/>
      <c r="Y28" s="393" t="s">
        <v>183</v>
      </c>
      <c r="Z28" s="393"/>
      <c r="AA28" s="393"/>
      <c r="AB28" s="393">
        <v>116</v>
      </c>
      <c r="AC28" s="393"/>
      <c r="AD28" s="393"/>
      <c r="AE28" s="393"/>
      <c r="AF28" s="393"/>
      <c r="AG28" s="393"/>
      <c r="AH28" s="393"/>
      <c r="AI28" s="393"/>
      <c r="AJ28" s="393"/>
      <c r="AK28" s="393"/>
      <c r="AL28" s="393"/>
      <c r="AM28" s="393"/>
      <c r="AN28" s="393"/>
      <c r="AO28" s="393"/>
      <c r="AP28" s="393"/>
      <c r="AQ28" s="393" t="s">
        <v>639</v>
      </c>
      <c r="AR28" s="399" t="s">
        <v>645</v>
      </c>
      <c r="AS28" s="393" t="s">
        <v>639</v>
      </c>
      <c r="AT28" s="399"/>
      <c r="AU28" s="486"/>
      <c r="AV28" s="12"/>
    </row>
    <row r="29" s="12" customFormat="1" ht="206.4" spans="1:47">
      <c r="A29" s="393">
        <v>5</v>
      </c>
      <c r="B29" s="401"/>
      <c r="C29" s="393">
        <v>2024</v>
      </c>
      <c r="D29" s="65" t="s">
        <v>236</v>
      </c>
      <c r="E29" s="393" t="s">
        <v>178</v>
      </c>
      <c r="F29" s="396" t="s">
        <v>1013</v>
      </c>
      <c r="G29" s="393" t="s">
        <v>225</v>
      </c>
      <c r="H29" s="65" t="s">
        <v>237</v>
      </c>
      <c r="I29" s="393"/>
      <c r="J29" s="399"/>
      <c r="K29" s="399"/>
      <c r="L29" s="399"/>
      <c r="M29" s="399"/>
      <c r="N29" s="399"/>
      <c r="O29" s="399"/>
      <c r="P29" s="399"/>
      <c r="Q29" s="399"/>
      <c r="R29" s="399"/>
      <c r="S29" s="399">
        <v>694</v>
      </c>
      <c r="T29" s="399">
        <v>2838</v>
      </c>
      <c r="U29" s="399">
        <v>200</v>
      </c>
      <c r="V29" s="399">
        <v>872</v>
      </c>
      <c r="W29" s="393" t="s">
        <v>227</v>
      </c>
      <c r="X29" s="393" t="s">
        <v>656</v>
      </c>
      <c r="Y29" s="393" t="s">
        <v>183</v>
      </c>
      <c r="Z29" s="393"/>
      <c r="AA29" s="393"/>
      <c r="AB29" s="399">
        <v>150</v>
      </c>
      <c r="AC29" s="399"/>
      <c r="AD29" s="399"/>
      <c r="AE29" s="399"/>
      <c r="AF29" s="399"/>
      <c r="AG29" s="399"/>
      <c r="AH29" s="399"/>
      <c r="AI29" s="399"/>
      <c r="AJ29" s="399"/>
      <c r="AK29" s="399"/>
      <c r="AL29" s="399"/>
      <c r="AM29" s="399"/>
      <c r="AN29" s="399"/>
      <c r="AO29" s="451" t="s">
        <v>664</v>
      </c>
      <c r="AP29" s="451" t="s">
        <v>664</v>
      </c>
      <c r="AQ29" s="399" t="s">
        <v>184</v>
      </c>
      <c r="AR29" s="399" t="s">
        <v>645</v>
      </c>
      <c r="AS29" s="399" t="s">
        <v>184</v>
      </c>
      <c r="AT29" s="399"/>
      <c r="AU29" s="486"/>
    </row>
    <row r="30" s="178" customFormat="1" ht="283.8" spans="1:48">
      <c r="A30" s="393">
        <v>6</v>
      </c>
      <c r="B30" s="393"/>
      <c r="C30" s="393">
        <v>2024</v>
      </c>
      <c r="D30" s="65" t="s">
        <v>356</v>
      </c>
      <c r="E30" s="393" t="s">
        <v>178</v>
      </c>
      <c r="F30" s="396" t="s">
        <v>1013</v>
      </c>
      <c r="G30" s="393" t="s">
        <v>357</v>
      </c>
      <c r="H30" s="65" t="s">
        <v>358</v>
      </c>
      <c r="I30" s="393"/>
      <c r="J30" s="393" t="s">
        <v>755</v>
      </c>
      <c r="K30" s="399"/>
      <c r="L30" s="399"/>
      <c r="M30" s="399"/>
      <c r="N30" s="399"/>
      <c r="O30" s="399"/>
      <c r="P30" s="399"/>
      <c r="Q30" s="399"/>
      <c r="R30" s="399"/>
      <c r="S30" s="399">
        <v>350</v>
      </c>
      <c r="T30" s="399"/>
      <c r="U30" s="399">
        <v>233</v>
      </c>
      <c r="V30" s="399"/>
      <c r="W30" s="393" t="s">
        <v>1016</v>
      </c>
      <c r="X30" s="393" t="s">
        <v>749</v>
      </c>
      <c r="Y30" s="393" t="s">
        <v>183</v>
      </c>
      <c r="Z30" s="393"/>
      <c r="AA30" s="393"/>
      <c r="AB30" s="393">
        <v>80</v>
      </c>
      <c r="AC30" s="399"/>
      <c r="AD30" s="399"/>
      <c r="AE30" s="399"/>
      <c r="AF30" s="399"/>
      <c r="AG30" s="399"/>
      <c r="AH30" s="399"/>
      <c r="AI30" s="399"/>
      <c r="AJ30" s="399"/>
      <c r="AK30" s="399"/>
      <c r="AL30" s="399"/>
      <c r="AM30" s="399"/>
      <c r="AN30" s="399"/>
      <c r="AO30" s="393" t="s">
        <v>756</v>
      </c>
      <c r="AP30" s="393" t="s">
        <v>757</v>
      </c>
      <c r="AQ30" s="399" t="s">
        <v>639</v>
      </c>
      <c r="AR30" s="399" t="s">
        <v>645</v>
      </c>
      <c r="AS30" s="399" t="s">
        <v>184</v>
      </c>
      <c r="AT30" s="399"/>
      <c r="AU30" s="486"/>
      <c r="AV30" s="12"/>
    </row>
    <row r="31" s="12" customFormat="1" ht="129" spans="1:47">
      <c r="A31" s="393">
        <v>7</v>
      </c>
      <c r="B31" s="401"/>
      <c r="C31" s="393">
        <v>2024</v>
      </c>
      <c r="D31" s="65" t="s">
        <v>285</v>
      </c>
      <c r="E31" s="393" t="s">
        <v>178</v>
      </c>
      <c r="F31" s="396" t="s">
        <v>1013</v>
      </c>
      <c r="G31" s="393" t="s">
        <v>252</v>
      </c>
      <c r="H31" s="65" t="s">
        <v>286</v>
      </c>
      <c r="I31" s="393"/>
      <c r="J31" s="399"/>
      <c r="K31" s="399"/>
      <c r="L31" s="399"/>
      <c r="M31" s="399"/>
      <c r="N31" s="399"/>
      <c r="O31" s="399"/>
      <c r="P31" s="399"/>
      <c r="Q31" s="399"/>
      <c r="R31" s="399"/>
      <c r="S31" s="399">
        <v>462</v>
      </c>
      <c r="T31" s="399">
        <v>1868</v>
      </c>
      <c r="U31" s="399">
        <v>118</v>
      </c>
      <c r="V31" s="399">
        <v>511</v>
      </c>
      <c r="W31" s="393" t="s">
        <v>227</v>
      </c>
      <c r="X31" s="393" t="s">
        <v>656</v>
      </c>
      <c r="Y31" s="393" t="s">
        <v>254</v>
      </c>
      <c r="Z31" s="393"/>
      <c r="AA31" s="393"/>
      <c r="AB31" s="399">
        <v>80</v>
      </c>
      <c r="AC31" s="399"/>
      <c r="AD31" s="399"/>
      <c r="AE31" s="399"/>
      <c r="AF31" s="399"/>
      <c r="AG31" s="399"/>
      <c r="AH31" s="399"/>
      <c r="AI31" s="399"/>
      <c r="AJ31" s="399"/>
      <c r="AK31" s="399"/>
      <c r="AL31" s="399"/>
      <c r="AM31" s="399"/>
      <c r="AN31" s="399"/>
      <c r="AO31" s="451" t="s">
        <v>695</v>
      </c>
      <c r="AP31" s="451" t="s">
        <v>695</v>
      </c>
      <c r="AQ31" s="399" t="s">
        <v>184</v>
      </c>
      <c r="AR31" s="399" t="s">
        <v>645</v>
      </c>
      <c r="AS31" s="399" t="s">
        <v>639</v>
      </c>
      <c r="AT31" s="399"/>
      <c r="AU31" s="486"/>
    </row>
    <row r="32" s="12" customFormat="1" ht="232.2" spans="1:47">
      <c r="A32" s="393">
        <v>8</v>
      </c>
      <c r="B32" s="401"/>
      <c r="C32" s="393">
        <v>2024</v>
      </c>
      <c r="D32" s="65" t="s">
        <v>263</v>
      </c>
      <c r="E32" s="393" t="s">
        <v>178</v>
      </c>
      <c r="F32" s="396" t="s">
        <v>1013</v>
      </c>
      <c r="G32" s="393" t="s">
        <v>265</v>
      </c>
      <c r="H32" s="65" t="s">
        <v>266</v>
      </c>
      <c r="I32" s="393"/>
      <c r="J32" s="399" t="s">
        <v>687</v>
      </c>
      <c r="K32" s="399"/>
      <c r="L32" s="399"/>
      <c r="M32" s="399"/>
      <c r="N32" s="399"/>
      <c r="O32" s="399"/>
      <c r="P32" s="399"/>
      <c r="Q32" s="399"/>
      <c r="R32" s="399"/>
      <c r="S32" s="399">
        <v>694</v>
      </c>
      <c r="T32" s="399">
        <v>2838</v>
      </c>
      <c r="U32" s="399">
        <v>200</v>
      </c>
      <c r="V32" s="399">
        <v>872</v>
      </c>
      <c r="W32" s="393" t="s">
        <v>227</v>
      </c>
      <c r="X32" s="393" t="s">
        <v>656</v>
      </c>
      <c r="Y32" s="393" t="s">
        <v>207</v>
      </c>
      <c r="Z32" s="393"/>
      <c r="AA32" s="393"/>
      <c r="AB32" s="399">
        <v>500</v>
      </c>
      <c r="AC32" s="399"/>
      <c r="AD32" s="399"/>
      <c r="AE32" s="399"/>
      <c r="AF32" s="399"/>
      <c r="AG32" s="399"/>
      <c r="AH32" s="399"/>
      <c r="AI32" s="399"/>
      <c r="AJ32" s="399"/>
      <c r="AK32" s="399"/>
      <c r="AL32" s="399"/>
      <c r="AM32" s="399"/>
      <c r="AN32" s="399"/>
      <c r="AO32" s="451" t="s">
        <v>688</v>
      </c>
      <c r="AP32" s="451" t="s">
        <v>688</v>
      </c>
      <c r="AQ32" s="399" t="s">
        <v>184</v>
      </c>
      <c r="AR32" s="399" t="s">
        <v>645</v>
      </c>
      <c r="AS32" s="399" t="s">
        <v>639</v>
      </c>
      <c r="AT32" s="399"/>
      <c r="AU32" s="486"/>
    </row>
    <row r="33" s="453" customFormat="1" ht="79" customHeight="1" spans="1:48">
      <c r="A33" s="393">
        <v>9</v>
      </c>
      <c r="B33" s="401"/>
      <c r="C33" s="393" t="s">
        <v>303</v>
      </c>
      <c r="D33" s="458" t="s">
        <v>327</v>
      </c>
      <c r="E33" s="393" t="s">
        <v>178</v>
      </c>
      <c r="F33" s="396" t="s">
        <v>984</v>
      </c>
      <c r="G33" s="393" t="s">
        <v>328</v>
      </c>
      <c r="H33" s="65" t="s">
        <v>329</v>
      </c>
      <c r="I33" s="393">
        <v>1</v>
      </c>
      <c r="J33" s="393" t="s">
        <v>727</v>
      </c>
      <c r="K33" s="393"/>
      <c r="L33" s="393"/>
      <c r="M33" s="393"/>
      <c r="N33" s="393"/>
      <c r="O33" s="393"/>
      <c r="P33" s="393"/>
      <c r="Q33" s="393"/>
      <c r="R33" s="393"/>
      <c r="S33" s="393">
        <v>300</v>
      </c>
      <c r="T33" s="393">
        <v>1200</v>
      </c>
      <c r="U33" s="393">
        <v>266</v>
      </c>
      <c r="V33" s="393">
        <v>1064</v>
      </c>
      <c r="W33" s="393" t="s">
        <v>305</v>
      </c>
      <c r="X33" s="393" t="s">
        <v>705</v>
      </c>
      <c r="Y33" s="393" t="s">
        <v>207</v>
      </c>
      <c r="Z33" s="393" t="s">
        <v>715</v>
      </c>
      <c r="AA33" s="393"/>
      <c r="AB33" s="393">
        <v>1000</v>
      </c>
      <c r="AC33" s="393"/>
      <c r="AD33" s="393"/>
      <c r="AE33" s="393"/>
      <c r="AF33" s="393"/>
      <c r="AG33" s="393"/>
      <c r="AH33" s="393"/>
      <c r="AI33" s="393"/>
      <c r="AJ33" s="393"/>
      <c r="AK33" s="393"/>
      <c r="AL33" s="393"/>
      <c r="AM33" s="393"/>
      <c r="AN33" s="393"/>
      <c r="AO33" s="393" t="s">
        <v>728</v>
      </c>
      <c r="AP33" s="393" t="s">
        <v>728</v>
      </c>
      <c r="AQ33" s="399" t="s">
        <v>639</v>
      </c>
      <c r="AR33" s="399" t="s">
        <v>645</v>
      </c>
      <c r="AS33" s="399" t="s">
        <v>639</v>
      </c>
      <c r="AT33" s="399"/>
      <c r="AU33" s="486"/>
      <c r="AV33" s="12"/>
    </row>
    <row r="34" s="250" customFormat="1" ht="154.8" spans="1:48">
      <c r="A34" s="393">
        <v>10</v>
      </c>
      <c r="B34" s="393"/>
      <c r="C34" s="393">
        <v>2024</v>
      </c>
      <c r="D34" s="65" t="s">
        <v>383</v>
      </c>
      <c r="E34" s="393" t="s">
        <v>178</v>
      </c>
      <c r="F34" s="396" t="s">
        <v>990</v>
      </c>
      <c r="G34" s="393" t="s">
        <v>357</v>
      </c>
      <c r="H34" s="65" t="s">
        <v>384</v>
      </c>
      <c r="I34" s="393"/>
      <c r="J34" s="393" t="s">
        <v>789</v>
      </c>
      <c r="K34" s="393"/>
      <c r="L34" s="393"/>
      <c r="M34" s="393"/>
      <c r="N34" s="393"/>
      <c r="O34" s="393"/>
      <c r="P34" s="393"/>
      <c r="Q34" s="393"/>
      <c r="R34" s="393"/>
      <c r="S34" s="393">
        <v>67</v>
      </c>
      <c r="T34" s="393"/>
      <c r="U34" s="393">
        <v>15</v>
      </c>
      <c r="V34" s="393"/>
      <c r="W34" s="393" t="s">
        <v>1016</v>
      </c>
      <c r="X34" s="393" t="s">
        <v>749</v>
      </c>
      <c r="Y34" s="393" t="s">
        <v>207</v>
      </c>
      <c r="Z34" s="393"/>
      <c r="AA34" s="393"/>
      <c r="AB34" s="393">
        <v>200</v>
      </c>
      <c r="AC34" s="393"/>
      <c r="AD34" s="393"/>
      <c r="AE34" s="393"/>
      <c r="AF34" s="393"/>
      <c r="AG34" s="393"/>
      <c r="AH34" s="393"/>
      <c r="AI34" s="393"/>
      <c r="AJ34" s="393"/>
      <c r="AK34" s="393"/>
      <c r="AL34" s="393"/>
      <c r="AM34" s="393"/>
      <c r="AN34" s="393"/>
      <c r="AO34" s="393" t="s">
        <v>790</v>
      </c>
      <c r="AP34" s="393" t="s">
        <v>791</v>
      </c>
      <c r="AQ34" s="393" t="s">
        <v>639</v>
      </c>
      <c r="AR34" s="399" t="s">
        <v>645</v>
      </c>
      <c r="AS34" s="393" t="s">
        <v>639</v>
      </c>
      <c r="AT34" s="393"/>
      <c r="AU34" s="67"/>
      <c r="AV34" s="464"/>
    </row>
    <row r="35" s="12" customFormat="1" ht="154.8" spans="1:47">
      <c r="A35" s="393">
        <v>11</v>
      </c>
      <c r="B35" s="401"/>
      <c r="C35" s="411">
        <v>2024</v>
      </c>
      <c r="D35" s="408" t="s">
        <v>1017</v>
      </c>
      <c r="E35" s="411" t="s">
        <v>178</v>
      </c>
      <c r="F35" s="411" t="s">
        <v>984</v>
      </c>
      <c r="G35" s="411" t="s">
        <v>442</v>
      </c>
      <c r="H35" s="408" t="s">
        <v>443</v>
      </c>
      <c r="I35" s="411"/>
      <c r="J35" s="411"/>
      <c r="K35" s="411"/>
      <c r="L35" s="411"/>
      <c r="M35" s="411"/>
      <c r="N35" s="411"/>
      <c r="O35" s="411"/>
      <c r="P35" s="411"/>
      <c r="Q35" s="411"/>
      <c r="R35" s="411"/>
      <c r="S35" s="411">
        <v>472</v>
      </c>
      <c r="T35" s="411">
        <v>1694</v>
      </c>
      <c r="U35" s="411">
        <v>127</v>
      </c>
      <c r="V35" s="411">
        <v>488</v>
      </c>
      <c r="W35" s="411" t="s">
        <v>192</v>
      </c>
      <c r="X35" s="411" t="s">
        <v>810</v>
      </c>
      <c r="Y35" s="411" t="s">
        <v>207</v>
      </c>
      <c r="Z35" s="411" t="s">
        <v>715</v>
      </c>
      <c r="AA35" s="411"/>
      <c r="AB35" s="411">
        <v>100</v>
      </c>
      <c r="AC35" s="411"/>
      <c r="AD35" s="411"/>
      <c r="AE35" s="411"/>
      <c r="AF35" s="411"/>
      <c r="AG35" s="411"/>
      <c r="AH35" s="411"/>
      <c r="AI35" s="411"/>
      <c r="AJ35" s="411"/>
      <c r="AK35" s="411"/>
      <c r="AL35" s="411"/>
      <c r="AM35" s="411"/>
      <c r="AN35" s="411"/>
      <c r="AO35" s="411" t="s">
        <v>841</v>
      </c>
      <c r="AP35" s="411" t="s">
        <v>842</v>
      </c>
      <c r="AQ35" s="399" t="s">
        <v>639</v>
      </c>
      <c r="AR35" s="399" t="s">
        <v>645</v>
      </c>
      <c r="AS35" s="399" t="s">
        <v>639</v>
      </c>
      <c r="AT35" s="399"/>
      <c r="AU35" s="486"/>
    </row>
    <row r="36" ht="232.2" spans="1:47">
      <c r="A36" s="393">
        <v>12</v>
      </c>
      <c r="B36" s="396"/>
      <c r="C36" s="396" t="s">
        <v>303</v>
      </c>
      <c r="D36" s="412" t="s">
        <v>592</v>
      </c>
      <c r="E36" s="396" t="s">
        <v>178</v>
      </c>
      <c r="F36" s="396" t="s">
        <v>1022</v>
      </c>
      <c r="G36" s="396" t="s">
        <v>593</v>
      </c>
      <c r="H36" s="412" t="s">
        <v>594</v>
      </c>
      <c r="I36" s="459">
        <v>1</v>
      </c>
      <c r="J36" s="459" t="s">
        <v>948</v>
      </c>
      <c r="K36" s="459"/>
      <c r="L36" s="459"/>
      <c r="M36" s="459"/>
      <c r="N36" s="459"/>
      <c r="O36" s="459"/>
      <c r="P36" s="459"/>
      <c r="Q36" s="459"/>
      <c r="R36" s="459"/>
      <c r="S36" s="459">
        <v>50</v>
      </c>
      <c r="T36" s="459">
        <v>218</v>
      </c>
      <c r="U36" s="459">
        <v>44</v>
      </c>
      <c r="V36" s="459">
        <v>2</v>
      </c>
      <c r="W36" s="396" t="s">
        <v>985</v>
      </c>
      <c r="X36" s="396" t="s">
        <v>944</v>
      </c>
      <c r="Y36" s="396" t="s">
        <v>207</v>
      </c>
      <c r="Z36" s="396" t="s">
        <v>945</v>
      </c>
      <c r="AA36" s="396"/>
      <c r="AB36" s="396">
        <v>370</v>
      </c>
      <c r="AC36" s="396"/>
      <c r="AD36" s="396"/>
      <c r="AE36" s="396"/>
      <c r="AF36" s="396"/>
      <c r="AG36" s="396"/>
      <c r="AH36" s="396"/>
      <c r="AI36" s="396"/>
      <c r="AJ36" s="396"/>
      <c r="AK36" s="396"/>
      <c r="AL36" s="396"/>
      <c r="AM36" s="393"/>
      <c r="AN36" s="393"/>
      <c r="AO36" s="393" t="s">
        <v>949</v>
      </c>
      <c r="AP36" s="393" t="s">
        <v>949</v>
      </c>
      <c r="AQ36" s="399"/>
      <c r="AR36" s="399" t="s">
        <v>645</v>
      </c>
      <c r="AS36" s="399" t="s">
        <v>639</v>
      </c>
      <c r="AT36" s="399"/>
      <c r="AU36" s="486"/>
    </row>
    <row r="37" s="12" customFormat="1" ht="206.4" spans="1:47">
      <c r="A37" s="393">
        <v>13</v>
      </c>
      <c r="B37" s="401"/>
      <c r="C37" s="411">
        <v>2024</v>
      </c>
      <c r="D37" s="408" t="s">
        <v>447</v>
      </c>
      <c r="E37" s="411" t="s">
        <v>178</v>
      </c>
      <c r="F37" s="411" t="s">
        <v>984</v>
      </c>
      <c r="G37" s="411" t="s">
        <v>403</v>
      </c>
      <c r="H37" s="408" t="s">
        <v>448</v>
      </c>
      <c r="I37" s="411"/>
      <c r="J37" s="411"/>
      <c r="K37" s="411"/>
      <c r="L37" s="411"/>
      <c r="M37" s="411"/>
      <c r="N37" s="411"/>
      <c r="O37" s="411"/>
      <c r="P37" s="411"/>
      <c r="Q37" s="411"/>
      <c r="R37" s="411"/>
      <c r="S37" s="411">
        <v>336</v>
      </c>
      <c r="T37" s="411">
        <v>1251</v>
      </c>
      <c r="U37" s="411">
        <v>142</v>
      </c>
      <c r="V37" s="411">
        <v>547</v>
      </c>
      <c r="W37" s="411" t="s">
        <v>192</v>
      </c>
      <c r="X37" s="411" t="s">
        <v>810</v>
      </c>
      <c r="Y37" s="411" t="s">
        <v>207</v>
      </c>
      <c r="Z37" s="411" t="s">
        <v>715</v>
      </c>
      <c r="AA37" s="411"/>
      <c r="AB37" s="411">
        <v>80</v>
      </c>
      <c r="AC37" s="411"/>
      <c r="AD37" s="411"/>
      <c r="AE37" s="411"/>
      <c r="AF37" s="411"/>
      <c r="AG37" s="411"/>
      <c r="AH37" s="411"/>
      <c r="AI37" s="411"/>
      <c r="AJ37" s="411"/>
      <c r="AK37" s="411"/>
      <c r="AL37" s="411"/>
      <c r="AM37" s="411"/>
      <c r="AN37" s="411"/>
      <c r="AO37" s="411" t="s">
        <v>845</v>
      </c>
      <c r="AP37" s="411" t="s">
        <v>846</v>
      </c>
      <c r="AQ37" s="399" t="s">
        <v>639</v>
      </c>
      <c r="AR37" s="399" t="s">
        <v>645</v>
      </c>
      <c r="AS37" s="399" t="s">
        <v>184</v>
      </c>
      <c r="AT37" s="399"/>
      <c r="AU37" s="486"/>
    </row>
    <row r="38" s="12" customFormat="1" ht="232.2" spans="1:47">
      <c r="A38" s="393">
        <v>14</v>
      </c>
      <c r="B38" s="401"/>
      <c r="C38" s="411">
        <v>2024</v>
      </c>
      <c r="D38" s="408" t="s">
        <v>466</v>
      </c>
      <c r="E38" s="411" t="s">
        <v>178</v>
      </c>
      <c r="F38" s="411" t="s">
        <v>984</v>
      </c>
      <c r="G38" s="411" t="s">
        <v>403</v>
      </c>
      <c r="H38" s="408" t="s">
        <v>467</v>
      </c>
      <c r="I38" s="411"/>
      <c r="J38" s="411"/>
      <c r="K38" s="411"/>
      <c r="L38" s="411"/>
      <c r="M38" s="411"/>
      <c r="N38" s="411"/>
      <c r="O38" s="411"/>
      <c r="P38" s="411"/>
      <c r="Q38" s="411"/>
      <c r="R38" s="411"/>
      <c r="S38" s="411">
        <v>336</v>
      </c>
      <c r="T38" s="411">
        <v>1261</v>
      </c>
      <c r="U38" s="411">
        <v>142</v>
      </c>
      <c r="V38" s="411">
        <v>547</v>
      </c>
      <c r="W38" s="411" t="s">
        <v>192</v>
      </c>
      <c r="X38" s="411" t="s">
        <v>810</v>
      </c>
      <c r="Y38" s="411" t="s">
        <v>183</v>
      </c>
      <c r="Z38" s="411" t="s">
        <v>863</v>
      </c>
      <c r="AA38" s="411"/>
      <c r="AB38" s="411">
        <v>200</v>
      </c>
      <c r="AC38" s="411"/>
      <c r="AD38" s="411"/>
      <c r="AE38" s="411"/>
      <c r="AF38" s="411"/>
      <c r="AG38" s="411"/>
      <c r="AH38" s="411"/>
      <c r="AI38" s="411"/>
      <c r="AJ38" s="411"/>
      <c r="AK38" s="411"/>
      <c r="AL38" s="411"/>
      <c r="AM38" s="411"/>
      <c r="AN38" s="411"/>
      <c r="AO38" s="411" t="s">
        <v>864</v>
      </c>
      <c r="AP38" s="411" t="s">
        <v>865</v>
      </c>
      <c r="AQ38" s="399"/>
      <c r="AR38" s="399" t="s">
        <v>645</v>
      </c>
      <c r="AS38" s="399" t="s">
        <v>184</v>
      </c>
      <c r="AT38" s="399"/>
      <c r="AU38" s="486"/>
    </row>
    <row r="39" s="251" customFormat="1" ht="309.6" spans="1:48">
      <c r="A39" s="393">
        <v>15</v>
      </c>
      <c r="B39" s="393"/>
      <c r="C39" s="393">
        <v>2024</v>
      </c>
      <c r="D39" s="65" t="s">
        <v>565</v>
      </c>
      <c r="E39" s="393" t="s">
        <v>302</v>
      </c>
      <c r="F39" s="393" t="s">
        <v>1009</v>
      </c>
      <c r="G39" s="393" t="s">
        <v>535</v>
      </c>
      <c r="H39" s="65" t="s">
        <v>566</v>
      </c>
      <c r="I39" s="393">
        <v>1</v>
      </c>
      <c r="J39" s="393"/>
      <c r="K39" s="393"/>
      <c r="L39" s="393"/>
      <c r="M39" s="393"/>
      <c r="N39" s="393"/>
      <c r="O39" s="393"/>
      <c r="P39" s="393"/>
      <c r="Q39" s="393"/>
      <c r="R39" s="393"/>
      <c r="S39" s="393"/>
      <c r="T39" s="393"/>
      <c r="U39" s="393"/>
      <c r="V39" s="393"/>
      <c r="W39" s="393" t="s">
        <v>206</v>
      </c>
      <c r="X39" s="393" t="s">
        <v>902</v>
      </c>
      <c r="Y39" s="393" t="s">
        <v>207</v>
      </c>
      <c r="Z39" s="393" t="s">
        <v>866</v>
      </c>
      <c r="AA39" s="393"/>
      <c r="AB39" s="393">
        <v>210</v>
      </c>
      <c r="AC39" s="393"/>
      <c r="AD39" s="430"/>
      <c r="AE39" s="430"/>
      <c r="AF39" s="430"/>
      <c r="AG39" s="430"/>
      <c r="AH39" s="393"/>
      <c r="AI39" s="393"/>
      <c r="AJ39" s="393"/>
      <c r="AK39" s="393"/>
      <c r="AL39" s="393"/>
      <c r="AM39" s="393"/>
      <c r="AN39" s="393"/>
      <c r="AO39" s="393" t="s">
        <v>929</v>
      </c>
      <c r="AP39" s="393" t="s">
        <v>930</v>
      </c>
      <c r="AQ39" s="399"/>
      <c r="AR39" s="399" t="s">
        <v>645</v>
      </c>
      <c r="AS39" s="399" t="s">
        <v>639</v>
      </c>
      <c r="AT39" s="399"/>
      <c r="AU39" s="486"/>
      <c r="AV39" s="12"/>
    </row>
    <row r="40" s="9" customFormat="1" ht="58" customHeight="1" spans="1:48">
      <c r="A40" s="416" t="s">
        <v>1061</v>
      </c>
      <c r="B40" s="476"/>
      <c r="C40" s="476"/>
      <c r="D40" s="389"/>
      <c r="E40" s="476"/>
      <c r="F40" s="476"/>
      <c r="G40" s="476"/>
      <c r="H40" s="413"/>
      <c r="I40" s="411"/>
      <c r="J40" s="411"/>
      <c r="K40" s="411"/>
      <c r="L40" s="411"/>
      <c r="M40" s="411"/>
      <c r="N40" s="411"/>
      <c r="O40" s="411"/>
      <c r="P40" s="411"/>
      <c r="Q40" s="411"/>
      <c r="R40" s="411"/>
      <c r="S40" s="411"/>
      <c r="T40" s="411"/>
      <c r="U40" s="411"/>
      <c r="V40" s="411"/>
      <c r="W40" s="411"/>
      <c r="X40" s="411"/>
      <c r="Y40" s="411"/>
      <c r="Z40" s="411"/>
      <c r="AA40" s="411"/>
      <c r="AB40" s="434">
        <f>SUM(AB41:AB44)</f>
        <v>2375</v>
      </c>
      <c r="AC40" s="411"/>
      <c r="AD40" s="411"/>
      <c r="AE40" s="411"/>
      <c r="AF40" s="411"/>
      <c r="AG40" s="411"/>
      <c r="AH40" s="411"/>
      <c r="AI40" s="411"/>
      <c r="AJ40" s="411"/>
      <c r="AK40" s="411"/>
      <c r="AL40" s="411"/>
      <c r="AM40" s="411"/>
      <c r="AN40" s="411"/>
      <c r="AO40" s="411"/>
      <c r="AP40" s="411"/>
      <c r="AQ40" s="399"/>
      <c r="AR40" s="399"/>
      <c r="AS40" s="399"/>
      <c r="AT40" s="399"/>
      <c r="AU40" s="486"/>
      <c r="AV40" s="12"/>
    </row>
    <row r="41" s="178" customFormat="1" ht="309.6" spans="1:48">
      <c r="A41" s="393">
        <v>1</v>
      </c>
      <c r="B41" s="401"/>
      <c r="C41" s="393">
        <v>2024</v>
      </c>
      <c r="D41" s="65" t="s">
        <v>654</v>
      </c>
      <c r="E41" s="393" t="s">
        <v>178</v>
      </c>
      <c r="F41" s="396" t="s">
        <v>1013</v>
      </c>
      <c r="G41" s="393" t="s">
        <v>225</v>
      </c>
      <c r="H41" s="65" t="s">
        <v>226</v>
      </c>
      <c r="I41" s="399"/>
      <c r="J41" s="393" t="s">
        <v>655</v>
      </c>
      <c r="K41" s="399"/>
      <c r="L41" s="399"/>
      <c r="M41" s="399"/>
      <c r="N41" s="399"/>
      <c r="O41" s="399"/>
      <c r="P41" s="399"/>
      <c r="Q41" s="399"/>
      <c r="R41" s="399"/>
      <c r="S41" s="399">
        <v>694</v>
      </c>
      <c r="T41" s="399">
        <v>2838</v>
      </c>
      <c r="U41" s="399">
        <v>200</v>
      </c>
      <c r="V41" s="399">
        <v>872</v>
      </c>
      <c r="W41" s="393" t="s">
        <v>227</v>
      </c>
      <c r="X41" s="393" t="s">
        <v>656</v>
      </c>
      <c r="Y41" s="393" t="s">
        <v>183</v>
      </c>
      <c r="Z41" s="393"/>
      <c r="AA41" s="393"/>
      <c r="AB41" s="399">
        <v>1500</v>
      </c>
      <c r="AC41" s="399"/>
      <c r="AD41" s="399"/>
      <c r="AE41" s="399"/>
      <c r="AF41" s="399"/>
      <c r="AG41" s="399"/>
      <c r="AH41" s="399"/>
      <c r="AI41" s="399"/>
      <c r="AJ41" s="399"/>
      <c r="AK41" s="399"/>
      <c r="AL41" s="399"/>
      <c r="AM41" s="399"/>
      <c r="AN41" s="399"/>
      <c r="AO41" s="393" t="s">
        <v>657</v>
      </c>
      <c r="AP41" s="393" t="s">
        <v>657</v>
      </c>
      <c r="AQ41" s="399" t="s">
        <v>184</v>
      </c>
      <c r="AR41" s="399" t="s">
        <v>201</v>
      </c>
      <c r="AS41" s="399" t="s">
        <v>184</v>
      </c>
      <c r="AT41" s="399"/>
      <c r="AU41" s="486"/>
      <c r="AV41" s="12"/>
    </row>
    <row r="42" s="9" customFormat="1" ht="361.2" spans="1:48">
      <c r="A42" s="393">
        <v>2</v>
      </c>
      <c r="B42" s="401"/>
      <c r="C42" s="393">
        <v>2024</v>
      </c>
      <c r="D42" s="65" t="s">
        <v>368</v>
      </c>
      <c r="E42" s="399" t="s">
        <v>302</v>
      </c>
      <c r="F42" s="396" t="s">
        <v>990</v>
      </c>
      <c r="G42" s="399" t="s">
        <v>369</v>
      </c>
      <c r="H42" s="65" t="s">
        <v>370</v>
      </c>
      <c r="I42" s="399"/>
      <c r="J42" s="393" t="s">
        <v>771</v>
      </c>
      <c r="K42" s="399"/>
      <c r="L42" s="399"/>
      <c r="M42" s="399"/>
      <c r="N42" s="399"/>
      <c r="O42" s="399"/>
      <c r="P42" s="399"/>
      <c r="Q42" s="399"/>
      <c r="R42" s="399"/>
      <c r="S42" s="399">
        <v>195</v>
      </c>
      <c r="T42" s="399"/>
      <c r="U42" s="399">
        <v>89</v>
      </c>
      <c r="V42" s="399"/>
      <c r="W42" s="393" t="s">
        <v>1016</v>
      </c>
      <c r="X42" s="393" t="s">
        <v>749</v>
      </c>
      <c r="Y42" s="393" t="s">
        <v>207</v>
      </c>
      <c r="Z42" s="399"/>
      <c r="AA42" s="399"/>
      <c r="AB42" s="399">
        <v>650</v>
      </c>
      <c r="AC42" s="399"/>
      <c r="AD42" s="399"/>
      <c r="AE42" s="399"/>
      <c r="AF42" s="399"/>
      <c r="AG42" s="399"/>
      <c r="AH42" s="399"/>
      <c r="AI42" s="399"/>
      <c r="AJ42" s="399"/>
      <c r="AK42" s="399"/>
      <c r="AL42" s="399"/>
      <c r="AM42" s="399"/>
      <c r="AN42" s="399"/>
      <c r="AO42" s="393" t="s">
        <v>772</v>
      </c>
      <c r="AP42" s="393" t="s">
        <v>773</v>
      </c>
      <c r="AQ42" s="399" t="s">
        <v>639</v>
      </c>
      <c r="AR42" s="399" t="s">
        <v>201</v>
      </c>
      <c r="AS42" s="399" t="s">
        <v>639</v>
      </c>
      <c r="AT42" s="399"/>
      <c r="AU42" s="486"/>
      <c r="AV42" s="12"/>
    </row>
    <row r="43" s="12" customFormat="1" ht="103.2" spans="1:47">
      <c r="A43" s="393">
        <v>3</v>
      </c>
      <c r="B43" s="401"/>
      <c r="C43" s="401">
        <v>2024</v>
      </c>
      <c r="D43" s="65" t="s">
        <v>518</v>
      </c>
      <c r="E43" s="393" t="s">
        <v>178</v>
      </c>
      <c r="F43" s="393" t="s">
        <v>1020</v>
      </c>
      <c r="G43" s="393" t="s">
        <v>503</v>
      </c>
      <c r="H43" s="65" t="s">
        <v>520</v>
      </c>
      <c r="I43" s="393">
        <v>1</v>
      </c>
      <c r="J43" s="393">
        <v>200</v>
      </c>
      <c r="K43" s="393"/>
      <c r="L43" s="393"/>
      <c r="M43" s="393"/>
      <c r="N43" s="393"/>
      <c r="O43" s="393"/>
      <c r="P43" s="393" t="s">
        <v>893</v>
      </c>
      <c r="Q43" s="393"/>
      <c r="R43" s="393"/>
      <c r="S43" s="393">
        <v>1036</v>
      </c>
      <c r="T43" s="393">
        <v>3894</v>
      </c>
      <c r="U43" s="393">
        <v>384</v>
      </c>
      <c r="V43" s="393">
        <v>384</v>
      </c>
      <c r="W43" s="393" t="s">
        <v>1019</v>
      </c>
      <c r="X43" s="393" t="s">
        <v>880</v>
      </c>
      <c r="Y43" s="393" t="s">
        <v>254</v>
      </c>
      <c r="Z43" s="393" t="s">
        <v>881</v>
      </c>
      <c r="AA43" s="393"/>
      <c r="AB43" s="393">
        <v>200</v>
      </c>
      <c r="AC43" s="393"/>
      <c r="AD43" s="393"/>
      <c r="AE43" s="393"/>
      <c r="AF43" s="393"/>
      <c r="AG43" s="393"/>
      <c r="AH43" s="393"/>
      <c r="AI43" s="393"/>
      <c r="AJ43" s="393"/>
      <c r="AK43" s="393"/>
      <c r="AL43" s="393"/>
      <c r="AM43" s="393"/>
      <c r="AN43" s="393"/>
      <c r="AO43" s="393" t="s">
        <v>894</v>
      </c>
      <c r="AP43" s="393" t="s">
        <v>895</v>
      </c>
      <c r="AQ43" s="399"/>
      <c r="AR43" s="399" t="s">
        <v>201</v>
      </c>
      <c r="AS43" s="399" t="s">
        <v>639</v>
      </c>
      <c r="AT43" s="399"/>
      <c r="AU43" s="486"/>
    </row>
    <row r="44" s="12" customFormat="1" ht="154.8" spans="1:47">
      <c r="A44" s="393">
        <v>4</v>
      </c>
      <c r="B44" s="401"/>
      <c r="C44" s="401">
        <v>2024</v>
      </c>
      <c r="D44" s="458" t="s">
        <v>521</v>
      </c>
      <c r="E44" s="393" t="s">
        <v>178</v>
      </c>
      <c r="F44" s="393" t="s">
        <v>1021</v>
      </c>
      <c r="G44" s="393" t="s">
        <v>503</v>
      </c>
      <c r="H44" s="65" t="s">
        <v>523</v>
      </c>
      <c r="I44" s="393">
        <v>1</v>
      </c>
      <c r="J44" s="393">
        <v>25</v>
      </c>
      <c r="K44" s="393"/>
      <c r="L44" s="393"/>
      <c r="M44" s="393"/>
      <c r="N44" s="393"/>
      <c r="O44" s="393"/>
      <c r="P44" s="393"/>
      <c r="Q44" s="393"/>
      <c r="R44" s="393"/>
      <c r="S44" s="393">
        <v>435</v>
      </c>
      <c r="T44" s="393">
        <v>1563</v>
      </c>
      <c r="U44" s="393">
        <v>102</v>
      </c>
      <c r="V44" s="393">
        <v>102</v>
      </c>
      <c r="W44" s="393" t="s">
        <v>1019</v>
      </c>
      <c r="X44" s="393" t="s">
        <v>880</v>
      </c>
      <c r="Y44" s="393" t="s">
        <v>183</v>
      </c>
      <c r="Z44" s="393" t="s">
        <v>881</v>
      </c>
      <c r="AA44" s="393"/>
      <c r="AB44" s="393">
        <v>25</v>
      </c>
      <c r="AC44" s="393"/>
      <c r="AD44" s="393"/>
      <c r="AE44" s="393"/>
      <c r="AF44" s="393"/>
      <c r="AG44" s="393"/>
      <c r="AH44" s="393"/>
      <c r="AI44" s="393"/>
      <c r="AJ44" s="393"/>
      <c r="AK44" s="393"/>
      <c r="AL44" s="393"/>
      <c r="AM44" s="393"/>
      <c r="AN44" s="393"/>
      <c r="AO44" s="393" t="s">
        <v>896</v>
      </c>
      <c r="AP44" s="393" t="s">
        <v>897</v>
      </c>
      <c r="AQ44" s="399"/>
      <c r="AR44" s="399" t="s">
        <v>201</v>
      </c>
      <c r="AS44" s="399" t="s">
        <v>639</v>
      </c>
      <c r="AT44" s="399"/>
      <c r="AU44" s="486"/>
    </row>
  </sheetData>
  <autoFilter xmlns:etc="http://www.wps.cn/officeDocument/2017/etCustomData" ref="A6:XFD44" etc:filterBottomFollowUsedRange="0">
    <extLst/>
  </autoFilter>
  <mergeCells count="42">
    <mergeCell ref="A1:D1"/>
    <mergeCell ref="A2:AU2"/>
    <mergeCell ref="K3:R3"/>
    <mergeCell ref="S3:V3"/>
    <mergeCell ref="A6:Y6"/>
    <mergeCell ref="A24:Y24"/>
    <mergeCell ref="A40:H40"/>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3:W5"/>
    <mergeCell ref="X4:X5"/>
    <mergeCell ref="Y3:Y5"/>
    <mergeCell ref="Z4:Z5"/>
    <mergeCell ref="AA4:AA5"/>
    <mergeCell ref="AO3:AO5"/>
    <mergeCell ref="AP3:AP5"/>
    <mergeCell ref="AQ3:AQ5"/>
    <mergeCell ref="AR3:AR5"/>
    <mergeCell ref="AS3:AS5"/>
    <mergeCell ref="AT3:AT5"/>
    <mergeCell ref="AU3:AU5"/>
    <mergeCell ref="AB3:AN5"/>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57" fitToHeight="0" orientation="landscape" horizontalDpi="600"/>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D17" sqref="D17"/>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2.6666666666667"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33</v>
      </c>
      <c r="D5" s="131" t="e">
        <f t="shared" si="0"/>
        <v>#VALUE!</v>
      </c>
      <c r="E5" s="131">
        <f t="shared" si="0"/>
        <v>17721.8444</v>
      </c>
      <c r="F5" s="131">
        <f t="shared" si="0"/>
        <v>23668.09871</v>
      </c>
      <c r="G5" s="132">
        <f t="shared" si="0"/>
        <v>1</v>
      </c>
      <c r="H5" s="106"/>
      <c r="I5" s="106"/>
      <c r="J5" s="106"/>
    </row>
    <row r="6" s="107" customFormat="1" ht="18" customHeight="1" spans="1:10">
      <c r="A6" s="133" t="s">
        <v>640</v>
      </c>
      <c r="B6" s="134" t="s">
        <v>51</v>
      </c>
      <c r="C6" s="135">
        <f t="shared" ref="C6:F6" si="1">C7+C25+C30+C37+C42</f>
        <v>20</v>
      </c>
      <c r="D6" s="135" t="s">
        <v>1266</v>
      </c>
      <c r="E6" s="135">
        <f t="shared" si="1"/>
        <v>12885.89</v>
      </c>
      <c r="F6" s="135">
        <f t="shared" si="1"/>
        <v>11806.78871</v>
      </c>
      <c r="G6" s="136">
        <f>F6/$F$5</f>
        <v>0.49884821145399</v>
      </c>
      <c r="H6" s="106"/>
      <c r="I6" s="106"/>
      <c r="J6" s="106"/>
    </row>
    <row r="7" s="108" customFormat="1" ht="18" customHeight="1" spans="1:10">
      <c r="A7" s="137" t="s">
        <v>1265</v>
      </c>
      <c r="B7" s="138" t="s">
        <v>53</v>
      </c>
      <c r="C7" s="139">
        <f t="shared" ref="C7:F7" si="2">C8+C11+C16+C17+C22+C23+C24</f>
        <v>6</v>
      </c>
      <c r="D7" s="139" t="s">
        <v>1266</v>
      </c>
      <c r="E7" s="139">
        <f t="shared" si="2"/>
        <v>11561.19</v>
      </c>
      <c r="F7" s="139">
        <f t="shared" si="2"/>
        <v>4142.606167</v>
      </c>
      <c r="G7" s="136">
        <f>F7/$F$5</f>
        <v>0.175029106383172</v>
      </c>
      <c r="H7" s="140"/>
      <c r="I7" s="140"/>
      <c r="J7" s="140"/>
    </row>
    <row r="8" s="108" customFormat="1" ht="18" customHeight="1" spans="1:10">
      <c r="A8" s="141">
        <v>1</v>
      </c>
      <c r="B8" s="142" t="s">
        <v>55</v>
      </c>
      <c r="C8" s="143">
        <f t="shared" ref="C8:F8" si="3">C9+C10</f>
        <v>3</v>
      </c>
      <c r="D8" s="143" t="s">
        <v>1266</v>
      </c>
      <c r="E8" s="143">
        <f t="shared" si="3"/>
        <v>3677.59</v>
      </c>
      <c r="F8" s="143">
        <f t="shared" si="3"/>
        <v>907.64</v>
      </c>
      <c r="G8" s="136">
        <f>F8/$F$5</f>
        <v>0.0383486654809545</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0.0383486654809545</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3</v>
      </c>
      <c r="D17" s="143" t="e">
        <f t="shared" si="4"/>
        <v>#VALUE!</v>
      </c>
      <c r="E17" s="143">
        <f t="shared" si="4"/>
        <v>7883.6</v>
      </c>
      <c r="F17" s="143">
        <v>3234.966167</v>
      </c>
      <c r="G17" s="136">
        <f>F17/$F$5</f>
        <v>0.136680440902217</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3</v>
      </c>
      <c r="D20" s="145" t="s">
        <v>1266</v>
      </c>
      <c r="E20" s="146">
        <v>7883.6</v>
      </c>
      <c r="F20" s="147">
        <v>3486</v>
      </c>
      <c r="G20" s="136">
        <f>F20/$F$5</f>
        <v>0.147286862485795</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7</v>
      </c>
      <c r="D25" s="139" t="e">
        <f t="shared" si="5"/>
        <v>#VALUE!</v>
      </c>
      <c r="E25" s="139">
        <f t="shared" si="5"/>
        <v>7</v>
      </c>
      <c r="F25" s="139">
        <f t="shared" si="5"/>
        <v>443</v>
      </c>
      <c r="G25" s="136">
        <f>F25/$F$5</f>
        <v>0.0187171773038461</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7</v>
      </c>
      <c r="D27" s="145" t="s">
        <v>1279</v>
      </c>
      <c r="E27" s="146">
        <v>7</v>
      </c>
      <c r="F27" s="147">
        <v>443</v>
      </c>
      <c r="G27" s="136">
        <f>F27/$F$5</f>
        <v>0.0187171773038461</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4</v>
      </c>
      <c r="D30" s="139" t="e">
        <f t="shared" si="6"/>
        <v>#VALUE!</v>
      </c>
      <c r="E30" s="139">
        <f t="shared" si="6"/>
        <v>115.7</v>
      </c>
      <c r="F30" s="139">
        <f t="shared" si="6"/>
        <v>4757.343833</v>
      </c>
      <c r="G30" s="136">
        <f>F30/$F$5</f>
        <v>0.201002365728261</v>
      </c>
      <c r="H30" s="140"/>
      <c r="I30" s="140"/>
      <c r="J30" s="140"/>
    </row>
    <row r="31" s="108" customFormat="1" ht="18" customHeight="1" spans="1:10">
      <c r="A31" s="141">
        <v>1</v>
      </c>
      <c r="B31" s="148" t="s">
        <v>79</v>
      </c>
      <c r="C31" s="143">
        <f t="shared" ref="C31:F31" si="7">C32+C33+C34+C35</f>
        <v>4</v>
      </c>
      <c r="D31" s="143" t="e">
        <f t="shared" si="7"/>
        <v>#VALUE!</v>
      </c>
      <c r="E31" s="143">
        <f t="shared" si="7"/>
        <v>115.7</v>
      </c>
      <c r="F31" s="143">
        <v>4757.343833</v>
      </c>
      <c r="G31" s="136">
        <f>F31/$F$5</f>
        <v>0.201002365728261</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115.7</v>
      </c>
      <c r="F35" s="147">
        <v>4800</v>
      </c>
      <c r="G35" s="136">
        <f>F35/$F$5</f>
        <v>0.202804629928806</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1202</v>
      </c>
      <c r="F42" s="139">
        <f t="shared" si="9"/>
        <v>2463.83871</v>
      </c>
      <c r="G42" s="136">
        <f>F42/$F$5</f>
        <v>0.104099562038712</v>
      </c>
      <c r="H42" s="140"/>
      <c r="I42" s="140"/>
      <c r="J42" s="140"/>
    </row>
    <row r="43" s="108" customFormat="1" ht="18" customHeight="1" spans="1:10">
      <c r="A43" s="141">
        <v>1</v>
      </c>
      <c r="B43" s="148" t="s">
        <v>91</v>
      </c>
      <c r="C43" s="143">
        <v>1</v>
      </c>
      <c r="D43" s="145" t="s">
        <v>1276</v>
      </c>
      <c r="E43" s="146">
        <v>1200</v>
      </c>
      <c r="F43" s="147">
        <v>200</v>
      </c>
      <c r="G43" s="136">
        <f>F43/$F$5</f>
        <v>0.00845019291370025</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t="s">
        <v>1499</v>
      </c>
      <c r="E48" s="146">
        <v>2</v>
      </c>
      <c r="F48" s="147">
        <v>2263.83871</v>
      </c>
      <c r="G48" s="136">
        <f>F48/$F$5</f>
        <v>0.0956493691250116</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100.11</v>
      </c>
      <c r="G49" s="136">
        <f>F49/$F$5</f>
        <v>0.00422974406295266</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100.11</v>
      </c>
      <c r="G50" s="136">
        <f>F50/$F$5</f>
        <v>0.00422974406295266</v>
      </c>
      <c r="H50" s="106"/>
      <c r="I50" s="106"/>
      <c r="J50" s="106"/>
    </row>
    <row r="51" s="108" customFormat="1" ht="18" customHeight="1" spans="1:10">
      <c r="A51" s="141">
        <v>1</v>
      </c>
      <c r="B51" s="148" t="s">
        <v>99</v>
      </c>
      <c r="C51" s="143">
        <v>1</v>
      </c>
      <c r="D51" s="145" t="s">
        <v>1345</v>
      </c>
      <c r="E51" s="146"/>
      <c r="F51" s="147">
        <v>100.11</v>
      </c>
      <c r="G51" s="136">
        <f>F51/$F$5</f>
        <v>0.00422974406295266</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9</v>
      </c>
      <c r="D65" s="135" t="e">
        <f t="shared" si="16"/>
        <v>#VALUE!</v>
      </c>
      <c r="E65" s="135">
        <f t="shared" si="16"/>
        <v>275.9544</v>
      </c>
      <c r="F65" s="135">
        <f t="shared" si="16"/>
        <v>11000</v>
      </c>
      <c r="G65" s="136">
        <f>F65/$F$5</f>
        <v>0.464760610253514</v>
      </c>
    </row>
    <row r="66" s="106" customFormat="1" ht="18" customHeight="1" spans="1:7">
      <c r="A66" s="152" t="s">
        <v>1265</v>
      </c>
      <c r="B66" s="156" t="s">
        <v>113</v>
      </c>
      <c r="C66" s="153">
        <f t="shared" ref="C66:F66" si="17">C67+C68+C69+C70+C71+C72+C73+C74+C75</f>
        <v>5</v>
      </c>
      <c r="D66" s="153" t="e">
        <f t="shared" si="17"/>
        <v>#VALUE!</v>
      </c>
      <c r="E66" s="153">
        <f t="shared" si="17"/>
        <v>269</v>
      </c>
      <c r="F66" s="153">
        <f t="shared" si="17"/>
        <v>7220</v>
      </c>
      <c r="G66" s="136">
        <f>F66/$F$5</f>
        <v>0.305051964184579</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0.0760517362233022</v>
      </c>
    </row>
    <row r="70" s="105" customFormat="1" ht="18" customHeight="1" spans="1:7">
      <c r="A70" s="141">
        <v>4</v>
      </c>
      <c r="B70" s="148" t="s">
        <v>117</v>
      </c>
      <c r="C70" s="143">
        <v>4</v>
      </c>
      <c r="D70" s="145" t="s">
        <v>1269</v>
      </c>
      <c r="E70" s="157">
        <v>239</v>
      </c>
      <c r="F70" s="147">
        <v>5420</v>
      </c>
      <c r="G70" s="136">
        <f>F70/$F$5</f>
        <v>0.229000227961277</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6.9544</v>
      </c>
      <c r="F76" s="161">
        <f t="shared" si="18"/>
        <v>3780</v>
      </c>
      <c r="G76" s="136">
        <f>F76/$F$5</f>
        <v>0.159708646068935</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5.9544</v>
      </c>
      <c r="F78" s="147">
        <v>3700</v>
      </c>
      <c r="G78" s="136">
        <f>F78/$F$5</f>
        <v>0.156328568903455</v>
      </c>
    </row>
    <row r="79" s="105" customFormat="1" ht="21" customHeight="1" spans="1:7">
      <c r="A79" s="141">
        <v>3</v>
      </c>
      <c r="B79" s="148" t="s">
        <v>125</v>
      </c>
      <c r="C79" s="143">
        <v>1</v>
      </c>
      <c r="D79" s="145" t="s">
        <v>1279</v>
      </c>
      <c r="E79" s="157">
        <v>1</v>
      </c>
      <c r="F79" s="147">
        <v>80</v>
      </c>
      <c r="G79" s="136">
        <f>F79/$F$5</f>
        <v>0.0033800771654801</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744</v>
      </c>
      <c r="F93" s="135">
        <f t="shared" si="22"/>
        <v>223.2</v>
      </c>
      <c r="G93" s="136">
        <f>F93/$F$5</f>
        <v>0.00943041529168948</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744</v>
      </c>
      <c r="F96" s="161">
        <f t="shared" si="24"/>
        <v>223.2</v>
      </c>
      <c r="G96" s="136">
        <f>F96/$F$5</f>
        <v>0.00943041529168948</v>
      </c>
    </row>
    <row r="97" s="105" customFormat="1" ht="14" customHeight="1" spans="1:7">
      <c r="A97" s="141">
        <v>1</v>
      </c>
      <c r="B97" s="148" t="s">
        <v>142</v>
      </c>
      <c r="C97" s="143">
        <v>1</v>
      </c>
      <c r="D97" s="143" t="s">
        <v>1277</v>
      </c>
      <c r="E97" s="143">
        <v>744</v>
      </c>
      <c r="F97" s="143">
        <v>223.2</v>
      </c>
      <c r="G97" s="136">
        <f>F97/$F$5</f>
        <v>0.00943041529168948</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0.0227310189378537</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0.0227310189378537</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0.00160553665360305</v>
      </c>
    </row>
    <row r="129" s="105" customFormat="1" ht="14" customHeight="1" spans="1:7">
      <c r="A129" s="129">
        <v>3</v>
      </c>
      <c r="B129" s="150" t="s">
        <v>1498</v>
      </c>
      <c r="C129" s="175">
        <v>1</v>
      </c>
      <c r="D129" s="176" t="s">
        <v>1279</v>
      </c>
      <c r="E129" s="177">
        <v>16</v>
      </c>
      <c r="F129" s="176">
        <v>500</v>
      </c>
      <c r="G129" s="136">
        <f>F129/$F$5</f>
        <v>0.0211254822842506</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E20" sqref="E20"/>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25</v>
      </c>
      <c r="D5" s="131" t="e">
        <f t="shared" si="0"/>
        <v>#VALUE!</v>
      </c>
      <c r="E5" s="131">
        <f t="shared" si="0"/>
        <v>16876.8355</v>
      </c>
      <c r="F5" s="131">
        <f t="shared" si="0"/>
        <v>21316.75</v>
      </c>
      <c r="G5" s="132">
        <f t="shared" si="0"/>
        <v>1</v>
      </c>
      <c r="H5" s="106"/>
      <c r="I5" s="106"/>
      <c r="J5" s="106"/>
    </row>
    <row r="6" s="107" customFormat="1" ht="18" customHeight="1" spans="1:10">
      <c r="A6" s="133" t="s">
        <v>640</v>
      </c>
      <c r="B6" s="134" t="s">
        <v>51</v>
      </c>
      <c r="C6" s="135">
        <f t="shared" ref="C6:F6" si="1">C7+C25+C30+C37+C42</f>
        <v>12</v>
      </c>
      <c r="D6" s="135" t="s">
        <v>1266</v>
      </c>
      <c r="E6" s="135">
        <f t="shared" si="1"/>
        <v>11984.89</v>
      </c>
      <c r="F6" s="135">
        <f t="shared" si="1"/>
        <v>9528.75</v>
      </c>
      <c r="G6" s="136">
        <f>F6/$F$5</f>
        <v>0.447007634841146</v>
      </c>
      <c r="H6" s="106"/>
      <c r="I6" s="106"/>
      <c r="J6" s="106"/>
    </row>
    <row r="7" s="108" customFormat="1" ht="18" customHeight="1" spans="1:10">
      <c r="A7" s="137" t="s">
        <v>1265</v>
      </c>
      <c r="B7" s="138" t="s">
        <v>53</v>
      </c>
      <c r="C7" s="139">
        <f t="shared" ref="C7:F7" si="2">C8+C11+C16+C17+C22+C23+C24</f>
        <v>6</v>
      </c>
      <c r="D7" s="139" t="s">
        <v>1266</v>
      </c>
      <c r="E7" s="139">
        <f t="shared" si="2"/>
        <v>10569.19</v>
      </c>
      <c r="F7" s="139">
        <f t="shared" si="2"/>
        <v>4468.75</v>
      </c>
      <c r="G7" s="136">
        <f>F7/$F$5</f>
        <v>0.209635615185242</v>
      </c>
      <c r="H7" s="140"/>
      <c r="I7" s="140"/>
      <c r="J7" s="140"/>
    </row>
    <row r="8" s="108" customFormat="1" ht="18" customHeight="1" spans="1:10">
      <c r="A8" s="141">
        <v>1</v>
      </c>
      <c r="B8" s="142" t="s">
        <v>55</v>
      </c>
      <c r="C8" s="143">
        <f t="shared" ref="C8:F8" si="3">C9+C10</f>
        <v>1</v>
      </c>
      <c r="D8" s="143" t="e">
        <f t="shared" si="3"/>
        <v>#VALUE!</v>
      </c>
      <c r="E8" s="143">
        <f t="shared" si="3"/>
        <v>1987.59</v>
      </c>
      <c r="F8" s="143">
        <f t="shared" si="3"/>
        <v>736</v>
      </c>
      <c r="G8" s="136">
        <f>F8/$F$5</f>
        <v>0.034526839222677</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1987.59</v>
      </c>
      <c r="F10" s="147">
        <v>736</v>
      </c>
      <c r="G10" s="136">
        <f>F10/$F$5</f>
        <v>0.034526839222677</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5</v>
      </c>
      <c r="D17" s="143" t="e">
        <f t="shared" si="4"/>
        <v>#VALUE!</v>
      </c>
      <c r="E17" s="143">
        <f t="shared" si="4"/>
        <v>8581.6</v>
      </c>
      <c r="F17" s="143">
        <f t="shared" si="4"/>
        <v>3732.75</v>
      </c>
      <c r="G17" s="136">
        <f>F17/$F$5</f>
        <v>0.175108775962565</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5</v>
      </c>
      <c r="D20" s="145" t="s">
        <v>1266</v>
      </c>
      <c r="E20" s="146">
        <v>8581.6</v>
      </c>
      <c r="F20" s="147">
        <v>3732.75</v>
      </c>
      <c r="G20" s="136">
        <f>F20/$F$5</f>
        <v>0.175108775962565</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0</v>
      </c>
      <c r="D25" s="139">
        <f t="shared" si="5"/>
        <v>0</v>
      </c>
      <c r="E25" s="139">
        <f t="shared" si="5"/>
        <v>0</v>
      </c>
      <c r="F25" s="139">
        <f t="shared" si="5"/>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4</v>
      </c>
      <c r="D30" s="139" t="e">
        <f t="shared" si="6"/>
        <v>#VALUE!</v>
      </c>
      <c r="E30" s="139">
        <f t="shared" si="6"/>
        <v>115.7</v>
      </c>
      <c r="F30" s="139">
        <f t="shared" si="6"/>
        <v>4800</v>
      </c>
      <c r="G30" s="136">
        <f>F30/$F$5</f>
        <v>0.225175038408763</v>
      </c>
      <c r="H30" s="140"/>
      <c r="I30" s="140"/>
      <c r="J30" s="140"/>
    </row>
    <row r="31" s="108" customFormat="1" ht="18" customHeight="1" spans="1:10">
      <c r="A31" s="141">
        <v>1</v>
      </c>
      <c r="B31" s="148" t="s">
        <v>79</v>
      </c>
      <c r="C31" s="143">
        <f t="shared" ref="C31:F31" si="7">C32+C33+C34+C35</f>
        <v>4</v>
      </c>
      <c r="D31" s="143" t="e">
        <f t="shared" si="7"/>
        <v>#VALUE!</v>
      </c>
      <c r="E31" s="143">
        <f t="shared" si="7"/>
        <v>115.7</v>
      </c>
      <c r="F31" s="143">
        <f t="shared" si="7"/>
        <v>4800</v>
      </c>
      <c r="G31" s="136">
        <f>F31/$F$5</f>
        <v>0.225175038408763</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4</v>
      </c>
      <c r="D35" s="145" t="s">
        <v>1269</v>
      </c>
      <c r="E35" s="146">
        <v>115.7</v>
      </c>
      <c r="F35" s="147">
        <v>4800</v>
      </c>
      <c r="G35" s="136">
        <f>F35/$F$5</f>
        <v>0.225175038408763</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1</v>
      </c>
      <c r="D37" s="139" t="e">
        <f t="shared" si="8"/>
        <v>#VALUE!</v>
      </c>
      <c r="E37" s="139">
        <f t="shared" si="8"/>
        <v>100</v>
      </c>
      <c r="F37" s="139">
        <f t="shared" si="8"/>
        <v>60</v>
      </c>
      <c r="G37" s="136">
        <f>F37/$F$5</f>
        <v>0.00281468798010954</v>
      </c>
      <c r="H37" s="140"/>
      <c r="I37" s="140"/>
      <c r="J37" s="140"/>
    </row>
    <row r="38" s="108" customFormat="1" ht="18" customHeight="1" spans="1:10">
      <c r="A38" s="141">
        <v>1</v>
      </c>
      <c r="B38" s="150" t="s">
        <v>86</v>
      </c>
      <c r="C38" s="143">
        <v>1</v>
      </c>
      <c r="D38" s="145" t="s">
        <v>1344</v>
      </c>
      <c r="E38" s="146">
        <v>100</v>
      </c>
      <c r="F38" s="147">
        <v>60</v>
      </c>
      <c r="G38" s="136">
        <f>F38/$F$5</f>
        <v>0.00281468798010954</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1</v>
      </c>
      <c r="D42" s="139" t="e">
        <f t="shared" si="9"/>
        <v>#VALUE!</v>
      </c>
      <c r="E42" s="139">
        <f t="shared" si="9"/>
        <v>1200</v>
      </c>
      <c r="F42" s="139">
        <f t="shared" si="9"/>
        <v>200</v>
      </c>
      <c r="G42" s="136">
        <f>F42/$F$5</f>
        <v>0.00938229326703179</v>
      </c>
      <c r="H42" s="140"/>
      <c r="I42" s="140"/>
      <c r="J42" s="140"/>
    </row>
    <row r="43" s="108" customFormat="1" ht="18" customHeight="1" spans="1:10">
      <c r="A43" s="141">
        <v>1</v>
      </c>
      <c r="B43" s="148" t="s">
        <v>91</v>
      </c>
      <c r="C43" s="143">
        <v>1</v>
      </c>
      <c r="D43" s="145" t="s">
        <v>1276</v>
      </c>
      <c r="E43" s="146">
        <v>1200</v>
      </c>
      <c r="F43" s="147">
        <v>200</v>
      </c>
      <c r="G43" s="136">
        <f>F43/$F$5</f>
        <v>0.00938229326703179</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10">C50+C53+C56+C59+C63</f>
        <v>1</v>
      </c>
      <c r="D49" s="135" t="e">
        <f t="shared" si="10"/>
        <v>#VALUE!</v>
      </c>
      <c r="E49" s="135">
        <f t="shared" si="10"/>
        <v>0</v>
      </c>
      <c r="F49" s="135">
        <f t="shared" si="10"/>
        <v>10</v>
      </c>
      <c r="G49" s="136">
        <f>F49/$F$5</f>
        <v>0.00046911466335159</v>
      </c>
      <c r="H49" s="106"/>
      <c r="I49" s="106"/>
      <c r="J49" s="106"/>
    </row>
    <row r="50" s="107" customFormat="1" ht="18" customHeight="1" spans="1:10">
      <c r="A50" s="152" t="s">
        <v>1265</v>
      </c>
      <c r="B50" s="149" t="s">
        <v>98</v>
      </c>
      <c r="C50" s="153">
        <f t="shared" ref="C50:F50" si="11">C51+C52</f>
        <v>1</v>
      </c>
      <c r="D50" s="153" t="e">
        <f t="shared" si="11"/>
        <v>#VALUE!</v>
      </c>
      <c r="E50" s="153">
        <f t="shared" si="11"/>
        <v>0</v>
      </c>
      <c r="F50" s="153">
        <f t="shared" si="11"/>
        <v>10</v>
      </c>
      <c r="G50" s="136">
        <f>F50/$F$5</f>
        <v>0.00046911466335159</v>
      </c>
      <c r="H50" s="106"/>
      <c r="I50" s="106"/>
      <c r="J50" s="106"/>
    </row>
    <row r="51" s="108" customFormat="1" ht="18" customHeight="1" spans="1:10">
      <c r="A51" s="141">
        <v>1</v>
      </c>
      <c r="B51" s="148" t="s">
        <v>99</v>
      </c>
      <c r="C51" s="143">
        <v>1</v>
      </c>
      <c r="D51" s="145" t="s">
        <v>1345</v>
      </c>
      <c r="E51" s="146"/>
      <c r="F51" s="147">
        <v>10</v>
      </c>
      <c r="G51" s="136">
        <f>F51/$F$5</f>
        <v>0.00046911466335159</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9</v>
      </c>
      <c r="D65" s="135" t="e">
        <f t="shared" si="16"/>
        <v>#VALUE!</v>
      </c>
      <c r="E65" s="135">
        <f t="shared" si="16"/>
        <v>275.9455</v>
      </c>
      <c r="F65" s="135">
        <f t="shared" si="16"/>
        <v>11000</v>
      </c>
      <c r="G65" s="136">
        <f>F65/$F$5</f>
        <v>0.516026129686749</v>
      </c>
    </row>
    <row r="66" s="106" customFormat="1" ht="18" customHeight="1" spans="1:7">
      <c r="A66" s="152" t="s">
        <v>1265</v>
      </c>
      <c r="B66" s="156" t="s">
        <v>113</v>
      </c>
      <c r="C66" s="153">
        <f t="shared" ref="C66:F66" si="17">C67+C68+C69+C70+C71+C72+C73+C74+C75</f>
        <v>5</v>
      </c>
      <c r="D66" s="153" t="e">
        <f t="shared" si="17"/>
        <v>#VALUE!</v>
      </c>
      <c r="E66" s="153">
        <f t="shared" si="17"/>
        <v>269</v>
      </c>
      <c r="F66" s="153">
        <f t="shared" si="17"/>
        <v>7220</v>
      </c>
      <c r="G66" s="136">
        <f>F66/$F$5</f>
        <v>0.338700786939848</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0.0844406394032862</v>
      </c>
    </row>
    <row r="70" s="105" customFormat="1" ht="18" customHeight="1" spans="1:7">
      <c r="A70" s="141">
        <v>4</v>
      </c>
      <c r="B70" s="148" t="s">
        <v>117</v>
      </c>
      <c r="C70" s="143">
        <v>4</v>
      </c>
      <c r="D70" s="145" t="s">
        <v>1269</v>
      </c>
      <c r="E70" s="157">
        <v>239</v>
      </c>
      <c r="F70" s="147">
        <v>5420</v>
      </c>
      <c r="G70" s="136">
        <f>F70/$F$5</f>
        <v>0.254260147536562</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4</v>
      </c>
      <c r="D76" s="161" t="e">
        <f t="shared" si="18"/>
        <v>#VALUE!</v>
      </c>
      <c r="E76" s="161">
        <f t="shared" si="18"/>
        <v>6.9455</v>
      </c>
      <c r="F76" s="161">
        <f t="shared" si="18"/>
        <v>3780</v>
      </c>
      <c r="G76" s="136">
        <f>F76/$F$5</f>
        <v>0.177325342746901</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v>3</v>
      </c>
      <c r="D78" s="145" t="s">
        <v>1269</v>
      </c>
      <c r="E78" s="157">
        <v>5.9455</v>
      </c>
      <c r="F78" s="147">
        <v>3700</v>
      </c>
      <c r="G78" s="136">
        <f>F78/$F$5</f>
        <v>0.173572425440088</v>
      </c>
    </row>
    <row r="79" s="105" customFormat="1" ht="21" customHeight="1" spans="1:7">
      <c r="A79" s="141">
        <v>3</v>
      </c>
      <c r="B79" s="148" t="s">
        <v>125</v>
      </c>
      <c r="C79" s="143">
        <v>1</v>
      </c>
      <c r="D79" s="145" t="s">
        <v>1279</v>
      </c>
      <c r="E79" s="157">
        <v>1</v>
      </c>
      <c r="F79" s="147">
        <v>80</v>
      </c>
      <c r="G79" s="136">
        <f>F79/$F$5</f>
        <v>0.00375291730681272</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0.0112587519204382</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0.0112587519204382</v>
      </c>
    </row>
    <row r="97" s="105" customFormat="1" ht="14" customHeight="1" spans="1:7">
      <c r="A97" s="141">
        <v>1</v>
      </c>
      <c r="B97" s="148" t="s">
        <v>142</v>
      </c>
      <c r="C97" s="143">
        <v>1</v>
      </c>
      <c r="D97" s="143" t="s">
        <v>1277</v>
      </c>
      <c r="E97" s="143">
        <v>800</v>
      </c>
      <c r="F97" s="143">
        <v>240</v>
      </c>
      <c r="G97" s="136">
        <f>F97/$F$5</f>
        <v>0.0112587519204382</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2</v>
      </c>
      <c r="D125" s="135" t="s">
        <v>1276</v>
      </c>
      <c r="E125" s="135">
        <f t="shared" si="32"/>
        <v>3816</v>
      </c>
      <c r="F125" s="135">
        <f t="shared" si="32"/>
        <v>538</v>
      </c>
      <c r="G125" s="136">
        <f>F125/$F$5</f>
        <v>0.0252383688883155</v>
      </c>
    </row>
    <row r="126" s="105" customFormat="1" ht="14" customHeight="1" spans="1:7">
      <c r="A126" s="152" t="s">
        <v>1265</v>
      </c>
      <c r="B126" s="156" t="s">
        <v>96</v>
      </c>
      <c r="C126" s="153">
        <f t="shared" ref="C126:F126" si="33">C127+C128+C129</f>
        <v>2</v>
      </c>
      <c r="D126" s="153" t="s">
        <v>1276</v>
      </c>
      <c r="E126" s="153">
        <f t="shared" si="33"/>
        <v>3816</v>
      </c>
      <c r="F126" s="153">
        <f t="shared" si="33"/>
        <v>538</v>
      </c>
      <c r="G126" s="136">
        <f>F126/$F$5</f>
        <v>0.0252383688883155</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0.00178263572073604</v>
      </c>
    </row>
    <row r="129" s="105" customFormat="1" ht="14" customHeight="1" spans="1:7">
      <c r="A129" s="129">
        <v>3</v>
      </c>
      <c r="B129" s="150" t="s">
        <v>1498</v>
      </c>
      <c r="C129" s="175">
        <v>1</v>
      </c>
      <c r="D129" s="176" t="s">
        <v>1279</v>
      </c>
      <c r="E129" s="177">
        <v>16</v>
      </c>
      <c r="F129" s="176">
        <v>500</v>
      </c>
      <c r="G129" s="136">
        <f>F129/$F$5</f>
        <v>0.0234557331675795</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146"/>
  <sheetViews>
    <sheetView view="pageBreakPreview" zoomScale="31" zoomScaleNormal="47" workbookViewId="0">
      <pane xSplit="8" ySplit="11" topLeftCell="Y67" activePane="bottomRight" state="frozen"/>
      <selection/>
      <selection pane="topRight"/>
      <selection pane="bottomLeft"/>
      <selection pane="bottomRight" activeCell="D81" sqref="D81"/>
    </sheetView>
  </sheetViews>
  <sheetFormatPr defaultColWidth="8.88888888888889" defaultRowHeight="14.4"/>
  <cols>
    <col min="1" max="1" width="11.2962962962963" style="9" customWidth="1"/>
    <col min="2" max="2" width="13.75" style="12" customWidth="1"/>
    <col min="3" max="3" width="12.305555555555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20" width="13.1296296296296" style="9" customWidth="1"/>
    <col min="21" max="25" width="18.6296296296296" style="14" customWidth="1"/>
    <col min="26" max="26" width="17.25"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1" width="36.6296296296296" style="12"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I7+I60+I76+I103+I108+I129+I138+I141</f>
        <v>16</v>
      </c>
      <c r="J6" s="83">
        <f t="shared" si="0"/>
        <v>16796.59</v>
      </c>
      <c r="K6" s="83">
        <f t="shared" si="0"/>
        <v>7</v>
      </c>
      <c r="L6" s="83">
        <f t="shared" si="0"/>
        <v>0</v>
      </c>
      <c r="M6" s="83">
        <f t="shared" si="0"/>
        <v>6</v>
      </c>
      <c r="N6" s="83">
        <f t="shared" si="0"/>
        <v>0</v>
      </c>
      <c r="O6" s="83">
        <f t="shared" si="0"/>
        <v>1</v>
      </c>
      <c r="P6" s="83">
        <f t="shared" si="0"/>
        <v>0</v>
      </c>
      <c r="Q6" s="83">
        <f t="shared" si="0"/>
        <v>0</v>
      </c>
      <c r="R6" s="83">
        <f t="shared" si="0"/>
        <v>1</v>
      </c>
      <c r="S6" s="83">
        <f t="shared" si="0"/>
        <v>14183</v>
      </c>
      <c r="T6" s="83">
        <f t="shared" si="0"/>
        <v>35119</v>
      </c>
      <c r="U6" s="83">
        <f t="shared" si="0"/>
        <v>0</v>
      </c>
      <c r="V6" s="83">
        <f t="shared" si="0"/>
        <v>0</v>
      </c>
      <c r="W6" s="83">
        <f t="shared" si="0"/>
        <v>0</v>
      </c>
      <c r="X6" s="83">
        <f t="shared" si="0"/>
        <v>0</v>
      </c>
      <c r="Y6" s="83">
        <f t="shared" si="0"/>
        <v>0</v>
      </c>
      <c r="Z6" s="83">
        <f t="shared" si="0"/>
        <v>15190.75</v>
      </c>
      <c r="AA6" s="83">
        <f t="shared" si="0"/>
        <v>11440.75</v>
      </c>
      <c r="AB6" s="83">
        <f t="shared" si="0"/>
        <v>10202.75</v>
      </c>
      <c r="AC6" s="83">
        <f t="shared" si="0"/>
        <v>1200</v>
      </c>
      <c r="AD6" s="83">
        <f t="shared" si="0"/>
        <v>38</v>
      </c>
      <c r="AE6" s="83">
        <f t="shared" si="0"/>
        <v>0</v>
      </c>
      <c r="AF6" s="83">
        <f t="shared" si="0"/>
        <v>1600</v>
      </c>
      <c r="AG6" s="83">
        <f t="shared" si="0"/>
        <v>0</v>
      </c>
      <c r="AH6" s="83">
        <f t="shared" si="0"/>
        <v>2000</v>
      </c>
      <c r="AI6" s="83">
        <f t="shared" si="0"/>
        <v>0</v>
      </c>
      <c r="AJ6" s="83">
        <f t="shared" si="0"/>
        <v>150</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I8+I31+I36+I46+I52</f>
        <v>10</v>
      </c>
      <c r="J7" s="189">
        <f t="shared" si="1"/>
        <v>11938.59</v>
      </c>
      <c r="K7" s="189">
        <f t="shared" si="1"/>
        <v>6</v>
      </c>
      <c r="L7" s="189">
        <f t="shared" si="1"/>
        <v>0</v>
      </c>
      <c r="M7" s="189">
        <f t="shared" si="1"/>
        <v>3</v>
      </c>
      <c r="N7" s="189">
        <f t="shared" si="1"/>
        <v>0</v>
      </c>
      <c r="O7" s="189">
        <f t="shared" si="1"/>
        <v>0</v>
      </c>
      <c r="P7" s="189">
        <f t="shared" si="1"/>
        <v>0</v>
      </c>
      <c r="Q7" s="189">
        <f t="shared" si="1"/>
        <v>0</v>
      </c>
      <c r="R7" s="189">
        <f t="shared" si="1"/>
        <v>0</v>
      </c>
      <c r="S7" s="189">
        <f t="shared" si="1"/>
        <v>5553</v>
      </c>
      <c r="T7" s="189">
        <f t="shared" si="1"/>
        <v>17913</v>
      </c>
      <c r="U7" s="189">
        <f t="shared" si="1"/>
        <v>0</v>
      </c>
      <c r="V7" s="189">
        <f t="shared" si="1"/>
        <v>0</v>
      </c>
      <c r="W7" s="189">
        <f t="shared" si="1"/>
        <v>0</v>
      </c>
      <c r="X7" s="189">
        <f t="shared" si="1"/>
        <v>0</v>
      </c>
      <c r="Y7" s="189">
        <f t="shared" si="1"/>
        <v>0</v>
      </c>
      <c r="Z7" s="189">
        <f t="shared" si="1"/>
        <v>8462.75</v>
      </c>
      <c r="AA7" s="189">
        <f t="shared" si="1"/>
        <v>6712.75</v>
      </c>
      <c r="AB7" s="189">
        <f t="shared" si="1"/>
        <v>5512.75</v>
      </c>
      <c r="AC7" s="189">
        <f t="shared" si="1"/>
        <v>1200</v>
      </c>
      <c r="AD7" s="189">
        <f t="shared" si="1"/>
        <v>0</v>
      </c>
      <c r="AE7" s="189">
        <f t="shared" si="1"/>
        <v>0</v>
      </c>
      <c r="AF7" s="189">
        <f t="shared" si="1"/>
        <v>1600</v>
      </c>
      <c r="AG7" s="189">
        <f t="shared" si="1"/>
        <v>0</v>
      </c>
      <c r="AH7" s="189">
        <f t="shared" si="1"/>
        <v>0</v>
      </c>
      <c r="AI7" s="189">
        <f t="shared" si="1"/>
        <v>0</v>
      </c>
      <c r="AJ7" s="189">
        <f t="shared" si="1"/>
        <v>150</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I9+I13+I18+I28+I29+I30+I19</f>
        <v>5</v>
      </c>
      <c r="J8" s="190">
        <f t="shared" si="2"/>
        <v>10530.59</v>
      </c>
      <c r="K8" s="190">
        <f t="shared" si="2"/>
        <v>4</v>
      </c>
      <c r="L8" s="190">
        <f t="shared" si="2"/>
        <v>0</v>
      </c>
      <c r="M8" s="190">
        <f t="shared" si="2"/>
        <v>0</v>
      </c>
      <c r="N8" s="190">
        <f t="shared" si="2"/>
        <v>0</v>
      </c>
      <c r="O8" s="190">
        <f t="shared" si="2"/>
        <v>0</v>
      </c>
      <c r="P8" s="190">
        <f t="shared" si="2"/>
        <v>0</v>
      </c>
      <c r="Q8" s="190">
        <f t="shared" si="2"/>
        <v>0</v>
      </c>
      <c r="R8" s="190">
        <f t="shared" si="2"/>
        <v>0</v>
      </c>
      <c r="S8" s="190">
        <f t="shared" si="2"/>
        <v>1558</v>
      </c>
      <c r="T8" s="190">
        <f t="shared" si="2"/>
        <v>5394</v>
      </c>
      <c r="U8" s="190">
        <f t="shared" si="2"/>
        <v>0</v>
      </c>
      <c r="V8" s="190">
        <f t="shared" si="2"/>
        <v>0</v>
      </c>
      <c r="W8" s="190">
        <f t="shared" si="2"/>
        <v>0</v>
      </c>
      <c r="X8" s="190">
        <f t="shared" si="2"/>
        <v>0</v>
      </c>
      <c r="Y8" s="190">
        <f t="shared" si="2"/>
        <v>0</v>
      </c>
      <c r="Z8" s="190">
        <f t="shared" si="2"/>
        <v>4352.75</v>
      </c>
      <c r="AA8" s="190">
        <f t="shared" si="2"/>
        <v>4352.75</v>
      </c>
      <c r="AB8" s="190">
        <f t="shared" si="2"/>
        <v>3552.75</v>
      </c>
      <c r="AC8" s="190">
        <f t="shared" si="2"/>
        <v>800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1</v>
      </c>
      <c r="J9" s="191">
        <f t="shared" si="3"/>
        <v>1987.59</v>
      </c>
      <c r="K9" s="191">
        <f t="shared" si="3"/>
        <v>0</v>
      </c>
      <c r="L9" s="191">
        <f t="shared" si="3"/>
        <v>0</v>
      </c>
      <c r="M9" s="191">
        <f t="shared" si="3"/>
        <v>0</v>
      </c>
      <c r="N9" s="191">
        <f t="shared" si="3"/>
        <v>0</v>
      </c>
      <c r="O9" s="191">
        <f t="shared" si="3"/>
        <v>0</v>
      </c>
      <c r="P9" s="191">
        <f t="shared" si="3"/>
        <v>0</v>
      </c>
      <c r="Q9" s="191">
        <f t="shared" si="3"/>
        <v>0</v>
      </c>
      <c r="R9" s="191">
        <f t="shared" si="3"/>
        <v>0</v>
      </c>
      <c r="S9" s="191">
        <f t="shared" si="3"/>
        <v>0</v>
      </c>
      <c r="T9" s="191">
        <f t="shared" si="3"/>
        <v>0</v>
      </c>
      <c r="U9" s="191">
        <f t="shared" si="3"/>
        <v>0</v>
      </c>
      <c r="V9" s="191">
        <f t="shared" si="3"/>
        <v>0</v>
      </c>
      <c r="W9" s="191">
        <f t="shared" si="3"/>
        <v>0</v>
      </c>
      <c r="X9" s="191">
        <f t="shared" si="3"/>
        <v>0</v>
      </c>
      <c r="Y9" s="191">
        <f t="shared" si="3"/>
        <v>0</v>
      </c>
      <c r="Z9" s="191">
        <f t="shared" si="3"/>
        <v>736</v>
      </c>
      <c r="AA9" s="191">
        <f t="shared" si="3"/>
        <v>736</v>
      </c>
      <c r="AB9" s="191">
        <f t="shared" si="3"/>
        <v>736</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SUM(I12)</f>
        <v>1</v>
      </c>
      <c r="J11" s="191">
        <f t="shared" ref="J11:AL11" si="4">SUM(J12)</f>
        <v>1987.59</v>
      </c>
      <c r="K11" s="191">
        <f t="shared" si="4"/>
        <v>0</v>
      </c>
      <c r="L11" s="191">
        <f t="shared" si="4"/>
        <v>0</v>
      </c>
      <c r="M11" s="191">
        <f t="shared" si="4"/>
        <v>0</v>
      </c>
      <c r="N11" s="191">
        <f t="shared" si="4"/>
        <v>0</v>
      </c>
      <c r="O11" s="191">
        <f t="shared" si="4"/>
        <v>0</v>
      </c>
      <c r="P11" s="191">
        <f t="shared" si="4"/>
        <v>0</v>
      </c>
      <c r="Q11" s="191">
        <f t="shared" si="4"/>
        <v>0</v>
      </c>
      <c r="R11" s="191">
        <f t="shared" si="4"/>
        <v>0</v>
      </c>
      <c r="S11" s="191">
        <f t="shared" si="4"/>
        <v>0</v>
      </c>
      <c r="T11" s="191">
        <f t="shared" si="4"/>
        <v>0</v>
      </c>
      <c r="U11" s="191">
        <f t="shared" si="4"/>
        <v>0</v>
      </c>
      <c r="V11" s="191">
        <f t="shared" si="4"/>
        <v>0</v>
      </c>
      <c r="W11" s="191">
        <f t="shared" si="4"/>
        <v>0</v>
      </c>
      <c r="X11" s="191">
        <f t="shared" si="4"/>
        <v>0</v>
      </c>
      <c r="Y11" s="191">
        <f t="shared" si="4"/>
        <v>0</v>
      </c>
      <c r="Z11" s="191">
        <f t="shared" si="4"/>
        <v>736</v>
      </c>
      <c r="AA11" s="191">
        <f t="shared" si="4"/>
        <v>736</v>
      </c>
      <c r="AB11" s="191">
        <f t="shared" si="4"/>
        <v>736</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12" customFormat="1" ht="140" customHeight="1" spans="1:41">
      <c r="A12" s="75" t="s">
        <v>665</v>
      </c>
      <c r="B12" s="228" t="s">
        <v>1158</v>
      </c>
      <c r="C12" s="185" t="s">
        <v>303</v>
      </c>
      <c r="D12" s="228" t="s">
        <v>1400</v>
      </c>
      <c r="E12" s="185" t="s">
        <v>178</v>
      </c>
      <c r="F12" s="228" t="s">
        <v>984</v>
      </c>
      <c r="G12" s="185" t="s">
        <v>1160</v>
      </c>
      <c r="H12" s="228" t="s">
        <v>1401</v>
      </c>
      <c r="I12" s="191">
        <v>1</v>
      </c>
      <c r="J12" s="191">
        <v>1987.59</v>
      </c>
      <c r="K12" s="191"/>
      <c r="L12" s="191"/>
      <c r="M12" s="191"/>
      <c r="N12" s="191"/>
      <c r="O12" s="191"/>
      <c r="P12" s="191"/>
      <c r="Q12" s="191"/>
      <c r="R12" s="191"/>
      <c r="S12" s="191"/>
      <c r="T12" s="191"/>
      <c r="U12" s="191" t="s">
        <v>183</v>
      </c>
      <c r="V12" s="193" t="s">
        <v>1144</v>
      </c>
      <c r="W12" s="191" t="s">
        <v>183</v>
      </c>
      <c r="X12" s="193" t="s">
        <v>1144</v>
      </c>
      <c r="Y12" s="191" t="s">
        <v>1286</v>
      </c>
      <c r="Z12" s="191">
        <v>736</v>
      </c>
      <c r="AA12" s="191">
        <v>736</v>
      </c>
      <c r="AB12" s="191">
        <v>736</v>
      </c>
      <c r="AC12" s="191"/>
      <c r="AD12" s="191"/>
      <c r="AE12" s="191"/>
      <c r="AF12" s="191"/>
      <c r="AG12" s="191"/>
      <c r="AH12" s="191"/>
      <c r="AI12" s="191"/>
      <c r="AJ12" s="191"/>
      <c r="AK12" s="191"/>
      <c r="AL12" s="191"/>
      <c r="AM12" s="228" t="s">
        <v>1349</v>
      </c>
      <c r="AN12" s="228" t="s">
        <v>1163</v>
      </c>
      <c r="AO12" s="196"/>
    </row>
    <row r="13" s="12" customFormat="1" ht="30" customHeight="1" spans="1:41">
      <c r="A13" s="183" t="s">
        <v>54</v>
      </c>
      <c r="B13" s="181" t="s">
        <v>59</v>
      </c>
      <c r="C13" s="182"/>
      <c r="D13" s="182"/>
      <c r="E13" s="185"/>
      <c r="F13" s="185"/>
      <c r="G13" s="185"/>
      <c r="H13" s="185"/>
      <c r="I13" s="191">
        <f t="shared" ref="I13:AL13" si="5">I14+I15+I16+I17</f>
        <v>0</v>
      </c>
      <c r="J13" s="191">
        <f t="shared" si="5"/>
        <v>0</v>
      </c>
      <c r="K13" s="191">
        <f t="shared" si="5"/>
        <v>0</v>
      </c>
      <c r="L13" s="191">
        <f t="shared" si="5"/>
        <v>0</v>
      </c>
      <c r="M13" s="191">
        <f t="shared" si="5"/>
        <v>0</v>
      </c>
      <c r="N13" s="191">
        <f t="shared" si="5"/>
        <v>0</v>
      </c>
      <c r="O13" s="191">
        <f t="shared" si="5"/>
        <v>0</v>
      </c>
      <c r="P13" s="191">
        <f t="shared" si="5"/>
        <v>0</v>
      </c>
      <c r="Q13" s="191">
        <f t="shared" si="5"/>
        <v>0</v>
      </c>
      <c r="R13" s="191">
        <f t="shared" si="5"/>
        <v>0</v>
      </c>
      <c r="S13" s="191">
        <f t="shared" si="5"/>
        <v>0</v>
      </c>
      <c r="T13" s="191">
        <f t="shared" si="5"/>
        <v>0</v>
      </c>
      <c r="U13" s="191">
        <f t="shared" si="5"/>
        <v>0</v>
      </c>
      <c r="V13" s="191">
        <f t="shared" si="5"/>
        <v>0</v>
      </c>
      <c r="W13" s="191">
        <f t="shared" si="5"/>
        <v>0</v>
      </c>
      <c r="X13" s="191">
        <f t="shared" si="5"/>
        <v>0</v>
      </c>
      <c r="Y13" s="191">
        <f t="shared" si="5"/>
        <v>0</v>
      </c>
      <c r="Z13" s="191">
        <f t="shared" si="5"/>
        <v>0</v>
      </c>
      <c r="AA13" s="191">
        <f t="shared" si="5"/>
        <v>0</v>
      </c>
      <c r="AB13" s="191">
        <f t="shared" si="5"/>
        <v>0</v>
      </c>
      <c r="AC13" s="191">
        <f t="shared" si="5"/>
        <v>0</v>
      </c>
      <c r="AD13" s="191">
        <f t="shared" si="5"/>
        <v>0</v>
      </c>
      <c r="AE13" s="191">
        <f t="shared" si="5"/>
        <v>0</v>
      </c>
      <c r="AF13" s="191">
        <f t="shared" si="5"/>
        <v>0</v>
      </c>
      <c r="AG13" s="191">
        <f t="shared" si="5"/>
        <v>0</v>
      </c>
      <c r="AH13" s="191">
        <f t="shared" si="5"/>
        <v>0</v>
      </c>
      <c r="AI13" s="191">
        <f t="shared" si="5"/>
        <v>0</v>
      </c>
      <c r="AJ13" s="191">
        <f t="shared" si="5"/>
        <v>0</v>
      </c>
      <c r="AK13" s="191">
        <f t="shared" si="5"/>
        <v>0</v>
      </c>
      <c r="AL13" s="191">
        <f t="shared" si="5"/>
        <v>0</v>
      </c>
      <c r="AM13" s="196"/>
      <c r="AN13" s="196"/>
      <c r="AO13" s="196"/>
    </row>
    <row r="14" s="12" customFormat="1" ht="30" customHeight="1" spans="1:41">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c r="AO14" s="196"/>
    </row>
    <row r="15" s="12" customFormat="1" ht="30" customHeight="1" spans="1:41">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c r="AO15" s="196"/>
    </row>
    <row r="16" s="12" customFormat="1" ht="30" customHeight="1" spans="1:41">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3" t="s">
        <v>54</v>
      </c>
      <c r="B19" s="188" t="s">
        <v>65</v>
      </c>
      <c r="C19" s="188"/>
      <c r="D19" s="188"/>
      <c r="E19" s="185"/>
      <c r="F19" s="185"/>
      <c r="G19" s="185"/>
      <c r="H19" s="185"/>
      <c r="I19" s="191">
        <f t="shared" ref="I19:AL19" si="6">I20+I21+I22+I27</f>
        <v>4</v>
      </c>
      <c r="J19" s="191">
        <f t="shared" si="6"/>
        <v>8543</v>
      </c>
      <c r="K19" s="191">
        <f t="shared" si="6"/>
        <v>4</v>
      </c>
      <c r="L19" s="191">
        <f t="shared" si="6"/>
        <v>0</v>
      </c>
      <c r="M19" s="191">
        <f t="shared" si="6"/>
        <v>0</v>
      </c>
      <c r="N19" s="191">
        <f t="shared" si="6"/>
        <v>0</v>
      </c>
      <c r="O19" s="191">
        <f t="shared" si="6"/>
        <v>0</v>
      </c>
      <c r="P19" s="191">
        <f t="shared" si="6"/>
        <v>0</v>
      </c>
      <c r="Q19" s="191">
        <f t="shared" si="6"/>
        <v>0</v>
      </c>
      <c r="R19" s="191">
        <f t="shared" si="6"/>
        <v>0</v>
      </c>
      <c r="S19" s="191">
        <f t="shared" si="6"/>
        <v>1558</v>
      </c>
      <c r="T19" s="191">
        <f t="shared" si="6"/>
        <v>5394</v>
      </c>
      <c r="U19" s="191">
        <f t="shared" si="6"/>
        <v>0</v>
      </c>
      <c r="V19" s="191">
        <f t="shared" si="6"/>
        <v>0</v>
      </c>
      <c r="W19" s="191">
        <f t="shared" si="6"/>
        <v>0</v>
      </c>
      <c r="X19" s="191">
        <f t="shared" si="6"/>
        <v>0</v>
      </c>
      <c r="Y19" s="191">
        <f t="shared" si="6"/>
        <v>0</v>
      </c>
      <c r="Z19" s="191">
        <f t="shared" si="6"/>
        <v>3616.75</v>
      </c>
      <c r="AA19" s="191">
        <f t="shared" si="6"/>
        <v>3616.75</v>
      </c>
      <c r="AB19" s="191">
        <f t="shared" si="6"/>
        <v>2816.75</v>
      </c>
      <c r="AC19" s="191">
        <f t="shared" si="6"/>
        <v>800</v>
      </c>
      <c r="AD19" s="191">
        <f t="shared" si="6"/>
        <v>0</v>
      </c>
      <c r="AE19" s="191">
        <f t="shared" si="6"/>
        <v>0</v>
      </c>
      <c r="AF19" s="191">
        <f t="shared" si="6"/>
        <v>0</v>
      </c>
      <c r="AG19" s="191">
        <f t="shared" si="6"/>
        <v>0</v>
      </c>
      <c r="AH19" s="191">
        <f t="shared" si="6"/>
        <v>0</v>
      </c>
      <c r="AI19" s="191">
        <f t="shared" si="6"/>
        <v>0</v>
      </c>
      <c r="AJ19" s="191">
        <f t="shared" si="6"/>
        <v>0</v>
      </c>
      <c r="AK19" s="191">
        <f t="shared" si="6"/>
        <v>0</v>
      </c>
      <c r="AL19" s="191">
        <f t="shared" si="6"/>
        <v>0</v>
      </c>
      <c r="AM19" s="196"/>
      <c r="AN19" s="196"/>
      <c r="AO19" s="196"/>
    </row>
    <row r="20" s="12" customFormat="1" ht="30" customHeight="1" spans="1:41">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customHeight="1" spans="1:41">
      <c r="A22" s="184" t="s">
        <v>56</v>
      </c>
      <c r="B22" s="188" t="s">
        <v>68</v>
      </c>
      <c r="C22" s="188"/>
      <c r="D22" s="188"/>
      <c r="E22" s="185"/>
      <c r="F22" s="185"/>
      <c r="G22" s="185"/>
      <c r="H22" s="185"/>
      <c r="I22" s="191">
        <f t="shared" ref="I22:AL22" si="7">SUM(I23:I26)</f>
        <v>4</v>
      </c>
      <c r="J22" s="191">
        <f t="shared" si="7"/>
        <v>8543</v>
      </c>
      <c r="K22" s="191">
        <f t="shared" si="7"/>
        <v>4</v>
      </c>
      <c r="L22" s="191">
        <f t="shared" si="7"/>
        <v>0</v>
      </c>
      <c r="M22" s="191">
        <f t="shared" si="7"/>
        <v>0</v>
      </c>
      <c r="N22" s="191">
        <f t="shared" si="7"/>
        <v>0</v>
      </c>
      <c r="O22" s="191">
        <f t="shared" si="7"/>
        <v>0</v>
      </c>
      <c r="P22" s="191">
        <f t="shared" si="7"/>
        <v>0</v>
      </c>
      <c r="Q22" s="191">
        <f t="shared" si="7"/>
        <v>0</v>
      </c>
      <c r="R22" s="191">
        <f t="shared" si="7"/>
        <v>0</v>
      </c>
      <c r="S22" s="191">
        <f t="shared" si="7"/>
        <v>1558</v>
      </c>
      <c r="T22" s="191">
        <f t="shared" si="7"/>
        <v>5394</v>
      </c>
      <c r="U22" s="191">
        <f t="shared" si="7"/>
        <v>0</v>
      </c>
      <c r="V22" s="191">
        <f t="shared" si="7"/>
        <v>0</v>
      </c>
      <c r="W22" s="191">
        <f t="shared" si="7"/>
        <v>0</v>
      </c>
      <c r="X22" s="191">
        <f t="shared" si="7"/>
        <v>0</v>
      </c>
      <c r="Y22" s="191">
        <f t="shared" si="7"/>
        <v>0</v>
      </c>
      <c r="Z22" s="191">
        <f t="shared" si="7"/>
        <v>3616.75</v>
      </c>
      <c r="AA22" s="191">
        <f t="shared" si="7"/>
        <v>3616.75</v>
      </c>
      <c r="AB22" s="191">
        <f t="shared" si="7"/>
        <v>2816.75</v>
      </c>
      <c r="AC22" s="191">
        <f t="shared" si="7"/>
        <v>800</v>
      </c>
      <c r="AD22" s="191">
        <f t="shared" si="7"/>
        <v>0</v>
      </c>
      <c r="AE22" s="191">
        <f t="shared" si="7"/>
        <v>0</v>
      </c>
      <c r="AF22" s="191">
        <f t="shared" si="7"/>
        <v>0</v>
      </c>
      <c r="AG22" s="191">
        <f t="shared" si="7"/>
        <v>0</v>
      </c>
      <c r="AH22" s="191">
        <f t="shared" si="7"/>
        <v>0</v>
      </c>
      <c r="AI22" s="191">
        <f t="shared" si="7"/>
        <v>0</v>
      </c>
      <c r="AJ22" s="191">
        <f t="shared" si="7"/>
        <v>0</v>
      </c>
      <c r="AK22" s="191">
        <f t="shared" si="7"/>
        <v>0</v>
      </c>
      <c r="AL22" s="191">
        <f t="shared" si="7"/>
        <v>0</v>
      </c>
      <c r="AM22" s="196"/>
      <c r="AN22" s="196"/>
      <c r="AO22" s="196"/>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194">
        <v>146.75</v>
      </c>
      <c r="AA25" s="22">
        <v>146.75</v>
      </c>
      <c r="AB25" s="60">
        <v>146.75</v>
      </c>
      <c r="AC25" s="60"/>
      <c r="AD25" s="60"/>
      <c r="AE25" s="60"/>
      <c r="AF25" s="22"/>
      <c r="AG25" s="22"/>
      <c r="AH25" s="22"/>
      <c r="AI25" s="22"/>
      <c r="AJ25" s="22"/>
      <c r="AK25" s="22"/>
      <c r="AL25" s="22"/>
      <c r="AM25" s="33" t="s">
        <v>1403</v>
      </c>
      <c r="AN25" s="33" t="s">
        <v>1301</v>
      </c>
      <c r="AO25" s="60" t="s">
        <v>1386</v>
      </c>
      <c r="AP25" s="75" t="s">
        <v>1386</v>
      </c>
    </row>
    <row r="26" s="7" customFormat="1" ht="189" customHeight="1" spans="1:42">
      <c r="A26" s="22">
        <v>5</v>
      </c>
      <c r="B26" s="22" t="s">
        <v>1302</v>
      </c>
      <c r="C26" s="22">
        <v>2024</v>
      </c>
      <c r="D26" s="22" t="s">
        <v>1303</v>
      </c>
      <c r="E26" s="22" t="s">
        <v>178</v>
      </c>
      <c r="F26" s="22" t="s">
        <v>984</v>
      </c>
      <c r="G26" s="22" t="s">
        <v>1304</v>
      </c>
      <c r="H26" s="33" t="s">
        <v>1404</v>
      </c>
      <c r="I26" s="85">
        <v>1</v>
      </c>
      <c r="J26" s="22">
        <v>290</v>
      </c>
      <c r="K26" s="22">
        <v>1</v>
      </c>
      <c r="L26" s="22"/>
      <c r="M26" s="22"/>
      <c r="N26" s="22"/>
      <c r="O26" s="22"/>
      <c r="P26" s="22"/>
      <c r="Q26" s="22"/>
      <c r="R26" s="22"/>
      <c r="S26" s="47">
        <v>472</v>
      </c>
      <c r="T26" s="47">
        <v>1694</v>
      </c>
      <c r="U26" s="22" t="s">
        <v>192</v>
      </c>
      <c r="V26" s="91" t="s">
        <v>810</v>
      </c>
      <c r="W26" s="22" t="s">
        <v>183</v>
      </c>
      <c r="X26" s="85" t="s">
        <v>1144</v>
      </c>
      <c r="Y26" s="22" t="s">
        <v>1286</v>
      </c>
      <c r="Z26" s="22">
        <v>100</v>
      </c>
      <c r="AA26" s="28">
        <v>100</v>
      </c>
      <c r="AB26" s="22">
        <v>100</v>
      </c>
      <c r="AC26" s="22"/>
      <c r="AD26" s="22"/>
      <c r="AE26" s="22"/>
      <c r="AF26" s="22"/>
      <c r="AG26" s="22"/>
      <c r="AH26" s="22"/>
      <c r="AI26" s="22"/>
      <c r="AJ26" s="22"/>
      <c r="AK26" s="22"/>
      <c r="AL26" s="22"/>
      <c r="AM26" s="47" t="s">
        <v>1405</v>
      </c>
      <c r="AN26" s="47" t="s">
        <v>1307</v>
      </c>
      <c r="AO26" s="76" t="s">
        <v>1386</v>
      </c>
      <c r="AP26" s="75" t="s">
        <v>1386</v>
      </c>
    </row>
    <row r="27" s="12" customFormat="1" ht="51" customHeight="1" spans="1:41">
      <c r="A27" s="184" t="s">
        <v>56</v>
      </c>
      <c r="B27" s="188" t="s">
        <v>69</v>
      </c>
      <c r="C27" s="188"/>
      <c r="D27" s="188"/>
      <c r="E27" s="185"/>
      <c r="F27" s="185"/>
      <c r="G27" s="185"/>
      <c r="H27" s="185"/>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6"/>
      <c r="AN27" s="196"/>
      <c r="AO27" s="196"/>
    </row>
    <row r="28" s="12" customFormat="1" ht="30" customHeight="1" spans="1:41">
      <c r="A28" s="183" t="s">
        <v>54</v>
      </c>
      <c r="B28" s="188" t="s">
        <v>70</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71</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51" customHeight="1" spans="1:41">
      <c r="A30" s="183" t="s">
        <v>54</v>
      </c>
      <c r="B30" s="188" t="s">
        <v>72</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52</v>
      </c>
      <c r="B31" s="188" t="s">
        <v>73</v>
      </c>
      <c r="C31" s="188"/>
      <c r="D31" s="188"/>
      <c r="E31" s="185"/>
      <c r="F31" s="185"/>
      <c r="G31" s="185"/>
      <c r="H31" s="185"/>
      <c r="I31" s="191">
        <f t="shared" ref="I31:AL31" si="8">I32+I33+I34+I35</f>
        <v>0</v>
      </c>
      <c r="J31" s="191">
        <f t="shared" si="8"/>
        <v>0</v>
      </c>
      <c r="K31" s="191">
        <f t="shared" si="8"/>
        <v>0</v>
      </c>
      <c r="L31" s="191">
        <f t="shared" si="8"/>
        <v>0</v>
      </c>
      <c r="M31" s="191">
        <f t="shared" si="8"/>
        <v>0</v>
      </c>
      <c r="N31" s="191">
        <f t="shared" si="8"/>
        <v>0</v>
      </c>
      <c r="O31" s="191">
        <f t="shared" si="8"/>
        <v>0</v>
      </c>
      <c r="P31" s="191">
        <f t="shared" si="8"/>
        <v>0</v>
      </c>
      <c r="Q31" s="191">
        <f t="shared" si="8"/>
        <v>0</v>
      </c>
      <c r="R31" s="191">
        <f t="shared" si="8"/>
        <v>0</v>
      </c>
      <c r="S31" s="191">
        <f t="shared" si="8"/>
        <v>0</v>
      </c>
      <c r="T31" s="191">
        <f t="shared" si="8"/>
        <v>0</v>
      </c>
      <c r="U31" s="191">
        <f t="shared" si="8"/>
        <v>0</v>
      </c>
      <c r="V31" s="191">
        <f t="shared" si="8"/>
        <v>0</v>
      </c>
      <c r="W31" s="191">
        <f t="shared" si="8"/>
        <v>0</v>
      </c>
      <c r="X31" s="191">
        <f t="shared" si="8"/>
        <v>0</v>
      </c>
      <c r="Y31" s="191">
        <f t="shared" si="8"/>
        <v>0</v>
      </c>
      <c r="Z31" s="191">
        <f t="shared" si="8"/>
        <v>0</v>
      </c>
      <c r="AA31" s="191">
        <f t="shared" si="8"/>
        <v>0</v>
      </c>
      <c r="AB31" s="191">
        <f t="shared" si="8"/>
        <v>0</v>
      </c>
      <c r="AC31" s="191">
        <f t="shared" si="8"/>
        <v>0</v>
      </c>
      <c r="AD31" s="191">
        <f t="shared" si="8"/>
        <v>0</v>
      </c>
      <c r="AE31" s="191">
        <f t="shared" si="8"/>
        <v>0</v>
      </c>
      <c r="AF31" s="191">
        <f t="shared" si="8"/>
        <v>0</v>
      </c>
      <c r="AG31" s="191">
        <f t="shared" si="8"/>
        <v>0</v>
      </c>
      <c r="AH31" s="191">
        <f t="shared" si="8"/>
        <v>0</v>
      </c>
      <c r="AI31" s="191">
        <f t="shared" si="8"/>
        <v>0</v>
      </c>
      <c r="AJ31" s="191">
        <f t="shared" si="8"/>
        <v>0</v>
      </c>
      <c r="AK31" s="191">
        <f t="shared" si="8"/>
        <v>0</v>
      </c>
      <c r="AL31" s="191">
        <f t="shared" si="8"/>
        <v>0</v>
      </c>
      <c r="AM31" s="196"/>
      <c r="AN31" s="196"/>
      <c r="AO31" s="196"/>
    </row>
    <row r="32" s="12" customFormat="1" ht="47" customHeight="1" spans="1:41">
      <c r="A32" s="183" t="s">
        <v>54</v>
      </c>
      <c r="B32" s="188" t="s">
        <v>74</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54</v>
      </c>
      <c r="B33" s="188" t="s">
        <v>75</v>
      </c>
      <c r="C33" s="188"/>
      <c r="D33" s="188"/>
      <c r="E33" s="185"/>
      <c r="F33" s="185"/>
      <c r="G33" s="185"/>
      <c r="H33" s="185"/>
      <c r="I33" s="191">
        <v>0</v>
      </c>
      <c r="J33" s="191">
        <v>0</v>
      </c>
      <c r="K33" s="191">
        <v>0</v>
      </c>
      <c r="L33" s="191">
        <v>0</v>
      </c>
      <c r="M33" s="191">
        <v>0</v>
      </c>
      <c r="N33" s="191">
        <v>0</v>
      </c>
      <c r="O33" s="191">
        <v>0</v>
      </c>
      <c r="P33" s="191">
        <v>0</v>
      </c>
      <c r="Q33" s="191">
        <v>0</v>
      </c>
      <c r="R33" s="191">
        <v>0</v>
      </c>
      <c r="S33" s="191">
        <v>0</v>
      </c>
      <c r="T33" s="191">
        <v>0</v>
      </c>
      <c r="U33" s="191">
        <v>0</v>
      </c>
      <c r="V33" s="191">
        <v>0</v>
      </c>
      <c r="W33" s="191">
        <v>0</v>
      </c>
      <c r="X33" s="191">
        <v>0</v>
      </c>
      <c r="Y33" s="191">
        <v>0</v>
      </c>
      <c r="Z33" s="191">
        <v>0</v>
      </c>
      <c r="AA33" s="191">
        <v>0</v>
      </c>
      <c r="AB33" s="191">
        <v>0</v>
      </c>
      <c r="AC33" s="191">
        <v>0</v>
      </c>
      <c r="AD33" s="191">
        <v>0</v>
      </c>
      <c r="AE33" s="191">
        <v>0</v>
      </c>
      <c r="AF33" s="191">
        <v>0</v>
      </c>
      <c r="AG33" s="191">
        <v>0</v>
      </c>
      <c r="AH33" s="191">
        <v>0</v>
      </c>
      <c r="AI33" s="191">
        <v>0</v>
      </c>
      <c r="AJ33" s="191">
        <v>0</v>
      </c>
      <c r="AK33" s="191">
        <v>0</v>
      </c>
      <c r="AL33" s="191">
        <v>0</v>
      </c>
      <c r="AM33" s="191"/>
      <c r="AN33" s="196"/>
      <c r="AO33" s="196"/>
    </row>
    <row r="34" s="12" customFormat="1" ht="30" customHeight="1" spans="1:41">
      <c r="A34" s="183" t="s">
        <v>54</v>
      </c>
      <c r="B34" s="188" t="s">
        <v>76</v>
      </c>
      <c r="C34" s="188"/>
      <c r="D34" s="188"/>
      <c r="E34" s="185"/>
      <c r="F34" s="185"/>
      <c r="G34" s="185"/>
      <c r="H34" s="185"/>
      <c r="I34" s="191">
        <v>0</v>
      </c>
      <c r="J34" s="191">
        <v>0</v>
      </c>
      <c r="K34" s="191">
        <v>0</v>
      </c>
      <c r="L34" s="191">
        <v>0</v>
      </c>
      <c r="M34" s="191">
        <v>0</v>
      </c>
      <c r="N34" s="191">
        <v>0</v>
      </c>
      <c r="O34" s="191">
        <v>0</v>
      </c>
      <c r="P34" s="191">
        <v>0</v>
      </c>
      <c r="Q34" s="191">
        <v>0</v>
      </c>
      <c r="R34" s="191">
        <v>0</v>
      </c>
      <c r="S34" s="191">
        <v>0</v>
      </c>
      <c r="T34" s="191">
        <v>0</v>
      </c>
      <c r="U34" s="191">
        <v>0</v>
      </c>
      <c r="V34" s="191">
        <v>0</v>
      </c>
      <c r="W34" s="191">
        <v>0</v>
      </c>
      <c r="X34" s="191">
        <v>0</v>
      </c>
      <c r="Y34" s="191">
        <v>0</v>
      </c>
      <c r="Z34" s="191">
        <v>0</v>
      </c>
      <c r="AA34" s="191">
        <v>0</v>
      </c>
      <c r="AB34" s="191">
        <v>0</v>
      </c>
      <c r="AC34" s="191">
        <v>0</v>
      </c>
      <c r="AD34" s="191">
        <v>0</v>
      </c>
      <c r="AE34" s="191">
        <v>0</v>
      </c>
      <c r="AF34" s="191">
        <v>0</v>
      </c>
      <c r="AG34" s="191">
        <v>0</v>
      </c>
      <c r="AH34" s="191">
        <v>0</v>
      </c>
      <c r="AI34" s="191">
        <v>0</v>
      </c>
      <c r="AJ34" s="191">
        <v>0</v>
      </c>
      <c r="AK34" s="191">
        <v>0</v>
      </c>
      <c r="AL34" s="191">
        <v>0</v>
      </c>
      <c r="AM34" s="196"/>
      <c r="AN34" s="196"/>
      <c r="AO34" s="196"/>
    </row>
    <row r="35" s="12" customFormat="1" ht="30" customHeight="1" spans="1:41">
      <c r="A35" s="183" t="s">
        <v>54</v>
      </c>
      <c r="B35" s="188" t="s">
        <v>77</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6"/>
      <c r="AN35" s="196"/>
      <c r="AO35" s="196"/>
    </row>
    <row r="36" s="12" customFormat="1" ht="30" customHeight="1" spans="1:41">
      <c r="A36" s="183" t="s">
        <v>52</v>
      </c>
      <c r="B36" s="188" t="s">
        <v>78</v>
      </c>
      <c r="C36" s="188"/>
      <c r="D36" s="188"/>
      <c r="E36" s="185"/>
      <c r="F36" s="185"/>
      <c r="G36" s="185"/>
      <c r="H36" s="185"/>
      <c r="I36" s="191">
        <f t="shared" ref="I36:AL36" si="9">I37+I45</f>
        <v>3</v>
      </c>
      <c r="J36" s="191">
        <f t="shared" si="9"/>
        <v>108</v>
      </c>
      <c r="K36" s="191">
        <f t="shared" si="9"/>
        <v>0</v>
      </c>
      <c r="L36" s="191">
        <f t="shared" si="9"/>
        <v>0</v>
      </c>
      <c r="M36" s="191">
        <f t="shared" si="9"/>
        <v>3</v>
      </c>
      <c r="N36" s="191">
        <f t="shared" si="9"/>
        <v>0</v>
      </c>
      <c r="O36" s="191">
        <f t="shared" si="9"/>
        <v>0</v>
      </c>
      <c r="P36" s="191">
        <f t="shared" si="9"/>
        <v>0</v>
      </c>
      <c r="Q36" s="191">
        <f t="shared" si="9"/>
        <v>0</v>
      </c>
      <c r="R36" s="191">
        <f t="shared" si="9"/>
        <v>0</v>
      </c>
      <c r="S36" s="191">
        <f t="shared" si="9"/>
        <v>2769</v>
      </c>
      <c r="T36" s="191">
        <f t="shared" si="9"/>
        <v>11236</v>
      </c>
      <c r="U36" s="191">
        <f t="shared" si="9"/>
        <v>0</v>
      </c>
      <c r="V36" s="191">
        <f t="shared" si="9"/>
        <v>0</v>
      </c>
      <c r="W36" s="191">
        <f t="shared" si="9"/>
        <v>0</v>
      </c>
      <c r="X36" s="191">
        <f t="shared" si="9"/>
        <v>0</v>
      </c>
      <c r="Y36" s="191">
        <f t="shared" si="9"/>
        <v>0</v>
      </c>
      <c r="Z36" s="191">
        <f t="shared" si="9"/>
        <v>3850</v>
      </c>
      <c r="AA36" s="191">
        <f t="shared" si="9"/>
        <v>2300</v>
      </c>
      <c r="AB36" s="191">
        <f t="shared" si="9"/>
        <v>1900</v>
      </c>
      <c r="AC36" s="191">
        <f t="shared" si="9"/>
        <v>400</v>
      </c>
      <c r="AD36" s="191">
        <f t="shared" si="9"/>
        <v>0</v>
      </c>
      <c r="AE36" s="191">
        <f t="shared" si="9"/>
        <v>0</v>
      </c>
      <c r="AF36" s="191">
        <f t="shared" si="9"/>
        <v>1400</v>
      </c>
      <c r="AG36" s="191">
        <f t="shared" si="9"/>
        <v>0</v>
      </c>
      <c r="AH36" s="191">
        <f t="shared" si="9"/>
        <v>0</v>
      </c>
      <c r="AI36" s="191">
        <f t="shared" si="9"/>
        <v>0</v>
      </c>
      <c r="AJ36" s="191">
        <f t="shared" si="9"/>
        <v>150</v>
      </c>
      <c r="AK36" s="191">
        <f t="shared" si="9"/>
        <v>0</v>
      </c>
      <c r="AL36" s="191">
        <f t="shared" si="9"/>
        <v>0</v>
      </c>
      <c r="AM36" s="196"/>
      <c r="AN36" s="196"/>
      <c r="AO36" s="196"/>
    </row>
    <row r="37" s="12" customFormat="1" ht="30" customHeight="1" spans="1:41">
      <c r="A37" s="183" t="s">
        <v>54</v>
      </c>
      <c r="B37" s="188" t="s">
        <v>79</v>
      </c>
      <c r="C37" s="188"/>
      <c r="D37" s="188"/>
      <c r="E37" s="185"/>
      <c r="F37" s="185"/>
      <c r="G37" s="185"/>
      <c r="H37" s="185"/>
      <c r="I37" s="191">
        <f t="shared" ref="I37:AL37" si="10">I38+I39+I40+I41</f>
        <v>3</v>
      </c>
      <c r="J37" s="191">
        <f t="shared" si="10"/>
        <v>108</v>
      </c>
      <c r="K37" s="191">
        <f t="shared" si="10"/>
        <v>0</v>
      </c>
      <c r="L37" s="191">
        <f t="shared" si="10"/>
        <v>0</v>
      </c>
      <c r="M37" s="191">
        <f t="shared" si="10"/>
        <v>3</v>
      </c>
      <c r="N37" s="191">
        <f t="shared" si="10"/>
        <v>0</v>
      </c>
      <c r="O37" s="191">
        <f t="shared" si="10"/>
        <v>0</v>
      </c>
      <c r="P37" s="191">
        <f t="shared" si="10"/>
        <v>0</v>
      </c>
      <c r="Q37" s="191">
        <f t="shared" si="10"/>
        <v>0</v>
      </c>
      <c r="R37" s="191">
        <f t="shared" si="10"/>
        <v>0</v>
      </c>
      <c r="S37" s="191">
        <f t="shared" si="10"/>
        <v>2769</v>
      </c>
      <c r="T37" s="191">
        <f t="shared" si="10"/>
        <v>11236</v>
      </c>
      <c r="U37" s="191">
        <f t="shared" si="10"/>
        <v>0</v>
      </c>
      <c r="V37" s="191">
        <f t="shared" si="10"/>
        <v>0</v>
      </c>
      <c r="W37" s="191">
        <f t="shared" si="10"/>
        <v>0</v>
      </c>
      <c r="X37" s="191">
        <f t="shared" si="10"/>
        <v>0</v>
      </c>
      <c r="Y37" s="191">
        <f t="shared" si="10"/>
        <v>0</v>
      </c>
      <c r="Z37" s="191">
        <f t="shared" si="10"/>
        <v>3850</v>
      </c>
      <c r="AA37" s="191">
        <f t="shared" si="10"/>
        <v>2300</v>
      </c>
      <c r="AB37" s="191">
        <f t="shared" si="10"/>
        <v>1900</v>
      </c>
      <c r="AC37" s="191">
        <f t="shared" si="10"/>
        <v>400</v>
      </c>
      <c r="AD37" s="191">
        <f t="shared" si="10"/>
        <v>0</v>
      </c>
      <c r="AE37" s="191">
        <f t="shared" si="10"/>
        <v>0</v>
      </c>
      <c r="AF37" s="191">
        <f t="shared" si="10"/>
        <v>1400</v>
      </c>
      <c r="AG37" s="191">
        <f t="shared" si="10"/>
        <v>0</v>
      </c>
      <c r="AH37" s="191">
        <f t="shared" si="10"/>
        <v>0</v>
      </c>
      <c r="AI37" s="191">
        <f t="shared" si="10"/>
        <v>0</v>
      </c>
      <c r="AJ37" s="191">
        <f t="shared" si="10"/>
        <v>150</v>
      </c>
      <c r="AK37" s="191">
        <f t="shared" si="10"/>
        <v>0</v>
      </c>
      <c r="AL37" s="191">
        <f t="shared" si="10"/>
        <v>0</v>
      </c>
      <c r="AM37" s="196"/>
      <c r="AN37" s="196"/>
      <c r="AO37" s="196"/>
    </row>
    <row r="38" s="12" customFormat="1" ht="30" customHeight="1" spans="1:41">
      <c r="A38" s="184" t="s">
        <v>56</v>
      </c>
      <c r="B38" s="188" t="s">
        <v>80</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c r="AO38" s="196"/>
    </row>
    <row r="39" s="12" customFormat="1" ht="30" customHeight="1" spans="1:41">
      <c r="A39" s="184" t="s">
        <v>56</v>
      </c>
      <c r="B39" s="188" t="s">
        <v>81</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customHeight="1" spans="1:41">
      <c r="A40" s="184" t="s">
        <v>56</v>
      </c>
      <c r="B40" s="188" t="s">
        <v>82</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6"/>
      <c r="AN40" s="196"/>
      <c r="AO40" s="196"/>
    </row>
    <row r="41" s="12" customFormat="1" ht="50" customHeight="1" spans="1:41">
      <c r="A41" s="184" t="s">
        <v>56</v>
      </c>
      <c r="B41" s="188" t="s">
        <v>83</v>
      </c>
      <c r="C41" s="188"/>
      <c r="D41" s="188"/>
      <c r="E41" s="185"/>
      <c r="F41" s="185"/>
      <c r="G41" s="185"/>
      <c r="H41" s="185"/>
      <c r="I41" s="191">
        <f t="shared" ref="I41:AL41" si="11">SUM(I42:I44)</f>
        <v>3</v>
      </c>
      <c r="J41" s="191">
        <f t="shared" si="11"/>
        <v>108</v>
      </c>
      <c r="K41" s="191">
        <f t="shared" si="11"/>
        <v>0</v>
      </c>
      <c r="L41" s="191">
        <f t="shared" si="11"/>
        <v>0</v>
      </c>
      <c r="M41" s="191">
        <f t="shared" si="11"/>
        <v>3</v>
      </c>
      <c r="N41" s="191">
        <f t="shared" si="11"/>
        <v>0</v>
      </c>
      <c r="O41" s="191">
        <f t="shared" si="11"/>
        <v>0</v>
      </c>
      <c r="P41" s="191">
        <f t="shared" si="11"/>
        <v>0</v>
      </c>
      <c r="Q41" s="191">
        <f t="shared" si="11"/>
        <v>0</v>
      </c>
      <c r="R41" s="191">
        <f t="shared" si="11"/>
        <v>0</v>
      </c>
      <c r="S41" s="191">
        <f t="shared" si="11"/>
        <v>2769</v>
      </c>
      <c r="T41" s="191">
        <f t="shared" si="11"/>
        <v>11236</v>
      </c>
      <c r="U41" s="191">
        <f t="shared" si="11"/>
        <v>0</v>
      </c>
      <c r="V41" s="191">
        <f t="shared" si="11"/>
        <v>0</v>
      </c>
      <c r="W41" s="191">
        <f t="shared" si="11"/>
        <v>0</v>
      </c>
      <c r="X41" s="191">
        <f t="shared" si="11"/>
        <v>0</v>
      </c>
      <c r="Y41" s="191">
        <f t="shared" si="11"/>
        <v>0</v>
      </c>
      <c r="Z41" s="191">
        <f t="shared" si="11"/>
        <v>3850</v>
      </c>
      <c r="AA41" s="191">
        <f t="shared" si="11"/>
        <v>2300</v>
      </c>
      <c r="AB41" s="191">
        <f t="shared" si="11"/>
        <v>1900</v>
      </c>
      <c r="AC41" s="191">
        <f t="shared" si="11"/>
        <v>400</v>
      </c>
      <c r="AD41" s="191">
        <f t="shared" si="11"/>
        <v>0</v>
      </c>
      <c r="AE41" s="191">
        <f t="shared" si="11"/>
        <v>0</v>
      </c>
      <c r="AF41" s="191">
        <f t="shared" si="11"/>
        <v>1400</v>
      </c>
      <c r="AG41" s="191">
        <f t="shared" si="11"/>
        <v>0</v>
      </c>
      <c r="AH41" s="191">
        <f t="shared" si="11"/>
        <v>0</v>
      </c>
      <c r="AI41" s="191">
        <f t="shared" si="11"/>
        <v>0</v>
      </c>
      <c r="AJ41" s="191">
        <f t="shared" si="11"/>
        <v>150</v>
      </c>
      <c r="AK41" s="191">
        <f t="shared" si="11"/>
        <v>0</v>
      </c>
      <c r="AL41" s="191">
        <f t="shared" si="11"/>
        <v>0</v>
      </c>
      <c r="AM41" s="196"/>
      <c r="AN41" s="196"/>
      <c r="AO41" s="196"/>
    </row>
    <row r="42" s="7" customFormat="1" ht="309" customHeight="1" spans="1:42">
      <c r="A42" s="22">
        <v>6</v>
      </c>
      <c r="B42" s="22" t="s">
        <v>1155</v>
      </c>
      <c r="C42" s="22">
        <v>2024</v>
      </c>
      <c r="D42" s="34" t="s">
        <v>203</v>
      </c>
      <c r="E42" s="24" t="s">
        <v>178</v>
      </c>
      <c r="F42" s="24" t="s">
        <v>990</v>
      </c>
      <c r="G42" s="24" t="s">
        <v>204</v>
      </c>
      <c r="H42" s="35" t="s">
        <v>1409</v>
      </c>
      <c r="I42" s="22">
        <v>1</v>
      </c>
      <c r="J42" s="22">
        <v>2</v>
      </c>
      <c r="K42" s="22"/>
      <c r="L42" s="22"/>
      <c r="M42" s="22">
        <v>1</v>
      </c>
      <c r="N42" s="22"/>
      <c r="O42" s="22"/>
      <c r="P42" s="22"/>
      <c r="Q42" s="22"/>
      <c r="R42" s="22"/>
      <c r="S42" s="95">
        <v>788</v>
      </c>
      <c r="T42" s="95">
        <v>2878</v>
      </c>
      <c r="U42" s="49" t="s">
        <v>206</v>
      </c>
      <c r="V42" s="22" t="s">
        <v>902</v>
      </c>
      <c r="W42" s="49" t="s">
        <v>207</v>
      </c>
      <c r="X42" s="22" t="s">
        <v>715</v>
      </c>
      <c r="Y42" s="22" t="s">
        <v>1286</v>
      </c>
      <c r="Z42" s="39">
        <v>2100</v>
      </c>
      <c r="AA42" s="22">
        <v>2100</v>
      </c>
      <c r="AB42" s="60">
        <v>1700</v>
      </c>
      <c r="AC42" s="60">
        <v>400</v>
      </c>
      <c r="AD42" s="60"/>
      <c r="AE42" s="60"/>
      <c r="AF42" s="22"/>
      <c r="AG42" s="22"/>
      <c r="AH42" s="22"/>
      <c r="AI42" s="22"/>
      <c r="AJ42" s="22"/>
      <c r="AK42" s="22"/>
      <c r="AL42" s="22"/>
      <c r="AM42" s="33" t="s">
        <v>1410</v>
      </c>
      <c r="AN42" s="33" t="s">
        <v>1157</v>
      </c>
      <c r="AO42" s="60" t="s">
        <v>1386</v>
      </c>
      <c r="AP42" s="75" t="s">
        <v>1386</v>
      </c>
    </row>
    <row r="43" s="9" customFormat="1" ht="320" customHeight="1" spans="1:42">
      <c r="A43" s="22">
        <v>7</v>
      </c>
      <c r="B43" s="22" t="s">
        <v>1189</v>
      </c>
      <c r="C43" s="22">
        <v>2024</v>
      </c>
      <c r="D43" s="22" t="s">
        <v>1190</v>
      </c>
      <c r="E43" s="22" t="s">
        <v>178</v>
      </c>
      <c r="F43" s="22" t="s">
        <v>990</v>
      </c>
      <c r="G43" s="22" t="s">
        <v>357</v>
      </c>
      <c r="H43" s="22" t="s">
        <v>1411</v>
      </c>
      <c r="I43" s="86">
        <v>1</v>
      </c>
      <c r="J43" s="36">
        <v>16</v>
      </c>
      <c r="K43" s="36"/>
      <c r="L43" s="36"/>
      <c r="M43" s="36">
        <v>1</v>
      </c>
      <c r="N43" s="36"/>
      <c r="O43" s="36"/>
      <c r="P43" s="36"/>
      <c r="Q43" s="36"/>
      <c r="R43" s="36"/>
      <c r="S43" s="36">
        <v>114</v>
      </c>
      <c r="T43" s="36">
        <v>456</v>
      </c>
      <c r="U43" s="36" t="s">
        <v>1016</v>
      </c>
      <c r="V43" s="22" t="s">
        <v>749</v>
      </c>
      <c r="W43" s="49" t="s">
        <v>207</v>
      </c>
      <c r="X43" s="22" t="s">
        <v>715</v>
      </c>
      <c r="Y43" s="22" t="s">
        <v>1286</v>
      </c>
      <c r="Z43" s="22">
        <v>1400</v>
      </c>
      <c r="AA43" s="36"/>
      <c r="AB43" s="36"/>
      <c r="AC43" s="36"/>
      <c r="AD43" s="36"/>
      <c r="AE43" s="36"/>
      <c r="AF43" s="36">
        <v>1400</v>
      </c>
      <c r="AG43" s="36"/>
      <c r="AH43" s="36"/>
      <c r="AI43" s="36"/>
      <c r="AJ43" s="36"/>
      <c r="AK43" s="36"/>
      <c r="AL43" s="36"/>
      <c r="AM43" s="37" t="s">
        <v>1192</v>
      </c>
      <c r="AN43" s="37" t="s">
        <v>1193</v>
      </c>
      <c r="AO43" s="77" t="s">
        <v>1386</v>
      </c>
      <c r="AP43" s="75" t="s">
        <v>1386</v>
      </c>
    </row>
    <row r="44" s="7" customFormat="1" ht="189" customHeight="1" spans="1:42">
      <c r="A44" s="22">
        <v>8</v>
      </c>
      <c r="B44" s="25" t="s">
        <v>1194</v>
      </c>
      <c r="C44" s="25">
        <v>2024</v>
      </c>
      <c r="D44" s="38" t="s">
        <v>208</v>
      </c>
      <c r="E44" s="27" t="s">
        <v>178</v>
      </c>
      <c r="F44" s="27" t="s">
        <v>990</v>
      </c>
      <c r="G44" s="27" t="s">
        <v>209</v>
      </c>
      <c r="H44" s="38" t="s">
        <v>1412</v>
      </c>
      <c r="I44" s="25">
        <v>1</v>
      </c>
      <c r="J44" s="25">
        <v>90</v>
      </c>
      <c r="K44" s="25"/>
      <c r="L44" s="25"/>
      <c r="M44" s="25">
        <v>1</v>
      </c>
      <c r="N44" s="25"/>
      <c r="O44" s="25"/>
      <c r="P44" s="25"/>
      <c r="Q44" s="25"/>
      <c r="R44" s="25"/>
      <c r="S44" s="25">
        <v>1867</v>
      </c>
      <c r="T44" s="25">
        <v>7902</v>
      </c>
      <c r="U44" s="51" t="s">
        <v>211</v>
      </c>
      <c r="V44" s="25" t="s">
        <v>715</v>
      </c>
      <c r="W44" s="96" t="s">
        <v>207</v>
      </c>
      <c r="X44" s="25" t="s">
        <v>715</v>
      </c>
      <c r="Y44" s="22" t="s">
        <v>1286</v>
      </c>
      <c r="Z44" s="25">
        <v>350</v>
      </c>
      <c r="AA44" s="25">
        <v>200</v>
      </c>
      <c r="AB44" s="57">
        <v>200</v>
      </c>
      <c r="AC44" s="57"/>
      <c r="AD44" s="57"/>
      <c r="AE44" s="57"/>
      <c r="AF44" s="25"/>
      <c r="AG44" s="25"/>
      <c r="AH44" s="25"/>
      <c r="AI44" s="25"/>
      <c r="AJ44" s="25">
        <v>150</v>
      </c>
      <c r="AK44" s="25"/>
      <c r="AL44" s="25"/>
      <c r="AM44" s="68" t="s">
        <v>1413</v>
      </c>
      <c r="AN44" s="68" t="s">
        <v>1437</v>
      </c>
      <c r="AO44" s="57" t="s">
        <v>1386</v>
      </c>
      <c r="AP44" s="75" t="s">
        <v>1386</v>
      </c>
    </row>
    <row r="45" s="12" customFormat="1" ht="30" customHeight="1" spans="1:41">
      <c r="A45" s="183" t="s">
        <v>54</v>
      </c>
      <c r="B45" s="188" t="s">
        <v>84</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c r="AO45" s="196"/>
    </row>
    <row r="46" s="12" customFormat="1" ht="30" customHeight="1" spans="1:41">
      <c r="A46" s="183" t="s">
        <v>52</v>
      </c>
      <c r="B46" s="188" t="s">
        <v>85</v>
      </c>
      <c r="C46" s="188"/>
      <c r="D46" s="188"/>
      <c r="E46" s="185"/>
      <c r="F46" s="185"/>
      <c r="G46" s="185"/>
      <c r="H46" s="185"/>
      <c r="I46" s="191">
        <f t="shared" ref="I46:AL46" si="12">I47+I49+I50+I51</f>
        <v>1</v>
      </c>
      <c r="J46" s="191">
        <f t="shared" si="12"/>
        <v>100</v>
      </c>
      <c r="K46" s="191">
        <f t="shared" si="12"/>
        <v>1</v>
      </c>
      <c r="L46" s="191">
        <f t="shared" si="12"/>
        <v>0</v>
      </c>
      <c r="M46" s="191">
        <f t="shared" si="12"/>
        <v>0</v>
      </c>
      <c r="N46" s="191">
        <f t="shared" si="12"/>
        <v>0</v>
      </c>
      <c r="O46" s="191">
        <f t="shared" si="12"/>
        <v>0</v>
      </c>
      <c r="P46" s="191">
        <f t="shared" si="12"/>
        <v>0</v>
      </c>
      <c r="Q46" s="191">
        <f t="shared" si="12"/>
        <v>0</v>
      </c>
      <c r="R46" s="191">
        <f t="shared" si="12"/>
        <v>0</v>
      </c>
      <c r="S46" s="191">
        <f t="shared" si="12"/>
        <v>26</v>
      </c>
      <c r="T46" s="191">
        <f t="shared" si="12"/>
        <v>83</v>
      </c>
      <c r="U46" s="191">
        <f t="shared" si="12"/>
        <v>0</v>
      </c>
      <c r="V46" s="191">
        <f t="shared" si="12"/>
        <v>0</v>
      </c>
      <c r="W46" s="191">
        <f t="shared" si="12"/>
        <v>0</v>
      </c>
      <c r="X46" s="191">
        <f t="shared" si="12"/>
        <v>0</v>
      </c>
      <c r="Y46" s="191">
        <f t="shared" si="12"/>
        <v>0</v>
      </c>
      <c r="Z46" s="191">
        <f t="shared" si="12"/>
        <v>60</v>
      </c>
      <c r="AA46" s="191">
        <f t="shared" si="12"/>
        <v>60</v>
      </c>
      <c r="AB46" s="191">
        <f t="shared" si="12"/>
        <v>60</v>
      </c>
      <c r="AC46" s="191">
        <f t="shared" si="12"/>
        <v>0</v>
      </c>
      <c r="AD46" s="191">
        <f t="shared" si="12"/>
        <v>0</v>
      </c>
      <c r="AE46" s="191">
        <f t="shared" si="12"/>
        <v>0</v>
      </c>
      <c r="AF46" s="191">
        <f t="shared" si="12"/>
        <v>0</v>
      </c>
      <c r="AG46" s="191">
        <f t="shared" si="12"/>
        <v>0</v>
      </c>
      <c r="AH46" s="191">
        <f t="shared" si="12"/>
        <v>0</v>
      </c>
      <c r="AI46" s="191">
        <f t="shared" si="12"/>
        <v>0</v>
      </c>
      <c r="AJ46" s="191">
        <f t="shared" si="12"/>
        <v>0</v>
      </c>
      <c r="AK46" s="191">
        <f t="shared" si="12"/>
        <v>0</v>
      </c>
      <c r="AL46" s="191">
        <f t="shared" si="12"/>
        <v>0</v>
      </c>
      <c r="AM46" s="196"/>
      <c r="AN46" s="196"/>
      <c r="AO46" s="196"/>
    </row>
    <row r="47" s="12" customFormat="1" ht="30" customHeight="1" spans="1:41">
      <c r="A47" s="183" t="s">
        <v>54</v>
      </c>
      <c r="B47" s="188" t="s">
        <v>86</v>
      </c>
      <c r="C47" s="188"/>
      <c r="D47" s="188"/>
      <c r="E47" s="185"/>
      <c r="F47" s="185"/>
      <c r="G47" s="185"/>
      <c r="H47" s="185"/>
      <c r="I47" s="191">
        <f t="shared" ref="I47:AL47" si="13">SUM(I48)</f>
        <v>1</v>
      </c>
      <c r="J47" s="191">
        <f t="shared" si="13"/>
        <v>100</v>
      </c>
      <c r="K47" s="191">
        <f t="shared" si="13"/>
        <v>1</v>
      </c>
      <c r="L47" s="191">
        <f t="shared" si="13"/>
        <v>0</v>
      </c>
      <c r="M47" s="191">
        <f t="shared" si="13"/>
        <v>0</v>
      </c>
      <c r="N47" s="191">
        <f t="shared" si="13"/>
        <v>0</v>
      </c>
      <c r="O47" s="191">
        <f t="shared" si="13"/>
        <v>0</v>
      </c>
      <c r="P47" s="191">
        <f t="shared" si="13"/>
        <v>0</v>
      </c>
      <c r="Q47" s="191">
        <f t="shared" si="13"/>
        <v>0</v>
      </c>
      <c r="R47" s="191">
        <f t="shared" si="13"/>
        <v>0</v>
      </c>
      <c r="S47" s="191">
        <f t="shared" si="13"/>
        <v>26</v>
      </c>
      <c r="T47" s="191">
        <f t="shared" si="13"/>
        <v>83</v>
      </c>
      <c r="U47" s="191">
        <f t="shared" si="13"/>
        <v>0</v>
      </c>
      <c r="V47" s="191">
        <f t="shared" si="13"/>
        <v>0</v>
      </c>
      <c r="W47" s="191">
        <f t="shared" si="13"/>
        <v>0</v>
      </c>
      <c r="X47" s="191">
        <f t="shared" si="13"/>
        <v>0</v>
      </c>
      <c r="Y47" s="191">
        <f t="shared" si="13"/>
        <v>0</v>
      </c>
      <c r="Z47" s="191">
        <f t="shared" si="13"/>
        <v>60</v>
      </c>
      <c r="AA47" s="191">
        <f t="shared" si="13"/>
        <v>60</v>
      </c>
      <c r="AB47" s="191">
        <f t="shared" si="13"/>
        <v>60</v>
      </c>
      <c r="AC47" s="191">
        <f t="shared" si="13"/>
        <v>0</v>
      </c>
      <c r="AD47" s="191">
        <f t="shared" si="13"/>
        <v>0</v>
      </c>
      <c r="AE47" s="191">
        <f t="shared" si="13"/>
        <v>0</v>
      </c>
      <c r="AF47" s="191">
        <f t="shared" si="13"/>
        <v>0</v>
      </c>
      <c r="AG47" s="191">
        <f t="shared" si="13"/>
        <v>0</v>
      </c>
      <c r="AH47" s="191">
        <f t="shared" si="13"/>
        <v>0</v>
      </c>
      <c r="AI47" s="191">
        <f t="shared" si="13"/>
        <v>0</v>
      </c>
      <c r="AJ47" s="191">
        <f t="shared" si="13"/>
        <v>0</v>
      </c>
      <c r="AK47" s="191">
        <f t="shared" si="13"/>
        <v>0</v>
      </c>
      <c r="AL47" s="191">
        <f t="shared" si="13"/>
        <v>0</v>
      </c>
      <c r="AM47" s="191"/>
      <c r="AN47" s="196"/>
      <c r="AO47" s="196"/>
    </row>
    <row r="48" s="10" customFormat="1" ht="408" customHeight="1" spans="1:42">
      <c r="A48" s="22">
        <v>9</v>
      </c>
      <c r="B48" s="22" t="s">
        <v>1327</v>
      </c>
      <c r="C48" s="33">
        <v>2024</v>
      </c>
      <c r="D48" s="33" t="s">
        <v>1328</v>
      </c>
      <c r="E48" s="33" t="s">
        <v>178</v>
      </c>
      <c r="F48" s="22" t="s">
        <v>1009</v>
      </c>
      <c r="G48" s="33" t="s">
        <v>548</v>
      </c>
      <c r="H48" s="33" t="s">
        <v>1329</v>
      </c>
      <c r="I48" s="33">
        <v>1</v>
      </c>
      <c r="J48" s="33">
        <v>100</v>
      </c>
      <c r="K48" s="33">
        <v>1</v>
      </c>
      <c r="L48" s="33"/>
      <c r="M48" s="33"/>
      <c r="N48" s="33"/>
      <c r="O48" s="33"/>
      <c r="P48" s="33"/>
      <c r="Q48" s="33"/>
      <c r="R48" s="33"/>
      <c r="S48" s="33">
        <v>26</v>
      </c>
      <c r="T48" s="33">
        <v>83</v>
      </c>
      <c r="U48" s="33" t="s">
        <v>183</v>
      </c>
      <c r="V48" s="33" t="s">
        <v>1144</v>
      </c>
      <c r="W48" s="33" t="s">
        <v>183</v>
      </c>
      <c r="X48" s="33" t="s">
        <v>1144</v>
      </c>
      <c r="Y48" s="33" t="s">
        <v>1286</v>
      </c>
      <c r="Z48" s="33">
        <v>60</v>
      </c>
      <c r="AA48" s="33">
        <v>60</v>
      </c>
      <c r="AB48" s="33">
        <v>60</v>
      </c>
      <c r="AC48" s="33"/>
      <c r="AD48" s="33"/>
      <c r="AE48" s="33"/>
      <c r="AF48" s="33"/>
      <c r="AG48" s="33"/>
      <c r="AH48" s="33"/>
      <c r="AI48" s="33"/>
      <c r="AJ48" s="33"/>
      <c r="AK48" s="9"/>
      <c r="AL48" s="33"/>
      <c r="AM48" s="103" t="s">
        <v>1331</v>
      </c>
      <c r="AN48" s="33" t="s">
        <v>1332</v>
      </c>
      <c r="AO48" s="60" t="s">
        <v>1386</v>
      </c>
      <c r="AP48" s="22" t="s">
        <v>1390</v>
      </c>
    </row>
    <row r="49" s="12" customFormat="1" ht="30" customHeight="1" spans="1:41">
      <c r="A49" s="183" t="s">
        <v>54</v>
      </c>
      <c r="B49" s="188" t="s">
        <v>87</v>
      </c>
      <c r="C49" s="188"/>
      <c r="D49" s="188"/>
      <c r="E49" s="185"/>
      <c r="F49" s="185"/>
      <c r="G49" s="185"/>
      <c r="H49" s="185"/>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6"/>
      <c r="AN49" s="196"/>
      <c r="AO49" s="196"/>
    </row>
    <row r="50" s="12" customFormat="1" ht="30" customHeight="1" spans="1:41">
      <c r="A50" s="183" t="s">
        <v>54</v>
      </c>
      <c r="B50" s="188" t="s">
        <v>88</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30" customHeight="1" spans="1:41">
      <c r="A51" s="183" t="s">
        <v>54</v>
      </c>
      <c r="B51" s="188" t="s">
        <v>89</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c r="AO51" s="196"/>
    </row>
    <row r="52" s="12" customFormat="1" ht="30" customHeight="1" spans="1:41">
      <c r="A52" s="183" t="s">
        <v>52</v>
      </c>
      <c r="B52" s="188" t="s">
        <v>90</v>
      </c>
      <c r="C52" s="188"/>
      <c r="D52" s="188"/>
      <c r="E52" s="185"/>
      <c r="F52" s="185"/>
      <c r="G52" s="185"/>
      <c r="H52" s="185"/>
      <c r="I52" s="191">
        <f t="shared" ref="I52:AL52" si="14">I53+I55+I58+I56+I57+I59</f>
        <v>1</v>
      </c>
      <c r="J52" s="191">
        <f t="shared" si="14"/>
        <v>1200</v>
      </c>
      <c r="K52" s="191">
        <f t="shared" si="14"/>
        <v>1</v>
      </c>
      <c r="L52" s="191">
        <f t="shared" si="14"/>
        <v>0</v>
      </c>
      <c r="M52" s="191">
        <f t="shared" si="14"/>
        <v>0</v>
      </c>
      <c r="N52" s="191">
        <f t="shared" si="14"/>
        <v>0</v>
      </c>
      <c r="O52" s="191">
        <f t="shared" si="14"/>
        <v>0</v>
      </c>
      <c r="P52" s="191">
        <f t="shared" si="14"/>
        <v>0</v>
      </c>
      <c r="Q52" s="191">
        <f t="shared" si="14"/>
        <v>0</v>
      </c>
      <c r="R52" s="191">
        <f t="shared" si="14"/>
        <v>0</v>
      </c>
      <c r="S52" s="191">
        <f t="shared" si="14"/>
        <v>1200</v>
      </c>
      <c r="T52" s="191">
        <f t="shared" si="14"/>
        <v>1200</v>
      </c>
      <c r="U52" s="191">
        <f t="shared" si="14"/>
        <v>0</v>
      </c>
      <c r="V52" s="191">
        <f t="shared" si="14"/>
        <v>0</v>
      </c>
      <c r="W52" s="191">
        <f t="shared" si="14"/>
        <v>0</v>
      </c>
      <c r="X52" s="191">
        <f t="shared" si="14"/>
        <v>0</v>
      </c>
      <c r="Y52" s="191">
        <f t="shared" si="14"/>
        <v>0</v>
      </c>
      <c r="Z52" s="191">
        <f t="shared" si="14"/>
        <v>200</v>
      </c>
      <c r="AA52" s="191">
        <f t="shared" si="14"/>
        <v>0</v>
      </c>
      <c r="AB52" s="191">
        <f t="shared" si="14"/>
        <v>0</v>
      </c>
      <c r="AC52" s="191">
        <f t="shared" si="14"/>
        <v>0</v>
      </c>
      <c r="AD52" s="191">
        <f t="shared" si="14"/>
        <v>0</v>
      </c>
      <c r="AE52" s="191">
        <f t="shared" si="14"/>
        <v>0</v>
      </c>
      <c r="AF52" s="191">
        <f t="shared" si="14"/>
        <v>200</v>
      </c>
      <c r="AG52" s="191">
        <f t="shared" si="14"/>
        <v>0</v>
      </c>
      <c r="AH52" s="191">
        <f t="shared" si="14"/>
        <v>0</v>
      </c>
      <c r="AI52" s="191">
        <f t="shared" si="14"/>
        <v>0</v>
      </c>
      <c r="AJ52" s="191">
        <f t="shared" si="14"/>
        <v>0</v>
      </c>
      <c r="AK52" s="191">
        <f t="shared" si="14"/>
        <v>0</v>
      </c>
      <c r="AL52" s="191">
        <f t="shared" si="14"/>
        <v>0</v>
      </c>
      <c r="AM52" s="196"/>
      <c r="AN52" s="196"/>
      <c r="AO52" s="196"/>
    </row>
    <row r="53" s="12" customFormat="1" ht="30" customHeight="1" spans="1:41">
      <c r="A53" s="183" t="s">
        <v>54</v>
      </c>
      <c r="B53" s="188" t="s">
        <v>91</v>
      </c>
      <c r="C53" s="188"/>
      <c r="D53" s="188"/>
      <c r="E53" s="185"/>
      <c r="F53" s="185"/>
      <c r="G53" s="185"/>
      <c r="H53" s="185"/>
      <c r="I53" s="191">
        <f t="shared" ref="I53:AL53" si="15">SUM(I54)</f>
        <v>1</v>
      </c>
      <c r="J53" s="191">
        <f t="shared" si="15"/>
        <v>1200</v>
      </c>
      <c r="K53" s="191">
        <f t="shared" si="15"/>
        <v>1</v>
      </c>
      <c r="L53" s="191">
        <f t="shared" si="15"/>
        <v>0</v>
      </c>
      <c r="M53" s="191">
        <f t="shared" si="15"/>
        <v>0</v>
      </c>
      <c r="N53" s="191">
        <f t="shared" si="15"/>
        <v>0</v>
      </c>
      <c r="O53" s="191">
        <f t="shared" si="15"/>
        <v>0</v>
      </c>
      <c r="P53" s="191">
        <f t="shared" si="15"/>
        <v>0</v>
      </c>
      <c r="Q53" s="191">
        <f t="shared" si="15"/>
        <v>0</v>
      </c>
      <c r="R53" s="191">
        <f t="shared" si="15"/>
        <v>0</v>
      </c>
      <c r="S53" s="191">
        <f t="shared" si="15"/>
        <v>1200</v>
      </c>
      <c r="T53" s="191">
        <f t="shared" si="15"/>
        <v>1200</v>
      </c>
      <c r="U53" s="191">
        <f t="shared" si="15"/>
        <v>0</v>
      </c>
      <c r="V53" s="191">
        <f t="shared" si="15"/>
        <v>0</v>
      </c>
      <c r="W53" s="191">
        <f t="shared" si="15"/>
        <v>0</v>
      </c>
      <c r="X53" s="191">
        <f t="shared" si="15"/>
        <v>0</v>
      </c>
      <c r="Y53" s="191">
        <f t="shared" si="15"/>
        <v>0</v>
      </c>
      <c r="Z53" s="191">
        <f t="shared" si="15"/>
        <v>200</v>
      </c>
      <c r="AA53" s="191">
        <f t="shared" si="15"/>
        <v>0</v>
      </c>
      <c r="AB53" s="191">
        <f t="shared" si="15"/>
        <v>0</v>
      </c>
      <c r="AC53" s="191">
        <f t="shared" si="15"/>
        <v>0</v>
      </c>
      <c r="AD53" s="191">
        <f t="shared" si="15"/>
        <v>0</v>
      </c>
      <c r="AE53" s="191">
        <f t="shared" si="15"/>
        <v>0</v>
      </c>
      <c r="AF53" s="191">
        <f t="shared" si="15"/>
        <v>200</v>
      </c>
      <c r="AG53" s="191">
        <f t="shared" si="15"/>
        <v>0</v>
      </c>
      <c r="AH53" s="191">
        <f t="shared" si="15"/>
        <v>0</v>
      </c>
      <c r="AI53" s="191">
        <f t="shared" si="15"/>
        <v>0</v>
      </c>
      <c r="AJ53" s="191">
        <f t="shared" si="15"/>
        <v>0</v>
      </c>
      <c r="AK53" s="191">
        <f t="shared" si="15"/>
        <v>0</v>
      </c>
      <c r="AL53" s="191">
        <f t="shared" si="15"/>
        <v>0</v>
      </c>
      <c r="AM53" s="196"/>
      <c r="AN53" s="196"/>
      <c r="AO53" s="196"/>
    </row>
    <row r="54" s="7" customFormat="1" ht="178" customHeight="1" spans="1:42">
      <c r="A54" s="22">
        <v>10</v>
      </c>
      <c r="B54" s="22" t="s">
        <v>1180</v>
      </c>
      <c r="C54" s="22">
        <v>2024</v>
      </c>
      <c r="D54" s="33" t="s">
        <v>998</v>
      </c>
      <c r="E54" s="22" t="s">
        <v>178</v>
      </c>
      <c r="F54" s="22" t="s">
        <v>1175</v>
      </c>
      <c r="G54" s="22" t="s">
        <v>995</v>
      </c>
      <c r="H54" s="33" t="s">
        <v>999</v>
      </c>
      <c r="I54" s="22">
        <v>1</v>
      </c>
      <c r="J54" s="22">
        <v>1200</v>
      </c>
      <c r="K54" s="22">
        <v>1</v>
      </c>
      <c r="L54" s="22"/>
      <c r="M54" s="22"/>
      <c r="N54" s="22"/>
      <c r="O54" s="22"/>
      <c r="P54" s="22"/>
      <c r="Q54" s="22"/>
      <c r="R54" s="22"/>
      <c r="S54" s="22">
        <v>1200</v>
      </c>
      <c r="T54" s="22">
        <v>1200</v>
      </c>
      <c r="U54" s="36" t="s">
        <v>183</v>
      </c>
      <c r="V54" s="22" t="s">
        <v>1144</v>
      </c>
      <c r="W54" s="36" t="s">
        <v>183</v>
      </c>
      <c r="X54" s="22" t="s">
        <v>1144</v>
      </c>
      <c r="Y54" s="22" t="s">
        <v>1286</v>
      </c>
      <c r="Z54" s="22">
        <v>200</v>
      </c>
      <c r="AA54" s="22"/>
      <c r="AB54" s="60"/>
      <c r="AC54" s="60"/>
      <c r="AD54" s="60"/>
      <c r="AE54" s="60"/>
      <c r="AF54" s="22">
        <v>200</v>
      </c>
      <c r="AG54" s="22"/>
      <c r="AH54" s="22"/>
      <c r="AI54" s="22"/>
      <c r="AJ54" s="22"/>
      <c r="AK54" s="22"/>
      <c r="AL54" s="22"/>
      <c r="AM54" s="33" t="s">
        <v>1181</v>
      </c>
      <c r="AN54" s="33" t="s">
        <v>1182</v>
      </c>
      <c r="AO54" s="60" t="s">
        <v>1386</v>
      </c>
      <c r="AP54" s="75" t="s">
        <v>1386</v>
      </c>
    </row>
    <row r="55" s="12" customFormat="1" ht="30" customHeight="1" spans="1:41">
      <c r="A55" s="183" t="s">
        <v>54</v>
      </c>
      <c r="B55" s="188" t="s">
        <v>92</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customHeight="1" spans="1:41">
      <c r="A56" s="183" t="s">
        <v>54</v>
      </c>
      <c r="B56" s="188" t="s">
        <v>93</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c r="AO56" s="196"/>
    </row>
    <row r="57" s="12" customFormat="1" ht="30" customHeight="1" spans="1:41">
      <c r="A57" s="183" t="s">
        <v>54</v>
      </c>
      <c r="B57" s="188" t="s">
        <v>94</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95</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54</v>
      </c>
      <c r="B59" s="188" t="s">
        <v>96</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0" t="s">
        <v>50</v>
      </c>
      <c r="B60" s="188" t="s">
        <v>97</v>
      </c>
      <c r="C60" s="188"/>
      <c r="D60" s="188"/>
      <c r="E60" s="185"/>
      <c r="F60" s="185"/>
      <c r="G60" s="185"/>
      <c r="H60" s="185"/>
      <c r="I60" s="192">
        <f t="shared" ref="I60:AL60" si="16">I61+I64+I67+I70+I74</f>
        <v>0</v>
      </c>
      <c r="J60" s="192">
        <f t="shared" si="16"/>
        <v>0</v>
      </c>
      <c r="K60" s="192">
        <f t="shared" si="16"/>
        <v>0</v>
      </c>
      <c r="L60" s="192">
        <f t="shared" si="16"/>
        <v>0</v>
      </c>
      <c r="M60" s="192">
        <f t="shared" si="16"/>
        <v>0</v>
      </c>
      <c r="N60" s="192">
        <f t="shared" si="16"/>
        <v>0</v>
      </c>
      <c r="O60" s="192">
        <f t="shared" si="16"/>
        <v>0</v>
      </c>
      <c r="P60" s="192">
        <f t="shared" si="16"/>
        <v>0</v>
      </c>
      <c r="Q60" s="192">
        <f t="shared" si="16"/>
        <v>0</v>
      </c>
      <c r="R60" s="192">
        <f t="shared" si="16"/>
        <v>0</v>
      </c>
      <c r="S60" s="192">
        <f t="shared" si="16"/>
        <v>0</v>
      </c>
      <c r="T60" s="192">
        <f t="shared" si="16"/>
        <v>0</v>
      </c>
      <c r="U60" s="192">
        <f t="shared" si="16"/>
        <v>0</v>
      </c>
      <c r="V60" s="192">
        <f t="shared" si="16"/>
        <v>0</v>
      </c>
      <c r="W60" s="192">
        <f t="shared" si="16"/>
        <v>0</v>
      </c>
      <c r="X60" s="192">
        <f t="shared" si="16"/>
        <v>0</v>
      </c>
      <c r="Y60" s="192">
        <f t="shared" si="16"/>
        <v>0</v>
      </c>
      <c r="Z60" s="192">
        <f t="shared" si="16"/>
        <v>0</v>
      </c>
      <c r="AA60" s="192">
        <f t="shared" si="16"/>
        <v>0</v>
      </c>
      <c r="AB60" s="192">
        <f t="shared" si="16"/>
        <v>0</v>
      </c>
      <c r="AC60" s="192">
        <f t="shared" si="16"/>
        <v>0</v>
      </c>
      <c r="AD60" s="192">
        <f t="shared" si="16"/>
        <v>0</v>
      </c>
      <c r="AE60" s="192">
        <f t="shared" si="16"/>
        <v>0</v>
      </c>
      <c r="AF60" s="192">
        <f t="shared" si="16"/>
        <v>0</v>
      </c>
      <c r="AG60" s="192">
        <f t="shared" si="16"/>
        <v>0</v>
      </c>
      <c r="AH60" s="192">
        <f t="shared" si="16"/>
        <v>0</v>
      </c>
      <c r="AI60" s="192">
        <f t="shared" si="16"/>
        <v>0</v>
      </c>
      <c r="AJ60" s="192">
        <f t="shared" si="16"/>
        <v>0</v>
      </c>
      <c r="AK60" s="192">
        <f t="shared" si="16"/>
        <v>0</v>
      </c>
      <c r="AL60" s="192">
        <f t="shared" si="16"/>
        <v>0</v>
      </c>
      <c r="AM60" s="196"/>
      <c r="AN60" s="196"/>
      <c r="AO60" s="196"/>
    </row>
    <row r="61" s="12" customFormat="1" ht="30" customHeight="1" spans="1:41">
      <c r="A61" s="180" t="s">
        <v>52</v>
      </c>
      <c r="B61" s="188" t="s">
        <v>98</v>
      </c>
      <c r="C61" s="188"/>
      <c r="D61" s="188"/>
      <c r="E61" s="185"/>
      <c r="F61" s="185"/>
      <c r="G61" s="185"/>
      <c r="H61" s="185"/>
      <c r="I61" s="191">
        <f t="shared" ref="I61:AL61" si="17">I62+I63</f>
        <v>0</v>
      </c>
      <c r="J61" s="191">
        <f t="shared" si="17"/>
        <v>0</v>
      </c>
      <c r="K61" s="191">
        <f t="shared" si="17"/>
        <v>0</v>
      </c>
      <c r="L61" s="191">
        <f t="shared" si="17"/>
        <v>0</v>
      </c>
      <c r="M61" s="191">
        <f t="shared" si="17"/>
        <v>0</v>
      </c>
      <c r="N61" s="191">
        <f t="shared" si="17"/>
        <v>0</v>
      </c>
      <c r="O61" s="191">
        <f t="shared" si="17"/>
        <v>0</v>
      </c>
      <c r="P61" s="191">
        <f t="shared" si="17"/>
        <v>0</v>
      </c>
      <c r="Q61" s="191">
        <f t="shared" si="17"/>
        <v>0</v>
      </c>
      <c r="R61" s="191">
        <f t="shared" si="17"/>
        <v>0</v>
      </c>
      <c r="S61" s="191">
        <f t="shared" si="17"/>
        <v>0</v>
      </c>
      <c r="T61" s="191">
        <f t="shared" si="17"/>
        <v>0</v>
      </c>
      <c r="U61" s="191">
        <f t="shared" si="17"/>
        <v>0</v>
      </c>
      <c r="V61" s="191">
        <f t="shared" si="17"/>
        <v>0</v>
      </c>
      <c r="W61" s="191">
        <f t="shared" si="17"/>
        <v>0</v>
      </c>
      <c r="X61" s="191">
        <f t="shared" si="17"/>
        <v>0</v>
      </c>
      <c r="Y61" s="191">
        <f t="shared" si="17"/>
        <v>0</v>
      </c>
      <c r="Z61" s="191">
        <f t="shared" si="17"/>
        <v>0</v>
      </c>
      <c r="AA61" s="191">
        <f t="shared" si="17"/>
        <v>0</v>
      </c>
      <c r="AB61" s="191">
        <f t="shared" si="17"/>
        <v>0</v>
      </c>
      <c r="AC61" s="191">
        <f t="shared" si="17"/>
        <v>0</v>
      </c>
      <c r="AD61" s="191">
        <f t="shared" si="17"/>
        <v>0</v>
      </c>
      <c r="AE61" s="191">
        <f t="shared" si="17"/>
        <v>0</v>
      </c>
      <c r="AF61" s="191">
        <f t="shared" si="17"/>
        <v>0</v>
      </c>
      <c r="AG61" s="191">
        <f t="shared" si="17"/>
        <v>0</v>
      </c>
      <c r="AH61" s="191">
        <f t="shared" si="17"/>
        <v>0</v>
      </c>
      <c r="AI61" s="191">
        <f t="shared" si="17"/>
        <v>0</v>
      </c>
      <c r="AJ61" s="191">
        <f t="shared" si="17"/>
        <v>0</v>
      </c>
      <c r="AK61" s="191">
        <f t="shared" si="17"/>
        <v>0</v>
      </c>
      <c r="AL61" s="191">
        <f t="shared" si="17"/>
        <v>0</v>
      </c>
      <c r="AM61" s="196"/>
      <c r="AN61" s="196"/>
      <c r="AO61" s="196"/>
    </row>
    <row r="62" s="12" customFormat="1" ht="30" customHeight="1" spans="1:41">
      <c r="A62" s="183" t="s">
        <v>54</v>
      </c>
      <c r="B62" s="188" t="s">
        <v>99</v>
      </c>
      <c r="C62" s="188"/>
      <c r="D62" s="188"/>
      <c r="E62" s="185"/>
      <c r="F62" s="185"/>
      <c r="G62" s="185"/>
      <c r="H62" s="185"/>
      <c r="I62" s="191">
        <v>0</v>
      </c>
      <c r="J62" s="191">
        <v>0</v>
      </c>
      <c r="K62" s="191">
        <v>0</v>
      </c>
      <c r="L62" s="191">
        <v>0</v>
      </c>
      <c r="M62" s="191">
        <v>0</v>
      </c>
      <c r="N62" s="191">
        <v>0</v>
      </c>
      <c r="O62" s="191">
        <v>0</v>
      </c>
      <c r="P62" s="191">
        <v>0</v>
      </c>
      <c r="Q62" s="191">
        <v>0</v>
      </c>
      <c r="R62" s="191">
        <v>0</v>
      </c>
      <c r="S62" s="191">
        <v>0</v>
      </c>
      <c r="T62" s="191">
        <v>0</v>
      </c>
      <c r="U62" s="191">
        <v>0</v>
      </c>
      <c r="V62" s="191">
        <v>0</v>
      </c>
      <c r="W62" s="191">
        <v>0</v>
      </c>
      <c r="X62" s="191">
        <v>0</v>
      </c>
      <c r="Y62" s="191">
        <v>0</v>
      </c>
      <c r="Z62" s="191">
        <v>0</v>
      </c>
      <c r="AA62" s="191">
        <v>0</v>
      </c>
      <c r="AB62" s="191">
        <v>0</v>
      </c>
      <c r="AC62" s="191">
        <v>0</v>
      </c>
      <c r="AD62" s="191">
        <v>0</v>
      </c>
      <c r="AE62" s="191">
        <v>0</v>
      </c>
      <c r="AF62" s="191">
        <v>0</v>
      </c>
      <c r="AG62" s="191">
        <v>0</v>
      </c>
      <c r="AH62" s="191">
        <v>0</v>
      </c>
      <c r="AI62" s="191">
        <v>0</v>
      </c>
      <c r="AJ62" s="191">
        <v>0</v>
      </c>
      <c r="AK62" s="191">
        <v>0</v>
      </c>
      <c r="AL62" s="191">
        <v>0</v>
      </c>
      <c r="AM62" s="196"/>
      <c r="AN62" s="196"/>
      <c r="AO62" s="196"/>
    </row>
    <row r="63" s="12" customFormat="1" ht="30" customHeight="1" spans="1:41">
      <c r="A63" s="183" t="s">
        <v>54</v>
      </c>
      <c r="B63" s="188" t="s">
        <v>100</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customHeight="1" spans="1:41">
      <c r="A64" s="183" t="s">
        <v>52</v>
      </c>
      <c r="B64" s="188" t="s">
        <v>101</v>
      </c>
      <c r="C64" s="188"/>
      <c r="D64" s="188"/>
      <c r="E64" s="185"/>
      <c r="F64" s="185"/>
      <c r="G64" s="185"/>
      <c r="H64" s="185"/>
      <c r="I64" s="191">
        <f t="shared" ref="I64:AL64" si="18">I65+I66</f>
        <v>0</v>
      </c>
      <c r="J64" s="191">
        <f t="shared" si="18"/>
        <v>0</v>
      </c>
      <c r="K64" s="191">
        <f t="shared" si="18"/>
        <v>0</v>
      </c>
      <c r="L64" s="191">
        <f t="shared" si="18"/>
        <v>0</v>
      </c>
      <c r="M64" s="191">
        <f t="shared" si="18"/>
        <v>0</v>
      </c>
      <c r="N64" s="191">
        <f t="shared" si="18"/>
        <v>0</v>
      </c>
      <c r="O64" s="191">
        <f t="shared" si="18"/>
        <v>0</v>
      </c>
      <c r="P64" s="191">
        <f t="shared" si="18"/>
        <v>0</v>
      </c>
      <c r="Q64" s="191">
        <f t="shared" si="18"/>
        <v>0</v>
      </c>
      <c r="R64" s="191">
        <f t="shared" si="18"/>
        <v>0</v>
      </c>
      <c r="S64" s="191">
        <f t="shared" si="18"/>
        <v>0</v>
      </c>
      <c r="T64" s="191">
        <f t="shared" si="18"/>
        <v>0</v>
      </c>
      <c r="U64" s="191">
        <f t="shared" si="18"/>
        <v>0</v>
      </c>
      <c r="V64" s="191">
        <f t="shared" si="18"/>
        <v>0</v>
      </c>
      <c r="W64" s="191">
        <f t="shared" si="18"/>
        <v>0</v>
      </c>
      <c r="X64" s="191">
        <f t="shared" si="18"/>
        <v>0</v>
      </c>
      <c r="Y64" s="191">
        <f t="shared" si="18"/>
        <v>0</v>
      </c>
      <c r="Z64" s="191">
        <f t="shared" si="18"/>
        <v>0</v>
      </c>
      <c r="AA64" s="191">
        <f t="shared" si="18"/>
        <v>0</v>
      </c>
      <c r="AB64" s="191">
        <f t="shared" si="18"/>
        <v>0</v>
      </c>
      <c r="AC64" s="191">
        <f t="shared" si="18"/>
        <v>0</v>
      </c>
      <c r="AD64" s="191">
        <f t="shared" si="18"/>
        <v>0</v>
      </c>
      <c r="AE64" s="191">
        <f t="shared" si="18"/>
        <v>0</v>
      </c>
      <c r="AF64" s="191">
        <f t="shared" si="18"/>
        <v>0</v>
      </c>
      <c r="AG64" s="191">
        <f t="shared" si="18"/>
        <v>0</v>
      </c>
      <c r="AH64" s="191">
        <f t="shared" si="18"/>
        <v>0</v>
      </c>
      <c r="AI64" s="191">
        <f t="shared" si="18"/>
        <v>0</v>
      </c>
      <c r="AJ64" s="191">
        <f t="shared" si="18"/>
        <v>0</v>
      </c>
      <c r="AK64" s="191">
        <f t="shared" si="18"/>
        <v>0</v>
      </c>
      <c r="AL64" s="191">
        <f t="shared" si="18"/>
        <v>0</v>
      </c>
      <c r="AM64" s="196"/>
      <c r="AN64" s="196"/>
      <c r="AO64" s="196"/>
    </row>
    <row r="65" s="12" customFormat="1" ht="30" customHeight="1" spans="1:41">
      <c r="A65" s="183" t="s">
        <v>54</v>
      </c>
      <c r="B65" s="188" t="s">
        <v>102</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customHeight="1" spans="1:41">
      <c r="A66" s="183" t="s">
        <v>54</v>
      </c>
      <c r="B66" s="188" t="s">
        <v>103</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customHeight="1" spans="1:41">
      <c r="A67" s="183" t="s">
        <v>52</v>
      </c>
      <c r="B67" s="188" t="s">
        <v>104</v>
      </c>
      <c r="C67" s="188"/>
      <c r="D67" s="188"/>
      <c r="E67" s="185"/>
      <c r="F67" s="185"/>
      <c r="G67" s="185"/>
      <c r="H67" s="185"/>
      <c r="I67" s="191">
        <f t="shared" ref="I67:AL67" si="19">I68+I69</f>
        <v>0</v>
      </c>
      <c r="J67" s="191">
        <f t="shared" si="19"/>
        <v>0</v>
      </c>
      <c r="K67" s="191">
        <f t="shared" si="19"/>
        <v>0</v>
      </c>
      <c r="L67" s="191">
        <f t="shared" si="19"/>
        <v>0</v>
      </c>
      <c r="M67" s="191">
        <f t="shared" si="19"/>
        <v>0</v>
      </c>
      <c r="N67" s="191">
        <f t="shared" si="19"/>
        <v>0</v>
      </c>
      <c r="O67" s="191">
        <f t="shared" si="19"/>
        <v>0</v>
      </c>
      <c r="P67" s="191">
        <f t="shared" si="19"/>
        <v>0</v>
      </c>
      <c r="Q67" s="191">
        <f t="shared" si="19"/>
        <v>0</v>
      </c>
      <c r="R67" s="191">
        <f t="shared" si="19"/>
        <v>0</v>
      </c>
      <c r="S67" s="191">
        <f t="shared" si="19"/>
        <v>0</v>
      </c>
      <c r="T67" s="191">
        <f t="shared" si="19"/>
        <v>0</v>
      </c>
      <c r="U67" s="191">
        <f t="shared" si="19"/>
        <v>0</v>
      </c>
      <c r="V67" s="191">
        <f t="shared" si="19"/>
        <v>0</v>
      </c>
      <c r="W67" s="191">
        <f t="shared" si="19"/>
        <v>0</v>
      </c>
      <c r="X67" s="191">
        <f t="shared" si="19"/>
        <v>0</v>
      </c>
      <c r="Y67" s="191">
        <f t="shared" si="19"/>
        <v>0</v>
      </c>
      <c r="Z67" s="191">
        <f t="shared" si="19"/>
        <v>0</v>
      </c>
      <c r="AA67" s="191">
        <f t="shared" si="19"/>
        <v>0</v>
      </c>
      <c r="AB67" s="191">
        <f t="shared" si="19"/>
        <v>0</v>
      </c>
      <c r="AC67" s="191">
        <f t="shared" si="19"/>
        <v>0</v>
      </c>
      <c r="AD67" s="191">
        <f t="shared" si="19"/>
        <v>0</v>
      </c>
      <c r="AE67" s="191">
        <f t="shared" si="19"/>
        <v>0</v>
      </c>
      <c r="AF67" s="191">
        <f t="shared" si="19"/>
        <v>0</v>
      </c>
      <c r="AG67" s="191">
        <f t="shared" si="19"/>
        <v>0</v>
      </c>
      <c r="AH67" s="191">
        <f t="shared" si="19"/>
        <v>0</v>
      </c>
      <c r="AI67" s="191">
        <f t="shared" si="19"/>
        <v>0</v>
      </c>
      <c r="AJ67" s="191">
        <f t="shared" si="19"/>
        <v>0</v>
      </c>
      <c r="AK67" s="191">
        <f t="shared" si="19"/>
        <v>0</v>
      </c>
      <c r="AL67" s="191">
        <f t="shared" si="19"/>
        <v>0</v>
      </c>
      <c r="AM67" s="196"/>
      <c r="AN67" s="196"/>
      <c r="AO67" s="196"/>
    </row>
    <row r="68" s="12" customFormat="1" ht="30" customHeight="1" spans="1:41">
      <c r="A68" s="183" t="s">
        <v>54</v>
      </c>
      <c r="B68" s="188" t="s">
        <v>105</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customHeight="1" spans="1:41">
      <c r="A69" s="183" t="s">
        <v>54</v>
      </c>
      <c r="B69" s="188" t="s">
        <v>106</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customHeight="1" spans="1:41">
      <c r="A70" s="183" t="s">
        <v>52</v>
      </c>
      <c r="B70" s="188" t="s">
        <v>107</v>
      </c>
      <c r="C70" s="188"/>
      <c r="D70" s="188"/>
      <c r="E70" s="185"/>
      <c r="F70" s="185"/>
      <c r="G70" s="185"/>
      <c r="H70" s="185"/>
      <c r="I70" s="191">
        <f t="shared" ref="I70:AL70" si="20">I71+I73+I72</f>
        <v>0</v>
      </c>
      <c r="J70" s="191">
        <f t="shared" si="20"/>
        <v>0</v>
      </c>
      <c r="K70" s="191">
        <f t="shared" si="20"/>
        <v>0</v>
      </c>
      <c r="L70" s="191">
        <f t="shared" si="20"/>
        <v>0</v>
      </c>
      <c r="M70" s="191">
        <f t="shared" si="20"/>
        <v>0</v>
      </c>
      <c r="N70" s="191">
        <f t="shared" si="20"/>
        <v>0</v>
      </c>
      <c r="O70" s="191">
        <f t="shared" si="20"/>
        <v>0</v>
      </c>
      <c r="P70" s="191">
        <f t="shared" si="20"/>
        <v>0</v>
      </c>
      <c r="Q70" s="191">
        <f t="shared" si="20"/>
        <v>0</v>
      </c>
      <c r="R70" s="191">
        <f t="shared" si="20"/>
        <v>0</v>
      </c>
      <c r="S70" s="191">
        <f t="shared" si="20"/>
        <v>0</v>
      </c>
      <c r="T70" s="191">
        <f t="shared" si="20"/>
        <v>0</v>
      </c>
      <c r="U70" s="191">
        <f t="shared" si="20"/>
        <v>0</v>
      </c>
      <c r="V70" s="191">
        <f t="shared" si="20"/>
        <v>0</v>
      </c>
      <c r="W70" s="191">
        <f t="shared" si="20"/>
        <v>0</v>
      </c>
      <c r="X70" s="191">
        <f t="shared" si="20"/>
        <v>0</v>
      </c>
      <c r="Y70" s="191">
        <f t="shared" si="20"/>
        <v>0</v>
      </c>
      <c r="Z70" s="191">
        <f t="shared" si="20"/>
        <v>0</v>
      </c>
      <c r="AA70" s="191">
        <f t="shared" si="20"/>
        <v>0</v>
      </c>
      <c r="AB70" s="191">
        <f t="shared" si="20"/>
        <v>0</v>
      </c>
      <c r="AC70" s="191">
        <f t="shared" si="20"/>
        <v>0</v>
      </c>
      <c r="AD70" s="191">
        <f t="shared" si="20"/>
        <v>0</v>
      </c>
      <c r="AE70" s="191">
        <f t="shared" si="20"/>
        <v>0</v>
      </c>
      <c r="AF70" s="191">
        <f t="shared" si="20"/>
        <v>0</v>
      </c>
      <c r="AG70" s="191">
        <f t="shared" si="20"/>
        <v>0</v>
      </c>
      <c r="AH70" s="191">
        <f t="shared" si="20"/>
        <v>0</v>
      </c>
      <c r="AI70" s="191">
        <f t="shared" si="20"/>
        <v>0</v>
      </c>
      <c r="AJ70" s="191">
        <f t="shared" si="20"/>
        <v>0</v>
      </c>
      <c r="AK70" s="191">
        <f t="shared" si="20"/>
        <v>0</v>
      </c>
      <c r="AL70" s="191">
        <f t="shared" si="20"/>
        <v>0</v>
      </c>
      <c r="AM70" s="196"/>
      <c r="AN70" s="196"/>
      <c r="AO70" s="196"/>
    </row>
    <row r="71" s="12" customFormat="1" ht="30" customHeight="1" spans="1:41">
      <c r="A71" s="183" t="s">
        <v>54</v>
      </c>
      <c r="B71" s="188" t="s">
        <v>108</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54</v>
      </c>
      <c r="B72" s="188" t="s">
        <v>109</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54</v>
      </c>
      <c r="B73" s="188" t="s">
        <v>110</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52</v>
      </c>
      <c r="B74" s="188" t="s">
        <v>111</v>
      </c>
      <c r="C74" s="188"/>
      <c r="D74" s="188"/>
      <c r="E74" s="185"/>
      <c r="F74" s="185"/>
      <c r="G74" s="185"/>
      <c r="H74" s="185"/>
      <c r="I74" s="191">
        <f t="shared" ref="I74:AL74" si="21">I75</f>
        <v>0</v>
      </c>
      <c r="J74" s="191">
        <f t="shared" si="21"/>
        <v>0</v>
      </c>
      <c r="K74" s="191">
        <f t="shared" si="21"/>
        <v>0</v>
      </c>
      <c r="L74" s="191">
        <f t="shared" si="21"/>
        <v>0</v>
      </c>
      <c r="M74" s="191">
        <f t="shared" si="21"/>
        <v>0</v>
      </c>
      <c r="N74" s="191">
        <f t="shared" si="21"/>
        <v>0</v>
      </c>
      <c r="O74" s="191">
        <f t="shared" si="21"/>
        <v>0</v>
      </c>
      <c r="P74" s="191">
        <f t="shared" si="21"/>
        <v>0</v>
      </c>
      <c r="Q74" s="191">
        <f t="shared" si="21"/>
        <v>0</v>
      </c>
      <c r="R74" s="191">
        <f t="shared" si="21"/>
        <v>0</v>
      </c>
      <c r="S74" s="191">
        <f t="shared" si="21"/>
        <v>0</v>
      </c>
      <c r="T74" s="191">
        <f t="shared" si="21"/>
        <v>0</v>
      </c>
      <c r="U74" s="191">
        <f t="shared" si="21"/>
        <v>0</v>
      </c>
      <c r="V74" s="191">
        <f t="shared" si="21"/>
        <v>0</v>
      </c>
      <c r="W74" s="191">
        <f t="shared" si="21"/>
        <v>0</v>
      </c>
      <c r="X74" s="191">
        <f t="shared" si="21"/>
        <v>0</v>
      </c>
      <c r="Y74" s="191">
        <f t="shared" si="21"/>
        <v>0</v>
      </c>
      <c r="Z74" s="191">
        <f t="shared" si="21"/>
        <v>0</v>
      </c>
      <c r="AA74" s="191">
        <f t="shared" si="21"/>
        <v>0</v>
      </c>
      <c r="AB74" s="191">
        <f t="shared" si="21"/>
        <v>0</v>
      </c>
      <c r="AC74" s="191">
        <f t="shared" si="21"/>
        <v>0</v>
      </c>
      <c r="AD74" s="191">
        <f t="shared" si="21"/>
        <v>0</v>
      </c>
      <c r="AE74" s="191">
        <f t="shared" si="21"/>
        <v>0</v>
      </c>
      <c r="AF74" s="191">
        <f t="shared" si="21"/>
        <v>0</v>
      </c>
      <c r="AG74" s="191">
        <f t="shared" si="21"/>
        <v>0</v>
      </c>
      <c r="AH74" s="191">
        <f t="shared" si="21"/>
        <v>0</v>
      </c>
      <c r="AI74" s="191">
        <f t="shared" si="21"/>
        <v>0</v>
      </c>
      <c r="AJ74" s="191">
        <f t="shared" si="21"/>
        <v>0</v>
      </c>
      <c r="AK74" s="191">
        <f t="shared" si="21"/>
        <v>0</v>
      </c>
      <c r="AL74" s="191">
        <f t="shared" si="21"/>
        <v>0</v>
      </c>
      <c r="AM74" s="196"/>
      <c r="AN74" s="196"/>
      <c r="AO74" s="196"/>
    </row>
    <row r="75" s="12" customFormat="1" ht="30" customHeight="1" spans="1:41">
      <c r="A75" s="183" t="s">
        <v>54</v>
      </c>
      <c r="B75" s="188" t="s">
        <v>111</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0" t="s">
        <v>50</v>
      </c>
      <c r="B76" s="188" t="s">
        <v>112</v>
      </c>
      <c r="C76" s="188"/>
      <c r="D76" s="188"/>
      <c r="E76" s="185"/>
      <c r="F76" s="185"/>
      <c r="G76" s="185"/>
      <c r="H76" s="185"/>
      <c r="I76" s="192">
        <f t="shared" ref="I76:AL76" si="22">I77+I91+I96</f>
        <v>4</v>
      </c>
      <c r="J76" s="192">
        <f t="shared" si="22"/>
        <v>258</v>
      </c>
      <c r="K76" s="192">
        <f t="shared" si="22"/>
        <v>1</v>
      </c>
      <c r="L76" s="192">
        <f t="shared" si="22"/>
        <v>0</v>
      </c>
      <c r="M76" s="192">
        <f t="shared" si="22"/>
        <v>3</v>
      </c>
      <c r="N76" s="192">
        <f t="shared" si="22"/>
        <v>0</v>
      </c>
      <c r="O76" s="192">
        <f t="shared" si="22"/>
        <v>0</v>
      </c>
      <c r="P76" s="192">
        <f t="shared" si="22"/>
        <v>0</v>
      </c>
      <c r="Q76" s="192">
        <f t="shared" si="22"/>
        <v>0</v>
      </c>
      <c r="R76" s="192">
        <f t="shared" si="22"/>
        <v>0</v>
      </c>
      <c r="S76" s="192">
        <f t="shared" si="22"/>
        <v>4030</v>
      </c>
      <c r="T76" s="192">
        <f t="shared" si="22"/>
        <v>16406</v>
      </c>
      <c r="U76" s="192">
        <f t="shared" si="22"/>
        <v>0</v>
      </c>
      <c r="V76" s="192">
        <f t="shared" si="22"/>
        <v>0</v>
      </c>
      <c r="W76" s="192">
        <f t="shared" si="22"/>
        <v>0</v>
      </c>
      <c r="X76" s="192">
        <f t="shared" si="22"/>
        <v>0</v>
      </c>
      <c r="Y76" s="192">
        <f t="shared" si="22"/>
        <v>0</v>
      </c>
      <c r="Z76" s="192">
        <f t="shared" si="22"/>
        <v>6450</v>
      </c>
      <c r="AA76" s="192">
        <f t="shared" si="22"/>
        <v>4450</v>
      </c>
      <c r="AB76" s="192">
        <f t="shared" si="22"/>
        <v>4450</v>
      </c>
      <c r="AC76" s="192">
        <f t="shared" si="22"/>
        <v>0</v>
      </c>
      <c r="AD76" s="192">
        <f t="shared" si="22"/>
        <v>0</v>
      </c>
      <c r="AE76" s="192">
        <f t="shared" si="22"/>
        <v>0</v>
      </c>
      <c r="AF76" s="192">
        <f t="shared" si="22"/>
        <v>0</v>
      </c>
      <c r="AG76" s="192">
        <f t="shared" si="22"/>
        <v>0</v>
      </c>
      <c r="AH76" s="192">
        <f t="shared" si="22"/>
        <v>2000</v>
      </c>
      <c r="AI76" s="192">
        <f t="shared" si="22"/>
        <v>0</v>
      </c>
      <c r="AJ76" s="192">
        <f t="shared" si="22"/>
        <v>0</v>
      </c>
      <c r="AK76" s="192">
        <f t="shared" si="22"/>
        <v>0</v>
      </c>
      <c r="AL76" s="192">
        <f t="shared" si="22"/>
        <v>0</v>
      </c>
      <c r="AM76" s="196"/>
      <c r="AN76" s="196"/>
      <c r="AO76" s="196"/>
    </row>
    <row r="77" s="12" customFormat="1" ht="30" customHeight="1" spans="1:41">
      <c r="A77" s="180" t="s">
        <v>52</v>
      </c>
      <c r="B77" s="188" t="s">
        <v>113</v>
      </c>
      <c r="C77" s="188"/>
      <c r="D77" s="188"/>
      <c r="E77" s="185"/>
      <c r="F77" s="185"/>
      <c r="G77" s="185"/>
      <c r="H77" s="185"/>
      <c r="I77" s="191">
        <f t="shared" ref="I77:AL77" si="23">I78+I79+I80+I82+I86+I87+I88+I89+I90</f>
        <v>4</v>
      </c>
      <c r="J77" s="191">
        <f t="shared" si="23"/>
        <v>258</v>
      </c>
      <c r="K77" s="191">
        <f t="shared" si="23"/>
        <v>1</v>
      </c>
      <c r="L77" s="191">
        <f t="shared" si="23"/>
        <v>0</v>
      </c>
      <c r="M77" s="191">
        <f t="shared" si="23"/>
        <v>3</v>
      </c>
      <c r="N77" s="191">
        <f t="shared" si="23"/>
        <v>0</v>
      </c>
      <c r="O77" s="191">
        <f t="shared" si="23"/>
        <v>0</v>
      </c>
      <c r="P77" s="191">
        <f t="shared" si="23"/>
        <v>0</v>
      </c>
      <c r="Q77" s="191">
        <f t="shared" si="23"/>
        <v>0</v>
      </c>
      <c r="R77" s="191">
        <f t="shared" si="23"/>
        <v>0</v>
      </c>
      <c r="S77" s="191">
        <f t="shared" si="23"/>
        <v>4030</v>
      </c>
      <c r="T77" s="191">
        <f t="shared" si="23"/>
        <v>16406</v>
      </c>
      <c r="U77" s="191">
        <f t="shared" si="23"/>
        <v>0</v>
      </c>
      <c r="V77" s="191">
        <f t="shared" si="23"/>
        <v>0</v>
      </c>
      <c r="W77" s="191">
        <f t="shared" si="23"/>
        <v>0</v>
      </c>
      <c r="X77" s="191">
        <f t="shared" si="23"/>
        <v>0</v>
      </c>
      <c r="Y77" s="191">
        <f t="shared" si="23"/>
        <v>0</v>
      </c>
      <c r="Z77" s="191">
        <f t="shared" si="23"/>
        <v>6450</v>
      </c>
      <c r="AA77" s="191">
        <f t="shared" si="23"/>
        <v>4450</v>
      </c>
      <c r="AB77" s="191">
        <f t="shared" si="23"/>
        <v>4450</v>
      </c>
      <c r="AC77" s="191">
        <f t="shared" si="23"/>
        <v>0</v>
      </c>
      <c r="AD77" s="191">
        <f t="shared" si="23"/>
        <v>0</v>
      </c>
      <c r="AE77" s="191">
        <f t="shared" si="23"/>
        <v>0</v>
      </c>
      <c r="AF77" s="191">
        <f t="shared" si="23"/>
        <v>0</v>
      </c>
      <c r="AG77" s="191">
        <f t="shared" si="23"/>
        <v>0</v>
      </c>
      <c r="AH77" s="191">
        <f t="shared" si="23"/>
        <v>2000</v>
      </c>
      <c r="AI77" s="191">
        <f t="shared" si="23"/>
        <v>0</v>
      </c>
      <c r="AJ77" s="191">
        <f t="shared" si="23"/>
        <v>0</v>
      </c>
      <c r="AK77" s="191">
        <f t="shared" si="23"/>
        <v>0</v>
      </c>
      <c r="AL77" s="191">
        <f t="shared" si="23"/>
        <v>0</v>
      </c>
      <c r="AM77" s="196"/>
      <c r="AN77" s="196"/>
      <c r="AO77" s="196"/>
    </row>
    <row r="78" s="12" customFormat="1" ht="43" customHeight="1" spans="1:41">
      <c r="A78" s="183" t="s">
        <v>54</v>
      </c>
      <c r="B78" s="188" t="s">
        <v>114</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43" customHeight="1" spans="1:41">
      <c r="A79" s="183" t="s">
        <v>54</v>
      </c>
      <c r="B79" s="188" t="s">
        <v>115</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43" customHeight="1" spans="1:41">
      <c r="A80" s="197" t="s">
        <v>54</v>
      </c>
      <c r="B80" s="198" t="s">
        <v>116</v>
      </c>
      <c r="C80" s="198"/>
      <c r="D80" s="198"/>
      <c r="E80" s="199"/>
      <c r="F80" s="199"/>
      <c r="G80" s="199"/>
      <c r="H80" s="199"/>
      <c r="I80" s="204">
        <f t="shared" ref="I80:AL80" si="24">SUM(I81)</f>
        <v>1</v>
      </c>
      <c r="J80" s="204">
        <f t="shared" si="24"/>
        <v>30</v>
      </c>
      <c r="K80" s="204">
        <f t="shared" si="24"/>
        <v>1</v>
      </c>
      <c r="L80" s="204">
        <f t="shared" si="24"/>
        <v>0</v>
      </c>
      <c r="M80" s="204">
        <f t="shared" si="24"/>
        <v>0</v>
      </c>
      <c r="N80" s="204">
        <f t="shared" si="24"/>
        <v>0</v>
      </c>
      <c r="O80" s="204">
        <f t="shared" si="24"/>
        <v>0</v>
      </c>
      <c r="P80" s="204">
        <f t="shared" si="24"/>
        <v>0</v>
      </c>
      <c r="Q80" s="204">
        <f t="shared" si="24"/>
        <v>0</v>
      </c>
      <c r="R80" s="204">
        <f t="shared" si="24"/>
        <v>0</v>
      </c>
      <c r="S80" s="204">
        <f t="shared" si="24"/>
        <v>431</v>
      </c>
      <c r="T80" s="204">
        <f t="shared" si="24"/>
        <v>1548</v>
      </c>
      <c r="U80" s="204">
        <f t="shared" si="24"/>
        <v>0</v>
      </c>
      <c r="V80" s="204">
        <f t="shared" si="24"/>
        <v>0</v>
      </c>
      <c r="W80" s="204">
        <f t="shared" si="24"/>
        <v>0</v>
      </c>
      <c r="X80" s="204">
        <f t="shared" si="24"/>
        <v>0</v>
      </c>
      <c r="Y80" s="204">
        <f t="shared" si="24"/>
        <v>0</v>
      </c>
      <c r="Z80" s="204">
        <f t="shared" si="24"/>
        <v>1400</v>
      </c>
      <c r="AA80" s="204">
        <f t="shared" si="24"/>
        <v>1400</v>
      </c>
      <c r="AB80" s="204">
        <f t="shared" si="24"/>
        <v>1400</v>
      </c>
      <c r="AC80" s="204">
        <f t="shared" si="24"/>
        <v>0</v>
      </c>
      <c r="AD80" s="204">
        <f t="shared" si="24"/>
        <v>0</v>
      </c>
      <c r="AE80" s="204">
        <f t="shared" si="24"/>
        <v>0</v>
      </c>
      <c r="AF80" s="204">
        <f t="shared" si="24"/>
        <v>0</v>
      </c>
      <c r="AG80" s="204">
        <f t="shared" si="24"/>
        <v>0</v>
      </c>
      <c r="AH80" s="204">
        <f t="shared" si="24"/>
        <v>0</v>
      </c>
      <c r="AI80" s="204">
        <f t="shared" si="24"/>
        <v>0</v>
      </c>
      <c r="AJ80" s="204">
        <f t="shared" si="24"/>
        <v>0</v>
      </c>
      <c r="AK80" s="204">
        <f t="shared" si="24"/>
        <v>0</v>
      </c>
      <c r="AL80" s="204">
        <f t="shared" si="24"/>
        <v>0</v>
      </c>
      <c r="AM80" s="206"/>
      <c r="AN80" s="206"/>
      <c r="AO80" s="206"/>
    </row>
    <row r="81" s="179" customFormat="1" ht="189" customHeight="1" spans="1:42">
      <c r="A81" s="22">
        <v>11</v>
      </c>
      <c r="B81" s="22" t="s">
        <v>1335</v>
      </c>
      <c r="C81" s="22">
        <v>2024</v>
      </c>
      <c r="D81" s="37" t="s">
        <v>1336</v>
      </c>
      <c r="E81" s="24" t="s">
        <v>178</v>
      </c>
      <c r="F81" s="24" t="s">
        <v>1337</v>
      </c>
      <c r="G81" s="24" t="s">
        <v>1304</v>
      </c>
      <c r="H81" s="37" t="s">
        <v>1338</v>
      </c>
      <c r="I81" s="22">
        <v>1</v>
      </c>
      <c r="J81" s="22">
        <v>30</v>
      </c>
      <c r="K81" s="22">
        <v>1</v>
      </c>
      <c r="L81" s="22"/>
      <c r="M81" s="22"/>
      <c r="N81" s="22"/>
      <c r="O81" s="22"/>
      <c r="P81" s="22"/>
      <c r="Q81" s="22"/>
      <c r="R81" s="22"/>
      <c r="S81" s="22">
        <v>431</v>
      </c>
      <c r="T81" s="22">
        <v>1548</v>
      </c>
      <c r="U81" s="36" t="s">
        <v>215</v>
      </c>
      <c r="V81" s="22" t="s">
        <v>853</v>
      </c>
      <c r="W81" s="36" t="s">
        <v>215</v>
      </c>
      <c r="X81" s="22" t="s">
        <v>853</v>
      </c>
      <c r="Y81" s="22" t="s">
        <v>1286</v>
      </c>
      <c r="Z81" s="22">
        <v>1400</v>
      </c>
      <c r="AA81" s="22">
        <v>1400</v>
      </c>
      <c r="AB81" s="60">
        <v>1400</v>
      </c>
      <c r="AC81" s="60"/>
      <c r="AD81" s="60"/>
      <c r="AE81" s="60"/>
      <c r="AF81" s="22"/>
      <c r="AG81" s="22"/>
      <c r="AH81" s="22"/>
      <c r="AI81" s="22"/>
      <c r="AJ81" s="22"/>
      <c r="AK81" s="22"/>
      <c r="AL81" s="22"/>
      <c r="AM81" s="33" t="s">
        <v>1339</v>
      </c>
      <c r="AN81" s="33" t="s">
        <v>1340</v>
      </c>
      <c r="AO81" s="60" t="s">
        <v>1386</v>
      </c>
      <c r="AP81" s="75" t="s">
        <v>1386</v>
      </c>
    </row>
    <row r="82" s="12" customFormat="1" ht="30" customHeight="1" spans="1:41">
      <c r="A82" s="200" t="s">
        <v>54</v>
      </c>
      <c r="B82" s="201" t="s">
        <v>117</v>
      </c>
      <c r="C82" s="201"/>
      <c r="D82" s="201"/>
      <c r="E82" s="202"/>
      <c r="F82" s="202"/>
      <c r="G82" s="202"/>
      <c r="H82" s="202"/>
      <c r="I82" s="205">
        <f t="shared" ref="I82:AL82" si="25">SUM(I83:I85)</f>
        <v>3</v>
      </c>
      <c r="J82" s="205">
        <f t="shared" si="25"/>
        <v>228</v>
      </c>
      <c r="K82" s="205">
        <f t="shared" si="25"/>
        <v>0</v>
      </c>
      <c r="L82" s="205">
        <f t="shared" si="25"/>
        <v>0</v>
      </c>
      <c r="M82" s="205">
        <f t="shared" si="25"/>
        <v>3</v>
      </c>
      <c r="N82" s="205">
        <f t="shared" si="25"/>
        <v>0</v>
      </c>
      <c r="O82" s="205">
        <f t="shared" si="25"/>
        <v>0</v>
      </c>
      <c r="P82" s="205">
        <f t="shared" si="25"/>
        <v>0</v>
      </c>
      <c r="Q82" s="205">
        <f t="shared" si="25"/>
        <v>0</v>
      </c>
      <c r="R82" s="205">
        <f t="shared" si="25"/>
        <v>0</v>
      </c>
      <c r="S82" s="205">
        <f t="shared" si="25"/>
        <v>3599</v>
      </c>
      <c r="T82" s="205">
        <f t="shared" si="25"/>
        <v>14858</v>
      </c>
      <c r="U82" s="205">
        <f t="shared" si="25"/>
        <v>0</v>
      </c>
      <c r="V82" s="205">
        <f t="shared" si="25"/>
        <v>0</v>
      </c>
      <c r="W82" s="205">
        <f t="shared" si="25"/>
        <v>0</v>
      </c>
      <c r="X82" s="205">
        <f t="shared" si="25"/>
        <v>0</v>
      </c>
      <c r="Y82" s="205">
        <f t="shared" si="25"/>
        <v>0</v>
      </c>
      <c r="Z82" s="205">
        <f t="shared" si="25"/>
        <v>5050</v>
      </c>
      <c r="AA82" s="205">
        <f t="shared" si="25"/>
        <v>3050</v>
      </c>
      <c r="AB82" s="205">
        <f t="shared" si="25"/>
        <v>3050</v>
      </c>
      <c r="AC82" s="205">
        <f t="shared" si="25"/>
        <v>0</v>
      </c>
      <c r="AD82" s="205">
        <f t="shared" si="25"/>
        <v>0</v>
      </c>
      <c r="AE82" s="205">
        <f t="shared" si="25"/>
        <v>0</v>
      </c>
      <c r="AF82" s="205">
        <f t="shared" si="25"/>
        <v>0</v>
      </c>
      <c r="AG82" s="205">
        <f t="shared" si="25"/>
        <v>0</v>
      </c>
      <c r="AH82" s="205">
        <f t="shared" si="25"/>
        <v>2000</v>
      </c>
      <c r="AI82" s="205">
        <f t="shared" si="25"/>
        <v>0</v>
      </c>
      <c r="AJ82" s="205">
        <f t="shared" si="25"/>
        <v>0</v>
      </c>
      <c r="AK82" s="205">
        <f t="shared" si="25"/>
        <v>0</v>
      </c>
      <c r="AL82" s="205">
        <f t="shared" si="25"/>
        <v>0</v>
      </c>
      <c r="AM82" s="207"/>
      <c r="AN82" s="207"/>
      <c r="AO82" s="207"/>
    </row>
    <row r="83" s="7" customFormat="1" ht="348" customHeight="1" spans="1:42">
      <c r="A83" s="22">
        <v>12</v>
      </c>
      <c r="B83" s="22" t="s">
        <v>1164</v>
      </c>
      <c r="C83" s="22">
        <v>2024</v>
      </c>
      <c r="D83" s="34" t="s">
        <v>220</v>
      </c>
      <c r="E83" s="22" t="s">
        <v>178</v>
      </c>
      <c r="F83" s="24" t="s">
        <v>990</v>
      </c>
      <c r="G83" s="22" t="s">
        <v>221</v>
      </c>
      <c r="H83" s="34" t="s">
        <v>1415</v>
      </c>
      <c r="I83" s="22">
        <v>1</v>
      </c>
      <c r="J83" s="22">
        <v>38</v>
      </c>
      <c r="K83" s="22"/>
      <c r="L83" s="22"/>
      <c r="M83" s="22">
        <v>1</v>
      </c>
      <c r="N83" s="22"/>
      <c r="O83" s="22"/>
      <c r="P83" s="22"/>
      <c r="Q83" s="22"/>
      <c r="R83" s="22"/>
      <c r="S83" s="22">
        <v>2245</v>
      </c>
      <c r="T83" s="22">
        <v>10000</v>
      </c>
      <c r="U83" s="36" t="s">
        <v>1369</v>
      </c>
      <c r="V83" s="22" t="s">
        <v>715</v>
      </c>
      <c r="W83" s="22" t="s">
        <v>207</v>
      </c>
      <c r="X83" s="22" t="s">
        <v>715</v>
      </c>
      <c r="Y83" s="22" t="s">
        <v>1286</v>
      </c>
      <c r="Z83" s="22">
        <v>3000</v>
      </c>
      <c r="AA83" s="22">
        <v>1000</v>
      </c>
      <c r="AB83" s="60">
        <v>1000</v>
      </c>
      <c r="AC83" s="60"/>
      <c r="AD83" s="60"/>
      <c r="AE83" s="60"/>
      <c r="AF83" s="22"/>
      <c r="AG83" s="22"/>
      <c r="AH83" s="22">
        <v>2000</v>
      </c>
      <c r="AI83" s="22"/>
      <c r="AJ83" s="22"/>
      <c r="AK83" s="22"/>
      <c r="AL83" s="22"/>
      <c r="AM83" s="33" t="s">
        <v>1165</v>
      </c>
      <c r="AN83" s="33" t="s">
        <v>1166</v>
      </c>
      <c r="AO83" s="60" t="s">
        <v>1386</v>
      </c>
      <c r="AP83" s="75" t="s">
        <v>1386</v>
      </c>
    </row>
    <row r="84" s="9" customFormat="1" ht="409" customHeight="1" spans="1:42">
      <c r="A84" s="22">
        <v>13</v>
      </c>
      <c r="B84" s="22" t="s">
        <v>1170</v>
      </c>
      <c r="C84" s="22">
        <v>2024</v>
      </c>
      <c r="D84" s="37" t="s">
        <v>327</v>
      </c>
      <c r="E84" s="36" t="s">
        <v>178</v>
      </c>
      <c r="F84" s="36" t="s">
        <v>984</v>
      </c>
      <c r="G84" s="36" t="s">
        <v>209</v>
      </c>
      <c r="H84" s="37" t="s">
        <v>1081</v>
      </c>
      <c r="I84" s="36">
        <v>1</v>
      </c>
      <c r="J84" s="36">
        <v>10</v>
      </c>
      <c r="K84" s="36"/>
      <c r="L84" s="36"/>
      <c r="M84" s="36">
        <v>1</v>
      </c>
      <c r="N84" s="36"/>
      <c r="O84" s="36"/>
      <c r="P84" s="36"/>
      <c r="Q84" s="36"/>
      <c r="R84" s="36"/>
      <c r="S84" s="36">
        <v>560</v>
      </c>
      <c r="T84" s="36">
        <v>1650</v>
      </c>
      <c r="U84" s="36" t="s">
        <v>305</v>
      </c>
      <c r="V84" s="36" t="s">
        <v>1171</v>
      </c>
      <c r="W84" s="36" t="s">
        <v>207</v>
      </c>
      <c r="X84" s="36" t="s">
        <v>715</v>
      </c>
      <c r="Y84" s="36" t="s">
        <v>1286</v>
      </c>
      <c r="Z84" s="36">
        <v>800</v>
      </c>
      <c r="AA84" s="36">
        <v>800</v>
      </c>
      <c r="AB84" s="36">
        <v>800</v>
      </c>
      <c r="AC84" s="36"/>
      <c r="AD84" s="36"/>
      <c r="AE84" s="36"/>
      <c r="AF84" s="36"/>
      <c r="AG84" s="36"/>
      <c r="AH84" s="36"/>
      <c r="AI84" s="36"/>
      <c r="AJ84" s="36"/>
      <c r="AK84" s="36"/>
      <c r="AL84" s="36"/>
      <c r="AM84" s="37" t="s">
        <v>1172</v>
      </c>
      <c r="AN84" s="37" t="s">
        <v>1173</v>
      </c>
      <c r="AO84" s="77" t="s">
        <v>1386</v>
      </c>
      <c r="AP84" s="75" t="s">
        <v>1386</v>
      </c>
    </row>
    <row r="85" s="12" customFormat="1" ht="409" customHeight="1" spans="1:42">
      <c r="A85" s="22" t="s">
        <v>1500</v>
      </c>
      <c r="B85" s="22" t="s">
        <v>1201</v>
      </c>
      <c r="C85" s="22">
        <v>2024</v>
      </c>
      <c r="D85" s="33" t="s">
        <v>1341</v>
      </c>
      <c r="E85" s="22" t="s">
        <v>178</v>
      </c>
      <c r="F85" s="24" t="s">
        <v>1013</v>
      </c>
      <c r="G85" s="22" t="s">
        <v>1342</v>
      </c>
      <c r="H85" s="33" t="s">
        <v>1416</v>
      </c>
      <c r="I85" s="22">
        <v>1</v>
      </c>
      <c r="J85" s="39">
        <v>180</v>
      </c>
      <c r="K85" s="39"/>
      <c r="L85" s="39"/>
      <c r="M85" s="39">
        <v>1</v>
      </c>
      <c r="N85" s="39"/>
      <c r="O85" s="39"/>
      <c r="P85" s="39"/>
      <c r="Q85" s="39"/>
      <c r="R85" s="39"/>
      <c r="S85" s="39">
        <v>794</v>
      </c>
      <c r="T85" s="39">
        <v>3208</v>
      </c>
      <c r="U85" s="22" t="s">
        <v>207</v>
      </c>
      <c r="V85" s="22" t="s">
        <v>715</v>
      </c>
      <c r="W85" s="22" t="s">
        <v>207</v>
      </c>
      <c r="X85" s="22" t="s">
        <v>715</v>
      </c>
      <c r="Y85" s="22" t="s">
        <v>1286</v>
      </c>
      <c r="Z85" s="39">
        <v>1250</v>
      </c>
      <c r="AA85" s="39">
        <v>1250</v>
      </c>
      <c r="AB85" s="39">
        <v>1250</v>
      </c>
      <c r="AC85" s="39"/>
      <c r="AD85" s="39"/>
      <c r="AE85" s="39"/>
      <c r="AF85" s="39"/>
      <c r="AG85" s="39"/>
      <c r="AH85" s="39"/>
      <c r="AI85" s="39"/>
      <c r="AJ85" s="39"/>
      <c r="AK85" s="39"/>
      <c r="AL85" s="39"/>
      <c r="AM85" s="71" t="s">
        <v>1202</v>
      </c>
      <c r="AN85" s="71" t="s">
        <v>1203</v>
      </c>
      <c r="AO85" s="78" t="s">
        <v>1386</v>
      </c>
      <c r="AP85" s="75" t="s">
        <v>1386</v>
      </c>
    </row>
    <row r="86" s="12" customFormat="1" ht="70" customHeight="1" spans="1:41">
      <c r="A86" s="183" t="s">
        <v>54</v>
      </c>
      <c r="B86" s="188" t="s">
        <v>118</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c r="AO86" s="196"/>
    </row>
    <row r="87" s="12" customFormat="1" ht="77" customHeight="1" spans="1:41">
      <c r="A87" s="183" t="s">
        <v>54</v>
      </c>
      <c r="B87" s="188" t="s">
        <v>119</v>
      </c>
      <c r="C87" s="188"/>
      <c r="D87" s="188"/>
      <c r="E87" s="185"/>
      <c r="F87" s="185"/>
      <c r="G87" s="185"/>
      <c r="H87" s="185"/>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6"/>
      <c r="AN87" s="196"/>
      <c r="AO87" s="196"/>
    </row>
    <row r="88" s="12" customFormat="1" ht="77" customHeight="1" spans="1:41">
      <c r="A88" s="183" t="s">
        <v>54</v>
      </c>
      <c r="B88" s="188" t="s">
        <v>120</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c r="AO88" s="196"/>
    </row>
    <row r="89" s="12" customFormat="1" ht="50" customHeight="1" spans="1:41">
      <c r="A89" s="183" t="s">
        <v>54</v>
      </c>
      <c r="B89" s="188" t="s">
        <v>121</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30" customHeight="1" spans="1:41">
      <c r="A90" s="183" t="s">
        <v>54</v>
      </c>
      <c r="B90" s="188" t="s">
        <v>96</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30" customHeight="1" spans="1:41">
      <c r="A91" s="203" t="s">
        <v>52</v>
      </c>
      <c r="B91" s="188" t="s">
        <v>122</v>
      </c>
      <c r="C91" s="188"/>
      <c r="D91" s="188"/>
      <c r="E91" s="185"/>
      <c r="F91" s="185"/>
      <c r="G91" s="185"/>
      <c r="H91" s="185"/>
      <c r="I91" s="191">
        <f t="shared" ref="I91:AL91" si="26">I92+I93+I94+I95</f>
        <v>0</v>
      </c>
      <c r="J91" s="191">
        <f t="shared" si="26"/>
        <v>0</v>
      </c>
      <c r="K91" s="191">
        <f t="shared" si="26"/>
        <v>0</v>
      </c>
      <c r="L91" s="191">
        <f t="shared" si="26"/>
        <v>0</v>
      </c>
      <c r="M91" s="191">
        <f t="shared" si="26"/>
        <v>0</v>
      </c>
      <c r="N91" s="191">
        <f t="shared" si="26"/>
        <v>0</v>
      </c>
      <c r="O91" s="191">
        <f t="shared" si="26"/>
        <v>0</v>
      </c>
      <c r="P91" s="191">
        <f t="shared" si="26"/>
        <v>0</v>
      </c>
      <c r="Q91" s="191">
        <f t="shared" si="26"/>
        <v>0</v>
      </c>
      <c r="R91" s="191">
        <f t="shared" si="26"/>
        <v>0</v>
      </c>
      <c r="S91" s="191">
        <f t="shared" si="26"/>
        <v>0</v>
      </c>
      <c r="T91" s="191">
        <f t="shared" si="26"/>
        <v>0</v>
      </c>
      <c r="U91" s="191">
        <f t="shared" si="26"/>
        <v>0</v>
      </c>
      <c r="V91" s="191">
        <f t="shared" si="26"/>
        <v>0</v>
      </c>
      <c r="W91" s="191">
        <f t="shared" si="26"/>
        <v>0</v>
      </c>
      <c r="X91" s="191">
        <f t="shared" si="26"/>
        <v>0</v>
      </c>
      <c r="Y91" s="191">
        <f t="shared" si="26"/>
        <v>0</v>
      </c>
      <c r="Z91" s="191">
        <f t="shared" si="26"/>
        <v>0</v>
      </c>
      <c r="AA91" s="191">
        <f t="shared" si="26"/>
        <v>0</v>
      </c>
      <c r="AB91" s="191">
        <f t="shared" si="26"/>
        <v>0</v>
      </c>
      <c r="AC91" s="191">
        <f t="shared" si="26"/>
        <v>0</v>
      </c>
      <c r="AD91" s="191">
        <f t="shared" si="26"/>
        <v>0</v>
      </c>
      <c r="AE91" s="191">
        <f t="shared" si="26"/>
        <v>0</v>
      </c>
      <c r="AF91" s="191">
        <f t="shared" si="26"/>
        <v>0</v>
      </c>
      <c r="AG91" s="191">
        <f t="shared" si="26"/>
        <v>0</v>
      </c>
      <c r="AH91" s="191">
        <f t="shared" si="26"/>
        <v>0</v>
      </c>
      <c r="AI91" s="191">
        <f t="shared" si="26"/>
        <v>0</v>
      </c>
      <c r="AJ91" s="191">
        <f t="shared" si="26"/>
        <v>0</v>
      </c>
      <c r="AK91" s="191">
        <f t="shared" si="26"/>
        <v>0</v>
      </c>
      <c r="AL91" s="191">
        <f t="shared" si="26"/>
        <v>0</v>
      </c>
      <c r="AM91" s="196"/>
      <c r="AN91" s="196"/>
      <c r="AO91" s="196"/>
    </row>
    <row r="92" s="12" customFormat="1" ht="30" customHeight="1" spans="1:41">
      <c r="A92" s="183" t="s">
        <v>54</v>
      </c>
      <c r="B92" s="188" t="s">
        <v>123</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30" customHeight="1" spans="1:41">
      <c r="A93" s="183" t="s">
        <v>54</v>
      </c>
      <c r="B93" s="188" t="s">
        <v>124</v>
      </c>
      <c r="C93" s="188"/>
      <c r="D93" s="188"/>
      <c r="E93" s="185"/>
      <c r="F93" s="185"/>
      <c r="G93" s="185"/>
      <c r="H93" s="185"/>
      <c r="I93" s="191">
        <v>0</v>
      </c>
      <c r="J93" s="191">
        <v>0</v>
      </c>
      <c r="K93" s="191">
        <v>0</v>
      </c>
      <c r="L93" s="191">
        <v>0</v>
      </c>
      <c r="M93" s="191">
        <v>0</v>
      </c>
      <c r="N93" s="191">
        <v>0</v>
      </c>
      <c r="O93" s="191">
        <v>0</v>
      </c>
      <c r="P93" s="191">
        <v>0</v>
      </c>
      <c r="Q93" s="191">
        <v>0</v>
      </c>
      <c r="R93" s="191">
        <v>0</v>
      </c>
      <c r="S93" s="191">
        <v>0</v>
      </c>
      <c r="T93" s="191">
        <v>0</v>
      </c>
      <c r="U93" s="191">
        <v>0</v>
      </c>
      <c r="V93" s="191">
        <v>0</v>
      </c>
      <c r="W93" s="191">
        <v>0</v>
      </c>
      <c r="X93" s="191">
        <v>0</v>
      </c>
      <c r="Y93" s="191">
        <v>0</v>
      </c>
      <c r="Z93" s="191">
        <v>0</v>
      </c>
      <c r="AA93" s="191">
        <v>0</v>
      </c>
      <c r="AB93" s="191">
        <v>0</v>
      </c>
      <c r="AC93" s="191">
        <v>0</v>
      </c>
      <c r="AD93" s="191">
        <v>0</v>
      </c>
      <c r="AE93" s="191">
        <v>0</v>
      </c>
      <c r="AF93" s="191">
        <v>0</v>
      </c>
      <c r="AG93" s="191">
        <v>0</v>
      </c>
      <c r="AH93" s="191">
        <v>0</v>
      </c>
      <c r="AI93" s="191">
        <v>0</v>
      </c>
      <c r="AJ93" s="191">
        <v>0</v>
      </c>
      <c r="AK93" s="191">
        <v>0</v>
      </c>
      <c r="AL93" s="191">
        <v>0</v>
      </c>
      <c r="AM93" s="196"/>
      <c r="AN93" s="196"/>
      <c r="AO93" s="196"/>
    </row>
    <row r="94" s="12" customFormat="1" ht="30" customHeight="1" spans="1:41">
      <c r="A94" s="183" t="s">
        <v>54</v>
      </c>
      <c r="B94" s="188" t="s">
        <v>125</v>
      </c>
      <c r="C94" s="188"/>
      <c r="D94" s="188"/>
      <c r="E94" s="185"/>
      <c r="F94" s="185"/>
      <c r="G94" s="185"/>
      <c r="H94" s="185"/>
      <c r="I94" s="191">
        <v>0</v>
      </c>
      <c r="J94" s="191">
        <v>0</v>
      </c>
      <c r="K94" s="191">
        <v>0</v>
      </c>
      <c r="L94" s="191">
        <v>0</v>
      </c>
      <c r="M94" s="191">
        <v>0</v>
      </c>
      <c r="N94" s="191">
        <v>0</v>
      </c>
      <c r="O94" s="191">
        <v>0</v>
      </c>
      <c r="P94" s="191">
        <v>0</v>
      </c>
      <c r="Q94" s="191">
        <v>0</v>
      </c>
      <c r="R94" s="191">
        <v>0</v>
      </c>
      <c r="S94" s="191">
        <v>0</v>
      </c>
      <c r="T94" s="191">
        <v>0</v>
      </c>
      <c r="U94" s="191">
        <v>0</v>
      </c>
      <c r="V94" s="191">
        <v>0</v>
      </c>
      <c r="W94" s="191">
        <v>0</v>
      </c>
      <c r="X94" s="191">
        <v>0</v>
      </c>
      <c r="Y94" s="191">
        <v>0</v>
      </c>
      <c r="Z94" s="191">
        <v>0</v>
      </c>
      <c r="AA94" s="191">
        <v>0</v>
      </c>
      <c r="AB94" s="191">
        <v>0</v>
      </c>
      <c r="AC94" s="191">
        <v>0</v>
      </c>
      <c r="AD94" s="191">
        <v>0</v>
      </c>
      <c r="AE94" s="191">
        <v>0</v>
      </c>
      <c r="AF94" s="191">
        <v>0</v>
      </c>
      <c r="AG94" s="191">
        <v>0</v>
      </c>
      <c r="AH94" s="191">
        <v>0</v>
      </c>
      <c r="AI94" s="191">
        <v>0</v>
      </c>
      <c r="AJ94" s="191">
        <v>0</v>
      </c>
      <c r="AK94" s="191">
        <v>0</v>
      </c>
      <c r="AL94" s="191">
        <v>0</v>
      </c>
      <c r="AM94" s="196"/>
      <c r="AN94" s="196"/>
      <c r="AO94" s="196"/>
    </row>
    <row r="95" s="12" customFormat="1" ht="30" customHeight="1" spans="1:41">
      <c r="A95" s="183" t="s">
        <v>54</v>
      </c>
      <c r="B95" s="188" t="s">
        <v>126</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30" customHeight="1" spans="1:41">
      <c r="A96" s="203" t="s">
        <v>52</v>
      </c>
      <c r="B96" s="188" t="s">
        <v>127</v>
      </c>
      <c r="C96" s="188"/>
      <c r="D96" s="188"/>
      <c r="E96" s="185"/>
      <c r="F96" s="185"/>
      <c r="G96" s="185"/>
      <c r="H96" s="185"/>
      <c r="I96" s="191">
        <f t="shared" ref="I96:AL96" si="27">I97+I98+I99+I100+I101+I102</f>
        <v>0</v>
      </c>
      <c r="J96" s="191">
        <f t="shared" si="27"/>
        <v>0</v>
      </c>
      <c r="K96" s="191">
        <f t="shared" si="27"/>
        <v>0</v>
      </c>
      <c r="L96" s="191">
        <f t="shared" si="27"/>
        <v>0</v>
      </c>
      <c r="M96" s="191">
        <f t="shared" si="27"/>
        <v>0</v>
      </c>
      <c r="N96" s="191">
        <f t="shared" si="27"/>
        <v>0</v>
      </c>
      <c r="O96" s="191">
        <f t="shared" si="27"/>
        <v>0</v>
      </c>
      <c r="P96" s="191">
        <f t="shared" si="27"/>
        <v>0</v>
      </c>
      <c r="Q96" s="191">
        <f t="shared" si="27"/>
        <v>0</v>
      </c>
      <c r="R96" s="191">
        <f t="shared" si="27"/>
        <v>0</v>
      </c>
      <c r="S96" s="191">
        <f t="shared" si="27"/>
        <v>0</v>
      </c>
      <c r="T96" s="191">
        <f t="shared" si="27"/>
        <v>0</v>
      </c>
      <c r="U96" s="191">
        <f t="shared" si="27"/>
        <v>0</v>
      </c>
      <c r="V96" s="191">
        <f t="shared" si="27"/>
        <v>0</v>
      </c>
      <c r="W96" s="191">
        <f t="shared" si="27"/>
        <v>0</v>
      </c>
      <c r="X96" s="191">
        <f t="shared" si="27"/>
        <v>0</v>
      </c>
      <c r="Y96" s="191">
        <f t="shared" si="27"/>
        <v>0</v>
      </c>
      <c r="Z96" s="191">
        <f t="shared" si="27"/>
        <v>0</v>
      </c>
      <c r="AA96" s="191">
        <f t="shared" si="27"/>
        <v>0</v>
      </c>
      <c r="AB96" s="191">
        <f t="shared" si="27"/>
        <v>0</v>
      </c>
      <c r="AC96" s="191">
        <f t="shared" si="27"/>
        <v>0</v>
      </c>
      <c r="AD96" s="191">
        <f t="shared" si="27"/>
        <v>0</v>
      </c>
      <c r="AE96" s="191">
        <f t="shared" si="27"/>
        <v>0</v>
      </c>
      <c r="AF96" s="191">
        <f t="shared" si="27"/>
        <v>0</v>
      </c>
      <c r="AG96" s="191">
        <f t="shared" si="27"/>
        <v>0</v>
      </c>
      <c r="AH96" s="191">
        <f t="shared" si="27"/>
        <v>0</v>
      </c>
      <c r="AI96" s="191">
        <f t="shared" si="27"/>
        <v>0</v>
      </c>
      <c r="AJ96" s="191">
        <f t="shared" si="27"/>
        <v>0</v>
      </c>
      <c r="AK96" s="191">
        <f t="shared" si="27"/>
        <v>0</v>
      </c>
      <c r="AL96" s="191">
        <f t="shared" si="27"/>
        <v>0</v>
      </c>
      <c r="AM96" s="196"/>
      <c r="AN96" s="196"/>
      <c r="AO96" s="196"/>
    </row>
    <row r="97" s="12" customFormat="1" ht="30" customHeight="1" spans="1:41">
      <c r="A97" s="183" t="s">
        <v>54</v>
      </c>
      <c r="B97" s="188" t="s">
        <v>128</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c r="AO97" s="196"/>
    </row>
    <row r="98" s="12" customFormat="1" ht="58" customHeight="1" spans="1:41">
      <c r="A98" s="183" t="s">
        <v>54</v>
      </c>
      <c r="B98" s="188" t="s">
        <v>129</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68" customHeight="1" spans="1:41">
      <c r="A99" s="183" t="s">
        <v>54</v>
      </c>
      <c r="B99" s="188" t="s">
        <v>130</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30" customHeight="1" spans="1:41">
      <c r="A100" s="183" t="s">
        <v>54</v>
      </c>
      <c r="B100" s="188" t="s">
        <v>131</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30" customHeight="1" spans="1:41">
      <c r="A101" s="183" t="s">
        <v>54</v>
      </c>
      <c r="B101" s="188" t="s">
        <v>132</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30" customHeight="1" spans="1:41">
      <c r="A102" s="183" t="s">
        <v>54</v>
      </c>
      <c r="B102" s="188" t="s">
        <v>133</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customHeight="1" spans="1:41">
      <c r="A103" s="180" t="s">
        <v>50</v>
      </c>
      <c r="B103" s="188" t="s">
        <v>134</v>
      </c>
      <c r="C103" s="188"/>
      <c r="D103" s="188"/>
      <c r="E103" s="185"/>
      <c r="F103" s="185"/>
      <c r="G103" s="185"/>
      <c r="H103" s="185"/>
      <c r="I103" s="192">
        <f t="shared" ref="I103:AL103" si="28">I104</f>
        <v>0</v>
      </c>
      <c r="J103" s="192">
        <f t="shared" si="28"/>
        <v>0</v>
      </c>
      <c r="K103" s="192">
        <f t="shared" si="28"/>
        <v>0</v>
      </c>
      <c r="L103" s="192">
        <f t="shared" si="28"/>
        <v>0</v>
      </c>
      <c r="M103" s="192">
        <f t="shared" si="28"/>
        <v>0</v>
      </c>
      <c r="N103" s="192">
        <f t="shared" si="28"/>
        <v>0</v>
      </c>
      <c r="O103" s="192">
        <f t="shared" si="28"/>
        <v>0</v>
      </c>
      <c r="P103" s="192">
        <f t="shared" si="28"/>
        <v>0</v>
      </c>
      <c r="Q103" s="192">
        <f t="shared" si="28"/>
        <v>0</v>
      </c>
      <c r="R103" s="192">
        <f t="shared" si="28"/>
        <v>0</v>
      </c>
      <c r="S103" s="192">
        <f t="shared" si="28"/>
        <v>0</v>
      </c>
      <c r="T103" s="192">
        <f t="shared" si="28"/>
        <v>0</v>
      </c>
      <c r="U103" s="192">
        <f t="shared" si="28"/>
        <v>0</v>
      </c>
      <c r="V103" s="192">
        <f t="shared" si="28"/>
        <v>0</v>
      </c>
      <c r="W103" s="192">
        <f t="shared" si="28"/>
        <v>0</v>
      </c>
      <c r="X103" s="192">
        <f t="shared" si="28"/>
        <v>0</v>
      </c>
      <c r="Y103" s="192">
        <f t="shared" si="28"/>
        <v>0</v>
      </c>
      <c r="Z103" s="192">
        <f t="shared" si="28"/>
        <v>0</v>
      </c>
      <c r="AA103" s="192">
        <f t="shared" si="28"/>
        <v>0</v>
      </c>
      <c r="AB103" s="192">
        <f t="shared" si="28"/>
        <v>0</v>
      </c>
      <c r="AC103" s="192">
        <f t="shared" si="28"/>
        <v>0</v>
      </c>
      <c r="AD103" s="192">
        <f t="shared" si="28"/>
        <v>0</v>
      </c>
      <c r="AE103" s="192">
        <f t="shared" si="28"/>
        <v>0</v>
      </c>
      <c r="AF103" s="192">
        <f t="shared" si="28"/>
        <v>0</v>
      </c>
      <c r="AG103" s="192">
        <f t="shared" si="28"/>
        <v>0</v>
      </c>
      <c r="AH103" s="192">
        <f t="shared" si="28"/>
        <v>0</v>
      </c>
      <c r="AI103" s="192">
        <f t="shared" si="28"/>
        <v>0</v>
      </c>
      <c r="AJ103" s="192">
        <f t="shared" si="28"/>
        <v>0</v>
      </c>
      <c r="AK103" s="192">
        <f t="shared" si="28"/>
        <v>0</v>
      </c>
      <c r="AL103" s="192">
        <f t="shared" si="28"/>
        <v>0</v>
      </c>
      <c r="AM103" s="196"/>
      <c r="AN103" s="196"/>
      <c r="AO103" s="196"/>
    </row>
    <row r="104" s="12" customFormat="1" ht="30" customHeight="1" spans="1:41">
      <c r="A104" s="180" t="s">
        <v>52</v>
      </c>
      <c r="B104" s="188" t="s">
        <v>134</v>
      </c>
      <c r="C104" s="188"/>
      <c r="D104" s="188"/>
      <c r="E104" s="185"/>
      <c r="F104" s="185"/>
      <c r="G104" s="185"/>
      <c r="H104" s="185"/>
      <c r="I104" s="191">
        <f t="shared" ref="I104:AL104" si="29">I105+I106+I107</f>
        <v>0</v>
      </c>
      <c r="J104" s="191">
        <f t="shared" si="29"/>
        <v>0</v>
      </c>
      <c r="K104" s="191">
        <f t="shared" si="29"/>
        <v>0</v>
      </c>
      <c r="L104" s="191">
        <f t="shared" si="29"/>
        <v>0</v>
      </c>
      <c r="M104" s="191">
        <f t="shared" si="29"/>
        <v>0</v>
      </c>
      <c r="N104" s="191">
        <f t="shared" si="29"/>
        <v>0</v>
      </c>
      <c r="O104" s="191">
        <f t="shared" si="29"/>
        <v>0</v>
      </c>
      <c r="P104" s="191">
        <f t="shared" si="29"/>
        <v>0</v>
      </c>
      <c r="Q104" s="191">
        <f t="shared" si="29"/>
        <v>0</v>
      </c>
      <c r="R104" s="191">
        <f t="shared" si="29"/>
        <v>0</v>
      </c>
      <c r="S104" s="191">
        <f t="shared" si="29"/>
        <v>0</v>
      </c>
      <c r="T104" s="191">
        <f t="shared" si="29"/>
        <v>0</v>
      </c>
      <c r="U104" s="191">
        <f t="shared" si="29"/>
        <v>0</v>
      </c>
      <c r="V104" s="191">
        <f t="shared" si="29"/>
        <v>0</v>
      </c>
      <c r="W104" s="191">
        <f t="shared" si="29"/>
        <v>0</v>
      </c>
      <c r="X104" s="191">
        <f t="shared" si="29"/>
        <v>0</v>
      </c>
      <c r="Y104" s="191">
        <f t="shared" si="29"/>
        <v>0</v>
      </c>
      <c r="Z104" s="191">
        <f t="shared" si="29"/>
        <v>0</v>
      </c>
      <c r="AA104" s="191">
        <f t="shared" si="29"/>
        <v>0</v>
      </c>
      <c r="AB104" s="191">
        <f t="shared" si="29"/>
        <v>0</v>
      </c>
      <c r="AC104" s="191">
        <f t="shared" si="29"/>
        <v>0</v>
      </c>
      <c r="AD104" s="191">
        <f t="shared" si="29"/>
        <v>0</v>
      </c>
      <c r="AE104" s="191">
        <f t="shared" si="29"/>
        <v>0</v>
      </c>
      <c r="AF104" s="191">
        <f t="shared" si="29"/>
        <v>0</v>
      </c>
      <c r="AG104" s="191">
        <f t="shared" si="29"/>
        <v>0</v>
      </c>
      <c r="AH104" s="191">
        <f t="shared" si="29"/>
        <v>0</v>
      </c>
      <c r="AI104" s="191">
        <f t="shared" si="29"/>
        <v>0</v>
      </c>
      <c r="AJ104" s="191">
        <f t="shared" si="29"/>
        <v>0</v>
      </c>
      <c r="AK104" s="191">
        <f t="shared" si="29"/>
        <v>0</v>
      </c>
      <c r="AL104" s="191">
        <f t="shared" si="29"/>
        <v>0</v>
      </c>
      <c r="AM104" s="196"/>
      <c r="AN104" s="196"/>
      <c r="AO104" s="196"/>
    </row>
    <row r="105" s="12" customFormat="1" ht="30" customHeight="1" spans="1:41">
      <c r="A105" s="183" t="s">
        <v>54</v>
      </c>
      <c r="B105" s="188" t="s">
        <v>135</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30" customHeight="1" spans="1:41">
      <c r="A106" s="183" t="s">
        <v>54</v>
      </c>
      <c r="B106" s="188" t="s">
        <v>136</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c r="AO106" s="196"/>
    </row>
    <row r="107" s="12" customFormat="1" ht="30" customHeight="1" spans="1:41">
      <c r="A107" s="183" t="s">
        <v>54</v>
      </c>
      <c r="B107" s="188" t="s">
        <v>137</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customHeight="1" spans="1:41">
      <c r="A108" s="180" t="s">
        <v>50</v>
      </c>
      <c r="B108" s="188" t="s">
        <v>138</v>
      </c>
      <c r="C108" s="188"/>
      <c r="D108" s="188"/>
      <c r="E108" s="185"/>
      <c r="F108" s="185"/>
      <c r="G108" s="185"/>
      <c r="H108" s="185"/>
      <c r="I108" s="192">
        <f t="shared" ref="I108:AL108" si="30">I109+I111+I116+I123</f>
        <v>1</v>
      </c>
      <c r="J108" s="192">
        <f t="shared" si="30"/>
        <v>800</v>
      </c>
      <c r="K108" s="192">
        <f t="shared" si="30"/>
        <v>0</v>
      </c>
      <c r="L108" s="192">
        <f t="shared" si="30"/>
        <v>0</v>
      </c>
      <c r="M108" s="192">
        <f t="shared" si="30"/>
        <v>0</v>
      </c>
      <c r="N108" s="192">
        <f t="shared" si="30"/>
        <v>0</v>
      </c>
      <c r="O108" s="192">
        <f t="shared" si="30"/>
        <v>1</v>
      </c>
      <c r="P108" s="192">
        <f t="shared" si="30"/>
        <v>0</v>
      </c>
      <c r="Q108" s="192">
        <f t="shared" si="30"/>
        <v>0</v>
      </c>
      <c r="R108" s="192">
        <f t="shared" si="30"/>
        <v>0</v>
      </c>
      <c r="S108" s="192">
        <f t="shared" si="30"/>
        <v>800</v>
      </c>
      <c r="T108" s="192">
        <f t="shared" si="30"/>
        <v>800</v>
      </c>
      <c r="U108" s="192">
        <f t="shared" si="30"/>
        <v>0</v>
      </c>
      <c r="V108" s="192">
        <f t="shared" si="30"/>
        <v>0</v>
      </c>
      <c r="W108" s="192">
        <f t="shared" si="30"/>
        <v>0</v>
      </c>
      <c r="X108" s="192">
        <f t="shared" si="30"/>
        <v>0</v>
      </c>
      <c r="Y108" s="192">
        <f t="shared" si="30"/>
        <v>0</v>
      </c>
      <c r="Z108" s="192">
        <f t="shared" si="30"/>
        <v>240</v>
      </c>
      <c r="AA108" s="192">
        <f t="shared" si="30"/>
        <v>240</v>
      </c>
      <c r="AB108" s="192">
        <f t="shared" si="30"/>
        <v>240</v>
      </c>
      <c r="AC108" s="192">
        <f t="shared" si="30"/>
        <v>0</v>
      </c>
      <c r="AD108" s="192">
        <f t="shared" si="30"/>
        <v>0</v>
      </c>
      <c r="AE108" s="192">
        <f t="shared" si="30"/>
        <v>0</v>
      </c>
      <c r="AF108" s="192">
        <f t="shared" si="30"/>
        <v>0</v>
      </c>
      <c r="AG108" s="192">
        <f t="shared" si="30"/>
        <v>0</v>
      </c>
      <c r="AH108" s="192">
        <f t="shared" si="30"/>
        <v>0</v>
      </c>
      <c r="AI108" s="192">
        <f t="shared" si="30"/>
        <v>0</v>
      </c>
      <c r="AJ108" s="192">
        <f t="shared" si="30"/>
        <v>0</v>
      </c>
      <c r="AK108" s="192">
        <f t="shared" si="30"/>
        <v>0</v>
      </c>
      <c r="AL108" s="192">
        <f t="shared" si="30"/>
        <v>0</v>
      </c>
      <c r="AM108" s="196"/>
      <c r="AN108" s="196"/>
      <c r="AO108" s="196"/>
    </row>
    <row r="109" s="12" customFormat="1" ht="30" customHeight="1" spans="1:41">
      <c r="A109" s="203" t="s">
        <v>52</v>
      </c>
      <c r="B109" s="188" t="s">
        <v>139</v>
      </c>
      <c r="C109" s="188"/>
      <c r="D109" s="188"/>
      <c r="E109" s="185"/>
      <c r="F109" s="185"/>
      <c r="G109" s="185"/>
      <c r="H109" s="185"/>
      <c r="I109" s="191">
        <f t="shared" ref="I109:AL109" si="31">I110</f>
        <v>0</v>
      </c>
      <c r="J109" s="191">
        <f t="shared" si="31"/>
        <v>0</v>
      </c>
      <c r="K109" s="191">
        <f t="shared" si="31"/>
        <v>0</v>
      </c>
      <c r="L109" s="191">
        <f t="shared" si="31"/>
        <v>0</v>
      </c>
      <c r="M109" s="191">
        <f t="shared" si="31"/>
        <v>0</v>
      </c>
      <c r="N109" s="191">
        <f t="shared" si="31"/>
        <v>0</v>
      </c>
      <c r="O109" s="191">
        <f t="shared" si="31"/>
        <v>0</v>
      </c>
      <c r="P109" s="191">
        <f t="shared" si="31"/>
        <v>0</v>
      </c>
      <c r="Q109" s="191">
        <f t="shared" si="31"/>
        <v>0</v>
      </c>
      <c r="R109" s="191">
        <f t="shared" si="31"/>
        <v>0</v>
      </c>
      <c r="S109" s="191">
        <f t="shared" si="31"/>
        <v>0</v>
      </c>
      <c r="T109" s="191">
        <f t="shared" si="31"/>
        <v>0</v>
      </c>
      <c r="U109" s="191">
        <f t="shared" si="31"/>
        <v>0</v>
      </c>
      <c r="V109" s="191">
        <f t="shared" si="31"/>
        <v>0</v>
      </c>
      <c r="W109" s="191">
        <f t="shared" si="31"/>
        <v>0</v>
      </c>
      <c r="X109" s="191">
        <f t="shared" si="31"/>
        <v>0</v>
      </c>
      <c r="Y109" s="191">
        <f t="shared" si="31"/>
        <v>0</v>
      </c>
      <c r="Z109" s="191">
        <f t="shared" si="31"/>
        <v>0</v>
      </c>
      <c r="AA109" s="191">
        <f t="shared" si="31"/>
        <v>0</v>
      </c>
      <c r="AB109" s="191">
        <f t="shared" si="31"/>
        <v>0</v>
      </c>
      <c r="AC109" s="191">
        <f t="shared" si="31"/>
        <v>0</v>
      </c>
      <c r="AD109" s="191">
        <f t="shared" si="31"/>
        <v>0</v>
      </c>
      <c r="AE109" s="191">
        <f t="shared" si="31"/>
        <v>0</v>
      </c>
      <c r="AF109" s="191">
        <f t="shared" si="31"/>
        <v>0</v>
      </c>
      <c r="AG109" s="191">
        <f t="shared" si="31"/>
        <v>0</v>
      </c>
      <c r="AH109" s="191">
        <f t="shared" si="31"/>
        <v>0</v>
      </c>
      <c r="AI109" s="191">
        <f t="shared" si="31"/>
        <v>0</v>
      </c>
      <c r="AJ109" s="191">
        <f t="shared" si="31"/>
        <v>0</v>
      </c>
      <c r="AK109" s="191">
        <f t="shared" si="31"/>
        <v>0</v>
      </c>
      <c r="AL109" s="191">
        <f t="shared" si="31"/>
        <v>0</v>
      </c>
      <c r="AM109" s="196"/>
      <c r="AN109" s="196"/>
      <c r="AO109" s="196"/>
    </row>
    <row r="110" s="12" customFormat="1" ht="30" customHeight="1" spans="1:41">
      <c r="A110" s="183" t="s">
        <v>54</v>
      </c>
      <c r="B110" s="188" t="s">
        <v>140</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30" customHeight="1" spans="1:41">
      <c r="A111" s="203" t="s">
        <v>52</v>
      </c>
      <c r="B111" s="188" t="s">
        <v>141</v>
      </c>
      <c r="C111" s="188"/>
      <c r="D111" s="188"/>
      <c r="E111" s="185"/>
      <c r="F111" s="185"/>
      <c r="G111" s="185"/>
      <c r="H111" s="185"/>
      <c r="I111" s="191">
        <f t="shared" ref="I111:AL111" si="32">I112+I114+I115</f>
        <v>1</v>
      </c>
      <c r="J111" s="191">
        <f t="shared" si="32"/>
        <v>800</v>
      </c>
      <c r="K111" s="191">
        <f t="shared" si="32"/>
        <v>0</v>
      </c>
      <c r="L111" s="191">
        <f t="shared" si="32"/>
        <v>0</v>
      </c>
      <c r="M111" s="191">
        <f t="shared" si="32"/>
        <v>0</v>
      </c>
      <c r="N111" s="191">
        <f t="shared" si="32"/>
        <v>0</v>
      </c>
      <c r="O111" s="191">
        <f t="shared" si="32"/>
        <v>1</v>
      </c>
      <c r="P111" s="191">
        <f t="shared" si="32"/>
        <v>0</v>
      </c>
      <c r="Q111" s="191">
        <f t="shared" si="32"/>
        <v>0</v>
      </c>
      <c r="R111" s="191">
        <f t="shared" si="32"/>
        <v>0</v>
      </c>
      <c r="S111" s="191">
        <f t="shared" si="32"/>
        <v>800</v>
      </c>
      <c r="T111" s="191">
        <f t="shared" si="32"/>
        <v>800</v>
      </c>
      <c r="U111" s="191">
        <f t="shared" si="32"/>
        <v>0</v>
      </c>
      <c r="V111" s="191">
        <f t="shared" si="32"/>
        <v>0</v>
      </c>
      <c r="W111" s="191">
        <f t="shared" si="32"/>
        <v>0</v>
      </c>
      <c r="X111" s="191">
        <f t="shared" si="32"/>
        <v>0</v>
      </c>
      <c r="Y111" s="191">
        <f t="shared" si="32"/>
        <v>0</v>
      </c>
      <c r="Z111" s="191">
        <f t="shared" si="32"/>
        <v>240</v>
      </c>
      <c r="AA111" s="191">
        <f t="shared" si="32"/>
        <v>240</v>
      </c>
      <c r="AB111" s="191">
        <f t="shared" si="32"/>
        <v>240</v>
      </c>
      <c r="AC111" s="191">
        <f t="shared" si="32"/>
        <v>0</v>
      </c>
      <c r="AD111" s="191">
        <f t="shared" si="32"/>
        <v>0</v>
      </c>
      <c r="AE111" s="191">
        <f t="shared" si="32"/>
        <v>0</v>
      </c>
      <c r="AF111" s="191">
        <f t="shared" si="32"/>
        <v>0</v>
      </c>
      <c r="AG111" s="191">
        <f t="shared" si="32"/>
        <v>0</v>
      </c>
      <c r="AH111" s="191">
        <f t="shared" si="32"/>
        <v>0</v>
      </c>
      <c r="AI111" s="191">
        <f t="shared" si="32"/>
        <v>0</v>
      </c>
      <c r="AJ111" s="191">
        <f t="shared" si="32"/>
        <v>0</v>
      </c>
      <c r="AK111" s="191">
        <f t="shared" si="32"/>
        <v>0</v>
      </c>
      <c r="AL111" s="191">
        <f t="shared" si="32"/>
        <v>0</v>
      </c>
      <c r="AM111" s="196"/>
      <c r="AN111" s="196"/>
      <c r="AO111" s="196"/>
    </row>
    <row r="112" s="12" customFormat="1" ht="30" customHeight="1" spans="1:41">
      <c r="A112" s="183" t="s">
        <v>54</v>
      </c>
      <c r="B112" s="188" t="s">
        <v>142</v>
      </c>
      <c r="C112" s="188"/>
      <c r="D112" s="188"/>
      <c r="E112" s="185"/>
      <c r="F112" s="185"/>
      <c r="G112" s="185"/>
      <c r="H112" s="185"/>
      <c r="I112" s="191">
        <f t="shared" ref="I112:AL112" si="33">SUM(I113)</f>
        <v>1</v>
      </c>
      <c r="J112" s="191">
        <f t="shared" si="33"/>
        <v>800</v>
      </c>
      <c r="K112" s="191">
        <f t="shared" si="33"/>
        <v>0</v>
      </c>
      <c r="L112" s="191">
        <f t="shared" si="33"/>
        <v>0</v>
      </c>
      <c r="M112" s="191">
        <f t="shared" si="33"/>
        <v>0</v>
      </c>
      <c r="N112" s="191">
        <f t="shared" si="33"/>
        <v>0</v>
      </c>
      <c r="O112" s="191">
        <f t="shared" si="33"/>
        <v>1</v>
      </c>
      <c r="P112" s="191">
        <f t="shared" si="33"/>
        <v>0</v>
      </c>
      <c r="Q112" s="191">
        <f t="shared" si="33"/>
        <v>0</v>
      </c>
      <c r="R112" s="191">
        <f t="shared" si="33"/>
        <v>0</v>
      </c>
      <c r="S112" s="191">
        <f t="shared" si="33"/>
        <v>800</v>
      </c>
      <c r="T112" s="191">
        <f t="shared" si="33"/>
        <v>800</v>
      </c>
      <c r="U112" s="191">
        <f t="shared" si="33"/>
        <v>0</v>
      </c>
      <c r="V112" s="191">
        <f t="shared" si="33"/>
        <v>0</v>
      </c>
      <c r="W112" s="191">
        <f t="shared" si="33"/>
        <v>0</v>
      </c>
      <c r="X112" s="191">
        <f t="shared" si="33"/>
        <v>0</v>
      </c>
      <c r="Y112" s="191">
        <f t="shared" si="33"/>
        <v>0</v>
      </c>
      <c r="Z112" s="191">
        <f t="shared" si="33"/>
        <v>240</v>
      </c>
      <c r="AA112" s="191">
        <f t="shared" si="33"/>
        <v>240</v>
      </c>
      <c r="AB112" s="191">
        <f t="shared" si="33"/>
        <v>240</v>
      </c>
      <c r="AC112" s="191">
        <f t="shared" si="33"/>
        <v>0</v>
      </c>
      <c r="AD112" s="191">
        <f t="shared" si="33"/>
        <v>0</v>
      </c>
      <c r="AE112" s="191">
        <f t="shared" si="33"/>
        <v>0</v>
      </c>
      <c r="AF112" s="191">
        <f t="shared" si="33"/>
        <v>0</v>
      </c>
      <c r="AG112" s="191">
        <f t="shared" si="33"/>
        <v>0</v>
      </c>
      <c r="AH112" s="191">
        <f t="shared" si="33"/>
        <v>0</v>
      </c>
      <c r="AI112" s="191">
        <f t="shared" si="33"/>
        <v>0</v>
      </c>
      <c r="AJ112" s="191">
        <f t="shared" si="33"/>
        <v>0</v>
      </c>
      <c r="AK112" s="191">
        <f t="shared" si="33"/>
        <v>0</v>
      </c>
      <c r="AL112" s="191">
        <f t="shared" si="33"/>
        <v>0</v>
      </c>
      <c r="AM112" s="196"/>
      <c r="AN112" s="196"/>
      <c r="AO112" s="196"/>
    </row>
    <row r="113" s="7" customFormat="1" ht="198" customHeight="1" spans="1:42">
      <c r="A113" s="22">
        <v>15</v>
      </c>
      <c r="B113" s="22" t="s">
        <v>1174</v>
      </c>
      <c r="C113" s="22">
        <v>2024</v>
      </c>
      <c r="D113" s="33" t="s">
        <v>993</v>
      </c>
      <c r="E113" s="22" t="s">
        <v>178</v>
      </c>
      <c r="F113" s="22" t="s">
        <v>1175</v>
      </c>
      <c r="G113" s="22" t="s">
        <v>995</v>
      </c>
      <c r="H113" s="33" t="s">
        <v>1103</v>
      </c>
      <c r="I113" s="22">
        <v>1</v>
      </c>
      <c r="J113" s="22">
        <v>800</v>
      </c>
      <c r="K113" s="22"/>
      <c r="L113" s="22"/>
      <c r="M113" s="22"/>
      <c r="N113" s="22"/>
      <c r="O113" s="22">
        <v>1</v>
      </c>
      <c r="P113" s="22"/>
      <c r="Q113" s="22"/>
      <c r="R113" s="22"/>
      <c r="S113" s="22">
        <v>800</v>
      </c>
      <c r="T113" s="22">
        <v>800</v>
      </c>
      <c r="U113" s="36" t="s">
        <v>997</v>
      </c>
      <c r="V113" s="22" t="s">
        <v>1176</v>
      </c>
      <c r="W113" s="22" t="s">
        <v>997</v>
      </c>
      <c r="X113" s="22" t="s">
        <v>1176</v>
      </c>
      <c r="Y113" s="22" t="s">
        <v>1177</v>
      </c>
      <c r="Z113" s="22">
        <v>240</v>
      </c>
      <c r="AA113" s="22">
        <v>240</v>
      </c>
      <c r="AB113" s="60">
        <v>240</v>
      </c>
      <c r="AC113" s="60"/>
      <c r="AD113" s="60"/>
      <c r="AE113" s="60"/>
      <c r="AF113" s="22"/>
      <c r="AG113" s="22"/>
      <c r="AH113" s="22"/>
      <c r="AI113" s="22"/>
      <c r="AJ113" s="22"/>
      <c r="AK113" s="22"/>
      <c r="AL113" s="22"/>
      <c r="AM113" s="33" t="s">
        <v>1178</v>
      </c>
      <c r="AN113" s="33" t="s">
        <v>1179</v>
      </c>
      <c r="AO113" s="60" t="s">
        <v>1386</v>
      </c>
      <c r="AP113" s="75" t="s">
        <v>1386</v>
      </c>
    </row>
    <row r="114" s="12" customFormat="1" ht="30" customHeight="1" spans="1:41">
      <c r="A114" s="183" t="s">
        <v>54</v>
      </c>
      <c r="B114" s="188" t="s">
        <v>143</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customHeight="1" spans="1:41">
      <c r="A115" s="183" t="s">
        <v>54</v>
      </c>
      <c r="B115" s="188" t="s">
        <v>144</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customHeight="1" spans="1:41">
      <c r="A116" s="203" t="s">
        <v>52</v>
      </c>
      <c r="B116" s="188" t="s">
        <v>145</v>
      </c>
      <c r="C116" s="188"/>
      <c r="D116" s="188"/>
      <c r="E116" s="185"/>
      <c r="F116" s="185"/>
      <c r="G116" s="185"/>
      <c r="H116" s="185"/>
      <c r="I116" s="191">
        <f t="shared" ref="I116:AL116" si="34">I117+I118+I119+I120+I121+I122</f>
        <v>0</v>
      </c>
      <c r="J116" s="191">
        <f t="shared" si="34"/>
        <v>0</v>
      </c>
      <c r="K116" s="191">
        <f t="shared" si="34"/>
        <v>0</v>
      </c>
      <c r="L116" s="191">
        <f t="shared" si="34"/>
        <v>0</v>
      </c>
      <c r="M116" s="191">
        <f t="shared" si="34"/>
        <v>0</v>
      </c>
      <c r="N116" s="191">
        <f t="shared" si="34"/>
        <v>0</v>
      </c>
      <c r="O116" s="191">
        <f t="shared" si="34"/>
        <v>0</v>
      </c>
      <c r="P116" s="191">
        <f t="shared" si="34"/>
        <v>0</v>
      </c>
      <c r="Q116" s="191">
        <f t="shared" si="34"/>
        <v>0</v>
      </c>
      <c r="R116" s="191">
        <f t="shared" si="34"/>
        <v>0</v>
      </c>
      <c r="S116" s="191">
        <f t="shared" si="34"/>
        <v>0</v>
      </c>
      <c r="T116" s="191">
        <f t="shared" si="34"/>
        <v>0</v>
      </c>
      <c r="U116" s="191">
        <f t="shared" si="34"/>
        <v>0</v>
      </c>
      <c r="V116" s="191">
        <f t="shared" si="34"/>
        <v>0</v>
      </c>
      <c r="W116" s="191">
        <f t="shared" si="34"/>
        <v>0</v>
      </c>
      <c r="X116" s="191">
        <f t="shared" si="34"/>
        <v>0</v>
      </c>
      <c r="Y116" s="191">
        <f t="shared" si="34"/>
        <v>0</v>
      </c>
      <c r="Z116" s="191">
        <f t="shared" si="34"/>
        <v>0</v>
      </c>
      <c r="AA116" s="191">
        <f t="shared" si="34"/>
        <v>0</v>
      </c>
      <c r="AB116" s="191">
        <f t="shared" si="34"/>
        <v>0</v>
      </c>
      <c r="AC116" s="191">
        <f t="shared" si="34"/>
        <v>0</v>
      </c>
      <c r="AD116" s="191">
        <f t="shared" si="34"/>
        <v>0</v>
      </c>
      <c r="AE116" s="191">
        <f t="shared" si="34"/>
        <v>0</v>
      </c>
      <c r="AF116" s="191">
        <f t="shared" si="34"/>
        <v>0</v>
      </c>
      <c r="AG116" s="191">
        <f t="shared" si="34"/>
        <v>0</v>
      </c>
      <c r="AH116" s="191">
        <f t="shared" si="34"/>
        <v>0</v>
      </c>
      <c r="AI116" s="191">
        <f t="shared" si="34"/>
        <v>0</v>
      </c>
      <c r="AJ116" s="191">
        <f t="shared" si="34"/>
        <v>0</v>
      </c>
      <c r="AK116" s="191">
        <f t="shared" si="34"/>
        <v>0</v>
      </c>
      <c r="AL116" s="191">
        <f t="shared" si="34"/>
        <v>0</v>
      </c>
      <c r="AM116" s="196"/>
      <c r="AN116" s="196"/>
      <c r="AO116" s="196"/>
    </row>
    <row r="117" s="12" customFormat="1" ht="30" customHeight="1" spans="1:41">
      <c r="A117" s="183" t="s">
        <v>54</v>
      </c>
      <c r="B117" s="188" t="s">
        <v>146</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147</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3" t="s">
        <v>54</v>
      </c>
      <c r="B119" s="188" t="s">
        <v>148</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customHeight="1" spans="1:41">
      <c r="A120" s="183" t="s">
        <v>54</v>
      </c>
      <c r="B120" s="188" t="s">
        <v>149</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customHeight="1" spans="1:41">
      <c r="A121" s="183" t="s">
        <v>54</v>
      </c>
      <c r="B121" s="188" t="s">
        <v>150</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customHeight="1" spans="1:41">
      <c r="A122" s="183" t="s">
        <v>54</v>
      </c>
      <c r="B122" s="188" t="s">
        <v>151</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203" t="s">
        <v>52</v>
      </c>
      <c r="B123" s="188" t="s">
        <v>152</v>
      </c>
      <c r="C123" s="188"/>
      <c r="D123" s="188"/>
      <c r="E123" s="185"/>
      <c r="F123" s="185"/>
      <c r="G123" s="185"/>
      <c r="H123" s="185"/>
      <c r="I123" s="191">
        <f t="shared" ref="I123:AL123" si="35">I124+I125+I126+I127+I128</f>
        <v>0</v>
      </c>
      <c r="J123" s="191">
        <f t="shared" si="35"/>
        <v>0</v>
      </c>
      <c r="K123" s="191">
        <f t="shared" si="35"/>
        <v>0</v>
      </c>
      <c r="L123" s="191">
        <f t="shared" si="35"/>
        <v>0</v>
      </c>
      <c r="M123" s="191">
        <f t="shared" si="35"/>
        <v>0</v>
      </c>
      <c r="N123" s="191">
        <f t="shared" si="35"/>
        <v>0</v>
      </c>
      <c r="O123" s="191">
        <f t="shared" si="35"/>
        <v>0</v>
      </c>
      <c r="P123" s="191">
        <f t="shared" si="35"/>
        <v>0</v>
      </c>
      <c r="Q123" s="191">
        <f t="shared" si="35"/>
        <v>0</v>
      </c>
      <c r="R123" s="191">
        <f t="shared" si="35"/>
        <v>0</v>
      </c>
      <c r="S123" s="191">
        <f t="shared" si="35"/>
        <v>0</v>
      </c>
      <c r="T123" s="191">
        <f t="shared" si="35"/>
        <v>0</v>
      </c>
      <c r="U123" s="191">
        <f t="shared" si="35"/>
        <v>0</v>
      </c>
      <c r="V123" s="191">
        <f t="shared" si="35"/>
        <v>0</v>
      </c>
      <c r="W123" s="191">
        <f t="shared" si="35"/>
        <v>0</v>
      </c>
      <c r="X123" s="191">
        <f t="shared" si="35"/>
        <v>0</v>
      </c>
      <c r="Y123" s="191">
        <f t="shared" si="35"/>
        <v>0</v>
      </c>
      <c r="Z123" s="191">
        <f t="shared" si="35"/>
        <v>0</v>
      </c>
      <c r="AA123" s="191">
        <f t="shared" si="35"/>
        <v>0</v>
      </c>
      <c r="AB123" s="191">
        <f t="shared" si="35"/>
        <v>0</v>
      </c>
      <c r="AC123" s="191">
        <f t="shared" si="35"/>
        <v>0</v>
      </c>
      <c r="AD123" s="191">
        <f t="shared" si="35"/>
        <v>0</v>
      </c>
      <c r="AE123" s="191">
        <f t="shared" si="35"/>
        <v>0</v>
      </c>
      <c r="AF123" s="191">
        <f t="shared" si="35"/>
        <v>0</v>
      </c>
      <c r="AG123" s="191">
        <f t="shared" si="35"/>
        <v>0</v>
      </c>
      <c r="AH123" s="191">
        <f t="shared" si="35"/>
        <v>0</v>
      </c>
      <c r="AI123" s="191">
        <f t="shared" si="35"/>
        <v>0</v>
      </c>
      <c r="AJ123" s="191">
        <f t="shared" si="35"/>
        <v>0</v>
      </c>
      <c r="AK123" s="191">
        <f t="shared" si="35"/>
        <v>0</v>
      </c>
      <c r="AL123" s="191">
        <f t="shared" si="35"/>
        <v>0</v>
      </c>
      <c r="AM123" s="196"/>
      <c r="AN123" s="196"/>
      <c r="AO123" s="196"/>
    </row>
    <row r="124" s="12" customFormat="1" ht="30" customHeight="1" spans="1:41">
      <c r="A124" s="183" t="s">
        <v>54</v>
      </c>
      <c r="B124" s="188" t="s">
        <v>153</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c r="AO124" s="196"/>
    </row>
    <row r="125" s="12" customFormat="1" ht="30" customHeight="1" spans="1:41">
      <c r="A125" s="183" t="s">
        <v>54</v>
      </c>
      <c r="B125" s="188" t="s">
        <v>154</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customHeight="1" spans="1:41">
      <c r="A126" s="183" t="s">
        <v>54</v>
      </c>
      <c r="B126" s="188" t="s">
        <v>155</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183" t="s">
        <v>54</v>
      </c>
      <c r="B127" s="188" t="s">
        <v>156</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157</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0" t="s">
        <v>50</v>
      </c>
      <c r="B129" s="188" t="s">
        <v>158</v>
      </c>
      <c r="C129" s="188"/>
      <c r="D129" s="188"/>
      <c r="E129" s="185"/>
      <c r="F129" s="185"/>
      <c r="G129" s="185"/>
      <c r="H129" s="185"/>
      <c r="I129" s="192">
        <f t="shared" ref="I129:AL129" si="36">I130+I133</f>
        <v>0</v>
      </c>
      <c r="J129" s="192">
        <f t="shared" si="36"/>
        <v>0</v>
      </c>
      <c r="K129" s="192">
        <f t="shared" si="36"/>
        <v>0</v>
      </c>
      <c r="L129" s="192">
        <f t="shared" si="36"/>
        <v>0</v>
      </c>
      <c r="M129" s="192">
        <f t="shared" si="36"/>
        <v>0</v>
      </c>
      <c r="N129" s="192">
        <f t="shared" si="36"/>
        <v>0</v>
      </c>
      <c r="O129" s="192">
        <f t="shared" si="36"/>
        <v>0</v>
      </c>
      <c r="P129" s="192">
        <f t="shared" si="36"/>
        <v>0</v>
      </c>
      <c r="Q129" s="192">
        <f t="shared" si="36"/>
        <v>0</v>
      </c>
      <c r="R129" s="192">
        <f t="shared" si="36"/>
        <v>0</v>
      </c>
      <c r="S129" s="192">
        <f t="shared" si="36"/>
        <v>0</v>
      </c>
      <c r="T129" s="192">
        <f t="shared" si="36"/>
        <v>0</v>
      </c>
      <c r="U129" s="192">
        <f t="shared" si="36"/>
        <v>0</v>
      </c>
      <c r="V129" s="192">
        <f t="shared" si="36"/>
        <v>0</v>
      </c>
      <c r="W129" s="192">
        <f t="shared" si="36"/>
        <v>0</v>
      </c>
      <c r="X129" s="192">
        <f t="shared" si="36"/>
        <v>0</v>
      </c>
      <c r="Y129" s="192">
        <f t="shared" si="36"/>
        <v>0</v>
      </c>
      <c r="Z129" s="192">
        <f t="shared" si="36"/>
        <v>0</v>
      </c>
      <c r="AA129" s="192">
        <f t="shared" si="36"/>
        <v>0</v>
      </c>
      <c r="AB129" s="192">
        <f t="shared" si="36"/>
        <v>0</v>
      </c>
      <c r="AC129" s="192">
        <f t="shared" si="36"/>
        <v>0</v>
      </c>
      <c r="AD129" s="192">
        <f t="shared" si="36"/>
        <v>0</v>
      </c>
      <c r="AE129" s="192">
        <f t="shared" si="36"/>
        <v>0</v>
      </c>
      <c r="AF129" s="192">
        <f t="shared" si="36"/>
        <v>0</v>
      </c>
      <c r="AG129" s="192">
        <f t="shared" si="36"/>
        <v>0</v>
      </c>
      <c r="AH129" s="192">
        <f t="shared" si="36"/>
        <v>0</v>
      </c>
      <c r="AI129" s="192">
        <f t="shared" si="36"/>
        <v>0</v>
      </c>
      <c r="AJ129" s="192">
        <f t="shared" si="36"/>
        <v>0</v>
      </c>
      <c r="AK129" s="192">
        <f t="shared" si="36"/>
        <v>0</v>
      </c>
      <c r="AL129" s="192">
        <f t="shared" si="36"/>
        <v>0</v>
      </c>
      <c r="AM129" s="196"/>
      <c r="AN129" s="196"/>
      <c r="AO129" s="196"/>
    </row>
    <row r="130" s="12" customFormat="1" ht="30" customHeight="1" spans="1:41">
      <c r="A130" s="203" t="s">
        <v>52</v>
      </c>
      <c r="B130" s="188" t="s">
        <v>159</v>
      </c>
      <c r="C130" s="188"/>
      <c r="D130" s="188"/>
      <c r="E130" s="185"/>
      <c r="F130" s="185"/>
      <c r="G130" s="185"/>
      <c r="H130" s="185"/>
      <c r="I130" s="191">
        <f t="shared" ref="I130:AL130" si="37">I131+I132</f>
        <v>0</v>
      </c>
      <c r="J130" s="191">
        <f t="shared" si="37"/>
        <v>0</v>
      </c>
      <c r="K130" s="191">
        <f t="shared" si="37"/>
        <v>0</v>
      </c>
      <c r="L130" s="191">
        <f t="shared" si="37"/>
        <v>0</v>
      </c>
      <c r="M130" s="191">
        <f t="shared" si="37"/>
        <v>0</v>
      </c>
      <c r="N130" s="191">
        <f t="shared" si="37"/>
        <v>0</v>
      </c>
      <c r="O130" s="191">
        <f t="shared" si="37"/>
        <v>0</v>
      </c>
      <c r="P130" s="191">
        <f t="shared" si="37"/>
        <v>0</v>
      </c>
      <c r="Q130" s="191">
        <f t="shared" si="37"/>
        <v>0</v>
      </c>
      <c r="R130" s="191">
        <f t="shared" si="37"/>
        <v>0</v>
      </c>
      <c r="S130" s="191">
        <f t="shared" si="37"/>
        <v>0</v>
      </c>
      <c r="T130" s="191">
        <f t="shared" si="37"/>
        <v>0</v>
      </c>
      <c r="U130" s="191">
        <f t="shared" si="37"/>
        <v>0</v>
      </c>
      <c r="V130" s="191">
        <f t="shared" si="37"/>
        <v>0</v>
      </c>
      <c r="W130" s="191">
        <f t="shared" si="37"/>
        <v>0</v>
      </c>
      <c r="X130" s="191">
        <f t="shared" si="37"/>
        <v>0</v>
      </c>
      <c r="Y130" s="191">
        <f t="shared" si="37"/>
        <v>0</v>
      </c>
      <c r="Z130" s="191">
        <f t="shared" si="37"/>
        <v>0</v>
      </c>
      <c r="AA130" s="191">
        <f t="shared" si="37"/>
        <v>0</v>
      </c>
      <c r="AB130" s="191">
        <f t="shared" si="37"/>
        <v>0</v>
      </c>
      <c r="AC130" s="191">
        <f t="shared" si="37"/>
        <v>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6"/>
      <c r="AN130" s="196"/>
      <c r="AO130" s="196"/>
    </row>
    <row r="131" s="12" customFormat="1" ht="30" customHeight="1" spans="1:41">
      <c r="A131" s="183" t="s">
        <v>54</v>
      </c>
      <c r="B131" s="188" t="s">
        <v>160</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161</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203" t="s">
        <v>52</v>
      </c>
      <c r="B133" s="188" t="s">
        <v>162</v>
      </c>
      <c r="C133" s="188"/>
      <c r="D133" s="188"/>
      <c r="E133" s="185"/>
      <c r="F133" s="185"/>
      <c r="G133" s="185"/>
      <c r="H133" s="185"/>
      <c r="I133" s="191">
        <f t="shared" ref="I133:AL133" si="38">I134+I135+I136+I137</f>
        <v>0</v>
      </c>
      <c r="J133" s="191">
        <f t="shared" si="38"/>
        <v>0</v>
      </c>
      <c r="K133" s="191">
        <f t="shared" si="38"/>
        <v>0</v>
      </c>
      <c r="L133" s="191">
        <f t="shared" si="38"/>
        <v>0</v>
      </c>
      <c r="M133" s="191">
        <f t="shared" si="38"/>
        <v>0</v>
      </c>
      <c r="N133" s="191">
        <f t="shared" si="38"/>
        <v>0</v>
      </c>
      <c r="O133" s="191">
        <f t="shared" si="38"/>
        <v>0</v>
      </c>
      <c r="P133" s="191">
        <f t="shared" si="38"/>
        <v>0</v>
      </c>
      <c r="Q133" s="191">
        <f t="shared" si="38"/>
        <v>0</v>
      </c>
      <c r="R133" s="191">
        <f t="shared" si="38"/>
        <v>0</v>
      </c>
      <c r="S133" s="191">
        <f t="shared" si="38"/>
        <v>0</v>
      </c>
      <c r="T133" s="191">
        <f t="shared" si="38"/>
        <v>0</v>
      </c>
      <c r="U133" s="191">
        <f t="shared" si="38"/>
        <v>0</v>
      </c>
      <c r="V133" s="191">
        <f t="shared" si="38"/>
        <v>0</v>
      </c>
      <c r="W133" s="191">
        <f t="shared" si="38"/>
        <v>0</v>
      </c>
      <c r="X133" s="191">
        <f t="shared" si="38"/>
        <v>0</v>
      </c>
      <c r="Y133" s="191">
        <f t="shared" si="38"/>
        <v>0</v>
      </c>
      <c r="Z133" s="191">
        <f t="shared" si="38"/>
        <v>0</v>
      </c>
      <c r="AA133" s="191">
        <f t="shared" si="38"/>
        <v>0</v>
      </c>
      <c r="AB133" s="191">
        <f t="shared" si="38"/>
        <v>0</v>
      </c>
      <c r="AC133" s="191">
        <f t="shared" si="38"/>
        <v>0</v>
      </c>
      <c r="AD133" s="191">
        <f t="shared" si="38"/>
        <v>0</v>
      </c>
      <c r="AE133" s="191">
        <f t="shared" si="38"/>
        <v>0</v>
      </c>
      <c r="AF133" s="191">
        <f t="shared" si="38"/>
        <v>0</v>
      </c>
      <c r="AG133" s="191">
        <f t="shared" si="38"/>
        <v>0</v>
      </c>
      <c r="AH133" s="191">
        <f t="shared" si="38"/>
        <v>0</v>
      </c>
      <c r="AI133" s="191">
        <f t="shared" si="38"/>
        <v>0</v>
      </c>
      <c r="AJ133" s="191">
        <f t="shared" si="38"/>
        <v>0</v>
      </c>
      <c r="AK133" s="191">
        <f t="shared" si="38"/>
        <v>0</v>
      </c>
      <c r="AL133" s="191">
        <f t="shared" si="38"/>
        <v>0</v>
      </c>
      <c r="AM133" s="196"/>
      <c r="AN133" s="196"/>
      <c r="AO133" s="196"/>
    </row>
    <row r="134" s="12" customFormat="1" ht="30" customHeight="1" spans="1:41">
      <c r="A134" s="183" t="s">
        <v>54</v>
      </c>
      <c r="B134" s="188" t="s">
        <v>163</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164</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165</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166</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0" t="s">
        <v>50</v>
      </c>
      <c r="B138" s="188" t="s">
        <v>167</v>
      </c>
      <c r="C138" s="188"/>
      <c r="D138" s="188"/>
      <c r="E138" s="185"/>
      <c r="F138" s="185"/>
      <c r="G138" s="185"/>
      <c r="H138" s="185"/>
      <c r="I138" s="192">
        <f t="shared" ref="I138:AL138" si="39">I139</f>
        <v>0</v>
      </c>
      <c r="J138" s="192">
        <f t="shared" si="39"/>
        <v>0</v>
      </c>
      <c r="K138" s="192">
        <f t="shared" si="39"/>
        <v>0</v>
      </c>
      <c r="L138" s="192">
        <f t="shared" si="39"/>
        <v>0</v>
      </c>
      <c r="M138" s="192">
        <f t="shared" si="39"/>
        <v>0</v>
      </c>
      <c r="N138" s="192">
        <f t="shared" si="39"/>
        <v>0</v>
      </c>
      <c r="O138" s="192">
        <f t="shared" si="39"/>
        <v>0</v>
      </c>
      <c r="P138" s="192">
        <f t="shared" si="39"/>
        <v>0</v>
      </c>
      <c r="Q138" s="192">
        <f t="shared" si="39"/>
        <v>0</v>
      </c>
      <c r="R138" s="192">
        <f t="shared" si="39"/>
        <v>0</v>
      </c>
      <c r="S138" s="192">
        <f t="shared" si="39"/>
        <v>0</v>
      </c>
      <c r="T138" s="192">
        <f t="shared" si="39"/>
        <v>0</v>
      </c>
      <c r="U138" s="192">
        <f t="shared" si="39"/>
        <v>0</v>
      </c>
      <c r="V138" s="192">
        <f t="shared" si="39"/>
        <v>0</v>
      </c>
      <c r="W138" s="192">
        <f t="shared" si="39"/>
        <v>0</v>
      </c>
      <c r="X138" s="192">
        <f t="shared" si="39"/>
        <v>0</v>
      </c>
      <c r="Y138" s="192">
        <f t="shared" si="39"/>
        <v>0</v>
      </c>
      <c r="Z138" s="192">
        <f t="shared" si="39"/>
        <v>0</v>
      </c>
      <c r="AA138" s="192">
        <f t="shared" si="39"/>
        <v>0</v>
      </c>
      <c r="AB138" s="192">
        <f t="shared" si="39"/>
        <v>0</v>
      </c>
      <c r="AC138" s="192">
        <f t="shared" si="39"/>
        <v>0</v>
      </c>
      <c r="AD138" s="192">
        <f t="shared" si="39"/>
        <v>0</v>
      </c>
      <c r="AE138" s="192">
        <f t="shared" si="39"/>
        <v>0</v>
      </c>
      <c r="AF138" s="192">
        <f t="shared" si="39"/>
        <v>0</v>
      </c>
      <c r="AG138" s="192">
        <f t="shared" si="39"/>
        <v>0</v>
      </c>
      <c r="AH138" s="192">
        <f t="shared" si="39"/>
        <v>0</v>
      </c>
      <c r="AI138" s="192">
        <f t="shared" si="39"/>
        <v>0</v>
      </c>
      <c r="AJ138" s="192">
        <f t="shared" si="39"/>
        <v>0</v>
      </c>
      <c r="AK138" s="192">
        <f t="shared" si="39"/>
        <v>0</v>
      </c>
      <c r="AL138" s="192">
        <f t="shared" si="39"/>
        <v>0</v>
      </c>
      <c r="AM138" s="196"/>
      <c r="AN138" s="196"/>
      <c r="AO138" s="196"/>
    </row>
    <row r="139" s="12" customFormat="1" ht="30" customHeight="1" spans="1:41">
      <c r="A139" s="180" t="s">
        <v>52</v>
      </c>
      <c r="B139" s="188" t="s">
        <v>167</v>
      </c>
      <c r="C139" s="188"/>
      <c r="D139" s="188"/>
      <c r="E139" s="185"/>
      <c r="F139" s="185"/>
      <c r="G139" s="185"/>
      <c r="H139" s="185"/>
      <c r="I139" s="191">
        <f t="shared" ref="I139:AL139" si="40">I140</f>
        <v>0</v>
      </c>
      <c r="J139" s="191">
        <f t="shared" si="40"/>
        <v>0</v>
      </c>
      <c r="K139" s="191">
        <f t="shared" si="40"/>
        <v>0</v>
      </c>
      <c r="L139" s="191">
        <f t="shared" si="40"/>
        <v>0</v>
      </c>
      <c r="M139" s="191">
        <f t="shared" si="40"/>
        <v>0</v>
      </c>
      <c r="N139" s="191">
        <f t="shared" si="40"/>
        <v>0</v>
      </c>
      <c r="O139" s="191">
        <f t="shared" si="40"/>
        <v>0</v>
      </c>
      <c r="P139" s="191">
        <f t="shared" si="40"/>
        <v>0</v>
      </c>
      <c r="Q139" s="191">
        <f t="shared" si="40"/>
        <v>0</v>
      </c>
      <c r="R139" s="191">
        <f t="shared" si="40"/>
        <v>0</v>
      </c>
      <c r="S139" s="191">
        <f t="shared" si="40"/>
        <v>0</v>
      </c>
      <c r="T139" s="191">
        <f t="shared" si="40"/>
        <v>0</v>
      </c>
      <c r="U139" s="191">
        <f t="shared" si="40"/>
        <v>0</v>
      </c>
      <c r="V139" s="191">
        <f t="shared" si="40"/>
        <v>0</v>
      </c>
      <c r="W139" s="191">
        <f t="shared" si="40"/>
        <v>0</v>
      </c>
      <c r="X139" s="191">
        <f t="shared" si="40"/>
        <v>0</v>
      </c>
      <c r="Y139" s="191">
        <f t="shared" si="40"/>
        <v>0</v>
      </c>
      <c r="Z139" s="191">
        <f t="shared" si="40"/>
        <v>0</v>
      </c>
      <c r="AA139" s="191">
        <f t="shared" si="40"/>
        <v>0</v>
      </c>
      <c r="AB139" s="191">
        <f t="shared" si="40"/>
        <v>0</v>
      </c>
      <c r="AC139" s="191">
        <f t="shared" si="40"/>
        <v>0</v>
      </c>
      <c r="AD139" s="191">
        <f t="shared" si="40"/>
        <v>0</v>
      </c>
      <c r="AE139" s="191">
        <f t="shared" si="40"/>
        <v>0</v>
      </c>
      <c r="AF139" s="191">
        <f t="shared" si="40"/>
        <v>0</v>
      </c>
      <c r="AG139" s="191">
        <f t="shared" si="40"/>
        <v>0</v>
      </c>
      <c r="AH139" s="191">
        <f t="shared" si="40"/>
        <v>0</v>
      </c>
      <c r="AI139" s="191">
        <f t="shared" si="40"/>
        <v>0</v>
      </c>
      <c r="AJ139" s="191">
        <f t="shared" si="40"/>
        <v>0</v>
      </c>
      <c r="AK139" s="191">
        <f t="shared" si="40"/>
        <v>0</v>
      </c>
      <c r="AL139" s="191">
        <f t="shared" si="40"/>
        <v>0</v>
      </c>
      <c r="AM139" s="196"/>
      <c r="AN139" s="196"/>
      <c r="AO139" s="196"/>
    </row>
    <row r="140" s="12" customFormat="1" ht="30" customHeight="1" spans="1:41">
      <c r="A140" s="180" t="s">
        <v>54</v>
      </c>
      <c r="B140" s="188" t="s">
        <v>167</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0" t="s">
        <v>50</v>
      </c>
      <c r="B141" s="188" t="s">
        <v>96</v>
      </c>
      <c r="C141" s="188"/>
      <c r="D141" s="188"/>
      <c r="E141" s="185"/>
      <c r="F141" s="185"/>
      <c r="G141" s="185"/>
      <c r="H141" s="185"/>
      <c r="I141" s="192">
        <f t="shared" ref="I141:AL141" si="41">I142</f>
        <v>1</v>
      </c>
      <c r="J141" s="192">
        <f t="shared" si="41"/>
        <v>3800</v>
      </c>
      <c r="K141" s="192">
        <f t="shared" si="41"/>
        <v>0</v>
      </c>
      <c r="L141" s="192">
        <f t="shared" si="41"/>
        <v>0</v>
      </c>
      <c r="M141" s="192">
        <f t="shared" si="41"/>
        <v>0</v>
      </c>
      <c r="N141" s="192">
        <f t="shared" si="41"/>
        <v>0</v>
      </c>
      <c r="O141" s="192">
        <f t="shared" si="41"/>
        <v>0</v>
      </c>
      <c r="P141" s="192">
        <f t="shared" si="41"/>
        <v>0</v>
      </c>
      <c r="Q141" s="192">
        <f t="shared" si="41"/>
        <v>0</v>
      </c>
      <c r="R141" s="192">
        <f t="shared" si="41"/>
        <v>1</v>
      </c>
      <c r="S141" s="192">
        <f t="shared" si="41"/>
        <v>3800</v>
      </c>
      <c r="T141" s="192">
        <f t="shared" si="41"/>
        <v>0</v>
      </c>
      <c r="U141" s="192">
        <f t="shared" si="41"/>
        <v>0</v>
      </c>
      <c r="V141" s="192">
        <f t="shared" si="41"/>
        <v>0</v>
      </c>
      <c r="W141" s="192">
        <f t="shared" si="41"/>
        <v>0</v>
      </c>
      <c r="X141" s="192">
        <f t="shared" si="41"/>
        <v>0</v>
      </c>
      <c r="Y141" s="192">
        <f t="shared" si="41"/>
        <v>0</v>
      </c>
      <c r="Z141" s="192">
        <f t="shared" si="41"/>
        <v>38</v>
      </c>
      <c r="AA141" s="192">
        <f t="shared" si="41"/>
        <v>38</v>
      </c>
      <c r="AB141" s="192">
        <f t="shared" si="41"/>
        <v>0</v>
      </c>
      <c r="AC141" s="192">
        <f t="shared" si="41"/>
        <v>0</v>
      </c>
      <c r="AD141" s="192">
        <f t="shared" si="41"/>
        <v>38</v>
      </c>
      <c r="AE141" s="192">
        <f t="shared" si="41"/>
        <v>0</v>
      </c>
      <c r="AF141" s="192">
        <f t="shared" si="41"/>
        <v>0</v>
      </c>
      <c r="AG141" s="192">
        <f t="shared" si="41"/>
        <v>0</v>
      </c>
      <c r="AH141" s="192">
        <f t="shared" si="41"/>
        <v>0</v>
      </c>
      <c r="AI141" s="192">
        <f t="shared" si="41"/>
        <v>0</v>
      </c>
      <c r="AJ141" s="192">
        <f t="shared" si="41"/>
        <v>0</v>
      </c>
      <c r="AK141" s="192">
        <f t="shared" si="41"/>
        <v>0</v>
      </c>
      <c r="AL141" s="192">
        <f t="shared" si="41"/>
        <v>0</v>
      </c>
      <c r="AM141" s="196"/>
      <c r="AN141" s="196"/>
      <c r="AO141" s="196"/>
    </row>
    <row r="142" s="12" customFormat="1" ht="30" customHeight="1" spans="1:41">
      <c r="A142" s="180" t="s">
        <v>52</v>
      </c>
      <c r="B142" s="188" t="s">
        <v>96</v>
      </c>
      <c r="C142" s="188"/>
      <c r="D142" s="188"/>
      <c r="E142" s="185"/>
      <c r="F142" s="185"/>
      <c r="G142" s="185"/>
      <c r="H142" s="185"/>
      <c r="I142" s="191">
        <f t="shared" ref="I142:AL142" si="42">I143+I144+I146</f>
        <v>1</v>
      </c>
      <c r="J142" s="191">
        <f t="shared" si="42"/>
        <v>3800</v>
      </c>
      <c r="K142" s="191">
        <f t="shared" si="42"/>
        <v>0</v>
      </c>
      <c r="L142" s="191">
        <f t="shared" si="42"/>
        <v>0</v>
      </c>
      <c r="M142" s="191">
        <f t="shared" si="42"/>
        <v>0</v>
      </c>
      <c r="N142" s="191">
        <f t="shared" si="42"/>
        <v>0</v>
      </c>
      <c r="O142" s="191">
        <f t="shared" si="42"/>
        <v>0</v>
      </c>
      <c r="P142" s="191">
        <f t="shared" si="42"/>
        <v>0</v>
      </c>
      <c r="Q142" s="191">
        <f t="shared" si="42"/>
        <v>0</v>
      </c>
      <c r="R142" s="191">
        <f t="shared" si="42"/>
        <v>1</v>
      </c>
      <c r="S142" s="191">
        <f t="shared" si="42"/>
        <v>3800</v>
      </c>
      <c r="T142" s="191">
        <f t="shared" si="42"/>
        <v>0</v>
      </c>
      <c r="U142" s="191">
        <f t="shared" si="42"/>
        <v>0</v>
      </c>
      <c r="V142" s="191">
        <f t="shared" si="42"/>
        <v>0</v>
      </c>
      <c r="W142" s="191">
        <f t="shared" si="42"/>
        <v>0</v>
      </c>
      <c r="X142" s="191">
        <f t="shared" si="42"/>
        <v>0</v>
      </c>
      <c r="Y142" s="191">
        <f t="shared" si="42"/>
        <v>0</v>
      </c>
      <c r="Z142" s="191">
        <f t="shared" si="42"/>
        <v>38</v>
      </c>
      <c r="AA142" s="191">
        <f t="shared" si="42"/>
        <v>38</v>
      </c>
      <c r="AB142" s="191">
        <f t="shared" si="42"/>
        <v>0</v>
      </c>
      <c r="AC142" s="191">
        <f t="shared" si="42"/>
        <v>0</v>
      </c>
      <c r="AD142" s="191">
        <f t="shared" si="42"/>
        <v>38</v>
      </c>
      <c r="AE142" s="191">
        <f t="shared" si="42"/>
        <v>0</v>
      </c>
      <c r="AF142" s="191">
        <f t="shared" si="42"/>
        <v>0</v>
      </c>
      <c r="AG142" s="191">
        <f t="shared" si="42"/>
        <v>0</v>
      </c>
      <c r="AH142" s="191">
        <f t="shared" si="42"/>
        <v>0</v>
      </c>
      <c r="AI142" s="191">
        <f t="shared" si="42"/>
        <v>0</v>
      </c>
      <c r="AJ142" s="191">
        <f t="shared" si="42"/>
        <v>0</v>
      </c>
      <c r="AK142" s="191">
        <f t="shared" si="42"/>
        <v>0</v>
      </c>
      <c r="AL142" s="191">
        <f t="shared" si="42"/>
        <v>0</v>
      </c>
      <c r="AM142" s="196"/>
      <c r="AN142" s="196"/>
      <c r="AO142" s="196"/>
    </row>
    <row r="143" s="12" customFormat="1" ht="45" customHeight="1" spans="1:41">
      <c r="A143" s="183" t="s">
        <v>54</v>
      </c>
      <c r="B143" s="188" t="s">
        <v>168</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169</v>
      </c>
      <c r="C144" s="188"/>
      <c r="D144" s="188"/>
      <c r="E144" s="185"/>
      <c r="F144" s="185"/>
      <c r="G144" s="185"/>
      <c r="H144" s="185"/>
      <c r="I144" s="191">
        <f t="shared" ref="I144:AL144" si="43">SUM(I145)</f>
        <v>1</v>
      </c>
      <c r="J144" s="191">
        <f t="shared" si="43"/>
        <v>3800</v>
      </c>
      <c r="K144" s="191">
        <f t="shared" si="43"/>
        <v>0</v>
      </c>
      <c r="L144" s="191">
        <f t="shared" si="43"/>
        <v>0</v>
      </c>
      <c r="M144" s="191">
        <f t="shared" si="43"/>
        <v>0</v>
      </c>
      <c r="N144" s="191">
        <f t="shared" si="43"/>
        <v>0</v>
      </c>
      <c r="O144" s="191">
        <f t="shared" si="43"/>
        <v>0</v>
      </c>
      <c r="P144" s="191">
        <f t="shared" si="43"/>
        <v>0</v>
      </c>
      <c r="Q144" s="191">
        <f t="shared" si="43"/>
        <v>0</v>
      </c>
      <c r="R144" s="191">
        <f t="shared" si="43"/>
        <v>1</v>
      </c>
      <c r="S144" s="191">
        <f t="shared" si="43"/>
        <v>3800</v>
      </c>
      <c r="T144" s="191">
        <f t="shared" si="43"/>
        <v>0</v>
      </c>
      <c r="U144" s="191">
        <f t="shared" si="43"/>
        <v>0</v>
      </c>
      <c r="V144" s="191">
        <f t="shared" si="43"/>
        <v>0</v>
      </c>
      <c r="W144" s="191">
        <f t="shared" si="43"/>
        <v>0</v>
      </c>
      <c r="X144" s="191">
        <f t="shared" si="43"/>
        <v>0</v>
      </c>
      <c r="Y144" s="191">
        <f t="shared" si="43"/>
        <v>0</v>
      </c>
      <c r="Z144" s="191">
        <f t="shared" si="43"/>
        <v>38</v>
      </c>
      <c r="AA144" s="191">
        <f t="shared" si="43"/>
        <v>38</v>
      </c>
      <c r="AB144" s="191">
        <f t="shared" si="43"/>
        <v>0</v>
      </c>
      <c r="AC144" s="191">
        <f t="shared" si="43"/>
        <v>0</v>
      </c>
      <c r="AD144" s="191">
        <f t="shared" si="43"/>
        <v>38</v>
      </c>
      <c r="AE144" s="191">
        <f t="shared" si="43"/>
        <v>0</v>
      </c>
      <c r="AF144" s="191">
        <f t="shared" si="43"/>
        <v>0</v>
      </c>
      <c r="AG144" s="191">
        <f t="shared" si="43"/>
        <v>0</v>
      </c>
      <c r="AH144" s="191">
        <f t="shared" si="43"/>
        <v>0</v>
      </c>
      <c r="AI144" s="191">
        <f t="shared" si="43"/>
        <v>0</v>
      </c>
      <c r="AJ144" s="191">
        <f t="shared" si="43"/>
        <v>0</v>
      </c>
      <c r="AK144" s="191">
        <f t="shared" si="43"/>
        <v>0</v>
      </c>
      <c r="AL144" s="191">
        <f t="shared" si="43"/>
        <v>0</v>
      </c>
      <c r="AM144" s="196"/>
      <c r="AN144" s="196"/>
      <c r="AO144" s="196"/>
    </row>
    <row r="145" s="7" customFormat="1" ht="178" customHeight="1" spans="1:42">
      <c r="A145" s="22">
        <v>16</v>
      </c>
      <c r="B145" s="22" t="s">
        <v>1183</v>
      </c>
      <c r="C145" s="22">
        <v>2024</v>
      </c>
      <c r="D145" s="33" t="s">
        <v>1004</v>
      </c>
      <c r="E145" s="22" t="s">
        <v>178</v>
      </c>
      <c r="F145" s="22" t="s">
        <v>1184</v>
      </c>
      <c r="G145" s="22" t="s">
        <v>995</v>
      </c>
      <c r="H145" s="33" t="s">
        <v>1006</v>
      </c>
      <c r="I145" s="22">
        <v>1</v>
      </c>
      <c r="J145" s="22">
        <v>3800</v>
      </c>
      <c r="K145" s="22"/>
      <c r="L145" s="22"/>
      <c r="M145" s="22"/>
      <c r="N145" s="22"/>
      <c r="O145" s="22"/>
      <c r="P145" s="22"/>
      <c r="Q145" s="22"/>
      <c r="R145" s="22">
        <v>1</v>
      </c>
      <c r="S145" s="22">
        <v>3800</v>
      </c>
      <c r="T145" s="22"/>
      <c r="U145" s="22" t="s">
        <v>1007</v>
      </c>
      <c r="V145" s="22" t="s">
        <v>1185</v>
      </c>
      <c r="W145" s="22" t="s">
        <v>1007</v>
      </c>
      <c r="X145" s="22" t="s">
        <v>1185</v>
      </c>
      <c r="Y145" s="22" t="s">
        <v>1186</v>
      </c>
      <c r="Z145" s="22">
        <v>38</v>
      </c>
      <c r="AA145" s="22">
        <v>38</v>
      </c>
      <c r="AB145" s="60"/>
      <c r="AC145" s="60"/>
      <c r="AD145" s="60">
        <v>38</v>
      </c>
      <c r="AE145" s="60"/>
      <c r="AF145" s="22"/>
      <c r="AG145" s="22"/>
      <c r="AH145" s="22"/>
      <c r="AI145" s="22"/>
      <c r="AJ145" s="22"/>
      <c r="AK145" s="22"/>
      <c r="AL145" s="22"/>
      <c r="AM145" s="33" t="s">
        <v>1187</v>
      </c>
      <c r="AN145" s="33" t="s">
        <v>1188</v>
      </c>
      <c r="AO145" s="60" t="s">
        <v>1386</v>
      </c>
      <c r="AP145" s="75" t="s">
        <v>1386</v>
      </c>
    </row>
    <row r="146" s="12" customFormat="1" ht="30" customHeight="1" spans="1:40">
      <c r="A146" s="183" t="s">
        <v>54</v>
      </c>
      <c r="B146" s="188" t="s">
        <v>170</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row>
  </sheetData>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5:D45"/>
    <mergeCell ref="B46:D46"/>
    <mergeCell ref="B47:D47"/>
    <mergeCell ref="B49:D49"/>
    <mergeCell ref="B50:D50"/>
    <mergeCell ref="B51:D51"/>
    <mergeCell ref="B52:D52"/>
    <mergeCell ref="B53:D53"/>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2:D82"/>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6:D146"/>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4">
    <cfRule type="duplicateValues" dxfId="1" priority="1"/>
  </conditionalFormatting>
  <conditionalFormatting sqref="D113">
    <cfRule type="expression" dxfId="0" priority="2">
      <formula>AND(COUNTIF(#REF!,D113)+COUNTIF(#REF!,D113)+COUNTIF(#REF!,D113)+COUNTIF(#REF!,D113)+COUNTIF(#REF!,D113)+COUNTIF(#REF!,D113)+COUNTIF(#REF!,D113)+COUNTIF(#REF!,D113)+COUNTIF(#REF!,D113)+COUNTIF(#REF!,D113)+COUNTIF(#REF!,D113)+COUNTIF(#REF!,D113)&gt;1,NOT(ISBLANK(D113)))</formula>
    </cfRule>
  </conditionalFormatting>
  <pageMargins left="0.751388888888889" right="0.751388888888889" top="1" bottom="1" header="0.5" footer="0.5"/>
  <pageSetup paperSize="8" scale="22" fitToHeight="0" orientation="landscape" horizontalDpi="600"/>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51"/>
  <sheetViews>
    <sheetView view="pageBreakPreview" zoomScale="32" zoomScaleNormal="47" workbookViewId="0">
      <pane xSplit="8" ySplit="11" topLeftCell="I33" activePane="bottomRight" state="frozen"/>
      <selection/>
      <selection pane="topRight"/>
      <selection pane="bottomLeft"/>
      <selection pane="bottomRight" activeCell="H36" sqref="H36"/>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26.037037037037" style="9" customWidth="1"/>
    <col min="27" max="27" width="22" style="9" customWidth="1"/>
    <col min="28" max="28" width="22.5925925925926" style="9" customWidth="1"/>
    <col min="29" max="29" width="11.6296296296296" style="9" customWidth="1"/>
    <col min="30" max="30" width="14.6574074074074" style="9" customWidth="1"/>
    <col min="31" max="35" width="15.1296296296296" style="9" customWidth="1"/>
    <col min="36" max="36" width="20.4907407407407" style="9" customWidth="1"/>
    <col min="37" max="37" width="15.1296296296296" style="9" customWidth="1"/>
    <col min="38" max="38" width="12.1296296296296" style="9" customWidth="1"/>
    <col min="39" max="39" width="39.9351851851852" style="12" customWidth="1"/>
    <col min="40" max="41" width="36.6296296296296" style="12" customWidth="1"/>
    <col min="42" max="16366" width="8.88888888888889" style="12"/>
    <col min="16367"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I7+I64+I81+I106+I111+I132+I141+I144</f>
        <v>19</v>
      </c>
      <c r="J6" s="83">
        <f t="shared" si="0"/>
        <v>18241.59</v>
      </c>
      <c r="K6" s="83">
        <f t="shared" si="0"/>
        <v>12</v>
      </c>
      <c r="L6" s="83">
        <f t="shared" si="0"/>
        <v>1</v>
      </c>
      <c r="M6" s="83">
        <f t="shared" si="0"/>
        <v>4</v>
      </c>
      <c r="N6" s="83">
        <f t="shared" si="0"/>
        <v>0</v>
      </c>
      <c r="O6" s="83">
        <f t="shared" si="0"/>
        <v>1</v>
      </c>
      <c r="P6" s="83">
        <f t="shared" si="0"/>
        <v>0</v>
      </c>
      <c r="Q6" s="83">
        <f t="shared" si="0"/>
        <v>0</v>
      </c>
      <c r="R6" s="83">
        <f t="shared" si="0"/>
        <v>1</v>
      </c>
      <c r="S6" s="83">
        <f t="shared" si="0"/>
        <v>12517</v>
      </c>
      <c r="T6" s="83">
        <f t="shared" si="0"/>
        <v>27502</v>
      </c>
      <c r="U6" s="83">
        <f t="shared" si="0"/>
        <v>0</v>
      </c>
      <c r="V6" s="83">
        <f t="shared" si="0"/>
        <v>0</v>
      </c>
      <c r="W6" s="83">
        <f t="shared" si="0"/>
        <v>0</v>
      </c>
      <c r="X6" s="83">
        <f t="shared" si="0"/>
        <v>0</v>
      </c>
      <c r="Y6" s="83">
        <f t="shared" si="0"/>
        <v>0</v>
      </c>
      <c r="Z6" s="83">
        <f t="shared" si="0"/>
        <v>12605.64</v>
      </c>
      <c r="AA6" s="83">
        <f t="shared" si="0"/>
        <v>7381</v>
      </c>
      <c r="AB6" s="83">
        <f t="shared" si="0"/>
        <v>5337</v>
      </c>
      <c r="AC6" s="83">
        <f t="shared" si="0"/>
        <v>1142</v>
      </c>
      <c r="AD6" s="83">
        <f t="shared" si="0"/>
        <v>902</v>
      </c>
      <c r="AE6" s="83">
        <f t="shared" si="0"/>
        <v>0</v>
      </c>
      <c r="AF6" s="83">
        <f t="shared" si="0"/>
        <v>1874</v>
      </c>
      <c r="AG6" s="83">
        <f t="shared" si="0"/>
        <v>0</v>
      </c>
      <c r="AH6" s="83">
        <f t="shared" si="0"/>
        <v>0</v>
      </c>
      <c r="AI6" s="83">
        <f t="shared" si="0"/>
        <v>501</v>
      </c>
      <c r="AJ6" s="83">
        <f t="shared" si="0"/>
        <v>2849.64</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I8+I31+I39+I49+I54</f>
        <v>14</v>
      </c>
      <c r="J7" s="189">
        <f t="shared" si="1"/>
        <v>13431.59</v>
      </c>
      <c r="K7" s="189">
        <f t="shared" si="1"/>
        <v>11</v>
      </c>
      <c r="L7" s="189">
        <f t="shared" si="1"/>
        <v>0</v>
      </c>
      <c r="M7" s="189">
        <f t="shared" si="1"/>
        <v>3</v>
      </c>
      <c r="N7" s="189">
        <f t="shared" si="1"/>
        <v>0</v>
      </c>
      <c r="O7" s="189">
        <f t="shared" si="1"/>
        <v>0</v>
      </c>
      <c r="P7" s="189">
        <f t="shared" si="1"/>
        <v>0</v>
      </c>
      <c r="Q7" s="189">
        <f t="shared" si="1"/>
        <v>0</v>
      </c>
      <c r="R7" s="189">
        <f t="shared" si="1"/>
        <v>0</v>
      </c>
      <c r="S7" s="189">
        <f t="shared" si="1"/>
        <v>6692</v>
      </c>
      <c r="T7" s="189">
        <f t="shared" si="1"/>
        <v>21946</v>
      </c>
      <c r="U7" s="189">
        <f t="shared" si="1"/>
        <v>0</v>
      </c>
      <c r="V7" s="189">
        <f t="shared" si="1"/>
        <v>0</v>
      </c>
      <c r="W7" s="189">
        <f t="shared" si="1"/>
        <v>0</v>
      </c>
      <c r="X7" s="189">
        <f t="shared" si="1"/>
        <v>0</v>
      </c>
      <c r="Y7" s="189">
        <f t="shared" si="1"/>
        <v>0</v>
      </c>
      <c r="Z7" s="189">
        <f t="shared" si="1"/>
        <v>9247.64</v>
      </c>
      <c r="AA7" s="189">
        <f t="shared" si="1"/>
        <v>6407.89</v>
      </c>
      <c r="AB7" s="189">
        <f t="shared" si="1"/>
        <v>4401.89</v>
      </c>
      <c r="AC7" s="189">
        <f t="shared" si="1"/>
        <v>1142</v>
      </c>
      <c r="AD7" s="189">
        <f t="shared" si="1"/>
        <v>864</v>
      </c>
      <c r="AE7" s="189">
        <f t="shared" si="1"/>
        <v>0</v>
      </c>
      <c r="AF7" s="189">
        <f t="shared" si="1"/>
        <v>1100</v>
      </c>
      <c r="AG7" s="189">
        <f t="shared" si="1"/>
        <v>0</v>
      </c>
      <c r="AH7" s="189">
        <f t="shared" si="1"/>
        <v>0</v>
      </c>
      <c r="AI7" s="189">
        <f t="shared" si="1"/>
        <v>0</v>
      </c>
      <c r="AJ7" s="189">
        <f t="shared" si="1"/>
        <v>1739.75</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I9+I15+I20+I28+I29+I30+I21</f>
        <v>5</v>
      </c>
      <c r="J8" s="190">
        <f t="shared" si="2"/>
        <v>11522.59</v>
      </c>
      <c r="K8" s="190">
        <f t="shared" si="2"/>
        <v>5</v>
      </c>
      <c r="L8" s="190">
        <f t="shared" si="2"/>
        <v>0</v>
      </c>
      <c r="M8" s="190">
        <f t="shared" si="2"/>
        <v>0</v>
      </c>
      <c r="N8" s="190">
        <f t="shared" si="2"/>
        <v>0</v>
      </c>
      <c r="O8" s="190">
        <f t="shared" si="2"/>
        <v>0</v>
      </c>
      <c r="P8" s="190">
        <f t="shared" si="2"/>
        <v>0</v>
      </c>
      <c r="Q8" s="190">
        <f t="shared" si="2"/>
        <v>0</v>
      </c>
      <c r="R8" s="190">
        <f t="shared" si="2"/>
        <v>0</v>
      </c>
      <c r="S8" s="190">
        <f t="shared" si="2"/>
        <v>1425</v>
      </c>
      <c r="T8" s="190">
        <f t="shared" si="2"/>
        <v>4790</v>
      </c>
      <c r="U8" s="190">
        <f t="shared" si="2"/>
        <v>0</v>
      </c>
      <c r="V8" s="190">
        <f t="shared" si="2"/>
        <v>0</v>
      </c>
      <c r="W8" s="190">
        <f t="shared" si="2"/>
        <v>0</v>
      </c>
      <c r="X8" s="190">
        <f t="shared" si="2"/>
        <v>0</v>
      </c>
      <c r="Y8" s="190">
        <f t="shared" si="2"/>
        <v>0</v>
      </c>
      <c r="Z8" s="190">
        <f t="shared" si="2"/>
        <v>4277.64</v>
      </c>
      <c r="AA8" s="190">
        <f t="shared" si="2"/>
        <v>4277.64</v>
      </c>
      <c r="AB8" s="190">
        <f t="shared" si="2"/>
        <v>2613.64</v>
      </c>
      <c r="AC8" s="190">
        <f t="shared" si="2"/>
        <v>800</v>
      </c>
      <c r="AD8" s="190">
        <f t="shared" si="2"/>
        <v>864</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18" t="s">
        <v>1441</v>
      </c>
      <c r="C13" s="219">
        <v>2024</v>
      </c>
      <c r="D13" s="220" t="s">
        <v>1442</v>
      </c>
      <c r="E13" s="219" t="s">
        <v>178</v>
      </c>
      <c r="F13" s="218" t="s">
        <v>1443</v>
      </c>
      <c r="G13" s="219" t="s">
        <v>1444</v>
      </c>
      <c r="H13" s="218" t="s">
        <v>1445</v>
      </c>
      <c r="I13" s="39">
        <v>1</v>
      </c>
      <c r="J13" s="39">
        <v>300</v>
      </c>
      <c r="K13" s="39">
        <v>1</v>
      </c>
      <c r="L13" s="39"/>
      <c r="M13" s="39"/>
      <c r="N13" s="39"/>
      <c r="O13" s="39"/>
      <c r="P13" s="39"/>
      <c r="Q13" s="39"/>
      <c r="R13" s="39"/>
      <c r="S13" s="39">
        <v>132</v>
      </c>
      <c r="T13" s="39">
        <v>456</v>
      </c>
      <c r="U13" s="208" t="s">
        <v>1019</v>
      </c>
      <c r="V13" s="22" t="s">
        <v>880</v>
      </c>
      <c r="W13" s="208" t="s">
        <v>183</v>
      </c>
      <c r="X13" s="22" t="s">
        <v>811</v>
      </c>
      <c r="Y13" s="39" t="s">
        <v>1440</v>
      </c>
      <c r="Z13" s="224">
        <v>91.64</v>
      </c>
      <c r="AA13" s="224">
        <v>91.64</v>
      </c>
      <c r="AB13" s="75">
        <v>91.64</v>
      </c>
      <c r="AC13" s="75"/>
      <c r="AD13" s="75"/>
      <c r="AE13" s="75"/>
      <c r="AF13" s="75"/>
      <c r="AG13" s="75"/>
      <c r="AH13" s="75"/>
      <c r="AI13" s="75"/>
      <c r="AJ13" s="75"/>
      <c r="AK13" s="75"/>
      <c r="AL13" s="75"/>
      <c r="AM13" s="218" t="s">
        <v>1446</v>
      </c>
      <c r="AN13" s="218" t="s">
        <v>1447</v>
      </c>
      <c r="AO13" s="60" t="s">
        <v>1386</v>
      </c>
    </row>
    <row r="14" s="12" customFormat="1" ht="222" customHeight="1" spans="1:41">
      <c r="A14" s="75">
        <v>3</v>
      </c>
      <c r="B14" s="218" t="s">
        <v>1448</v>
      </c>
      <c r="C14" s="219">
        <v>2024</v>
      </c>
      <c r="D14" s="220" t="s">
        <v>1449</v>
      </c>
      <c r="E14" s="219" t="s">
        <v>178</v>
      </c>
      <c r="F14" s="218" t="s">
        <v>1443</v>
      </c>
      <c r="G14" s="219" t="s">
        <v>1450</v>
      </c>
      <c r="H14" s="218" t="s">
        <v>1451</v>
      </c>
      <c r="I14" s="39">
        <v>1</v>
      </c>
      <c r="J14" s="39">
        <v>1390</v>
      </c>
      <c r="K14" s="39">
        <v>1</v>
      </c>
      <c r="L14" s="39"/>
      <c r="M14" s="39"/>
      <c r="N14" s="39"/>
      <c r="O14" s="39"/>
      <c r="P14" s="39"/>
      <c r="Q14" s="39"/>
      <c r="R14" s="39"/>
      <c r="S14" s="39">
        <v>162</v>
      </c>
      <c r="T14" s="39">
        <v>494</v>
      </c>
      <c r="U14" s="208" t="s">
        <v>1019</v>
      </c>
      <c r="V14" s="22" t="s">
        <v>880</v>
      </c>
      <c r="W14" s="208" t="s">
        <v>183</v>
      </c>
      <c r="X14" s="22" t="s">
        <v>811</v>
      </c>
      <c r="Y14" s="39" t="s">
        <v>1440</v>
      </c>
      <c r="Z14" s="224">
        <v>80</v>
      </c>
      <c r="AA14" s="224">
        <v>80</v>
      </c>
      <c r="AB14" s="75">
        <v>80</v>
      </c>
      <c r="AC14" s="75"/>
      <c r="AD14" s="75"/>
      <c r="AE14" s="75"/>
      <c r="AF14" s="75"/>
      <c r="AG14" s="75"/>
      <c r="AH14" s="75"/>
      <c r="AI14" s="75"/>
      <c r="AJ14" s="75"/>
      <c r="AK14" s="75"/>
      <c r="AL14" s="75"/>
      <c r="AM14" s="218" t="s">
        <v>1452</v>
      </c>
      <c r="AN14" s="21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I22+I23+I24+I27</f>
        <v>2</v>
      </c>
      <c r="J21" s="191">
        <f t="shared" si="6"/>
        <v>7845</v>
      </c>
      <c r="K21" s="191">
        <f t="shared" si="6"/>
        <v>2</v>
      </c>
      <c r="L21" s="191">
        <f t="shared" si="6"/>
        <v>0</v>
      </c>
      <c r="M21" s="191">
        <f t="shared" si="6"/>
        <v>0</v>
      </c>
      <c r="N21" s="191">
        <f t="shared" si="6"/>
        <v>0</v>
      </c>
      <c r="O21" s="191">
        <f t="shared" si="6"/>
        <v>0</v>
      </c>
      <c r="P21" s="191">
        <f t="shared" si="6"/>
        <v>0</v>
      </c>
      <c r="Q21" s="191">
        <f t="shared" si="6"/>
        <v>0</v>
      </c>
      <c r="R21" s="191">
        <f t="shared" si="6"/>
        <v>0</v>
      </c>
      <c r="S21" s="191">
        <f t="shared" si="6"/>
        <v>1075</v>
      </c>
      <c r="T21" s="191">
        <f t="shared" si="6"/>
        <v>3657</v>
      </c>
      <c r="U21" s="191">
        <f t="shared" si="6"/>
        <v>0</v>
      </c>
      <c r="V21" s="191">
        <f t="shared" si="6"/>
        <v>0</v>
      </c>
      <c r="W21" s="191">
        <f t="shared" si="6"/>
        <v>0</v>
      </c>
      <c r="X21" s="191">
        <f t="shared" si="6"/>
        <v>0</v>
      </c>
      <c r="Y21" s="191">
        <f t="shared" si="6"/>
        <v>0</v>
      </c>
      <c r="Z21" s="191">
        <f t="shared" si="6"/>
        <v>3370</v>
      </c>
      <c r="AA21" s="191">
        <f t="shared" si="6"/>
        <v>3370</v>
      </c>
      <c r="AB21" s="191">
        <f t="shared" si="6"/>
        <v>1706</v>
      </c>
      <c r="AC21" s="191">
        <f t="shared" si="6"/>
        <v>800</v>
      </c>
      <c r="AD21" s="191">
        <f t="shared" si="6"/>
        <v>864</v>
      </c>
      <c r="AE21" s="191">
        <f t="shared" si="6"/>
        <v>0</v>
      </c>
      <c r="AF21" s="191">
        <f t="shared" si="6"/>
        <v>0</v>
      </c>
      <c r="AG21" s="191">
        <f t="shared" si="6"/>
        <v>0</v>
      </c>
      <c r="AH21" s="191">
        <f t="shared" si="6"/>
        <v>0</v>
      </c>
      <c r="AI21" s="191">
        <f t="shared" si="6"/>
        <v>0</v>
      </c>
      <c r="AJ21" s="191">
        <f t="shared" si="6"/>
        <v>0</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SUM(I25:I26)</f>
        <v>2</v>
      </c>
      <c r="J24" s="191">
        <f t="shared" si="7"/>
        <v>7845</v>
      </c>
      <c r="K24" s="191">
        <f t="shared" si="7"/>
        <v>2</v>
      </c>
      <c r="L24" s="191">
        <f t="shared" si="7"/>
        <v>0</v>
      </c>
      <c r="M24" s="191">
        <f t="shared" si="7"/>
        <v>0</v>
      </c>
      <c r="N24" s="191">
        <f t="shared" si="7"/>
        <v>0</v>
      </c>
      <c r="O24" s="191">
        <f t="shared" si="7"/>
        <v>0</v>
      </c>
      <c r="P24" s="191">
        <f t="shared" si="7"/>
        <v>0</v>
      </c>
      <c r="Q24" s="191">
        <f t="shared" si="7"/>
        <v>0</v>
      </c>
      <c r="R24" s="191">
        <f t="shared" si="7"/>
        <v>0</v>
      </c>
      <c r="S24" s="191">
        <f t="shared" si="7"/>
        <v>1075</v>
      </c>
      <c r="T24" s="191">
        <f t="shared" si="7"/>
        <v>3657</v>
      </c>
      <c r="U24" s="191">
        <f t="shared" si="7"/>
        <v>0</v>
      </c>
      <c r="V24" s="191">
        <f t="shared" si="7"/>
        <v>0</v>
      </c>
      <c r="W24" s="191">
        <f t="shared" si="7"/>
        <v>0</v>
      </c>
      <c r="X24" s="191">
        <f t="shared" si="7"/>
        <v>0</v>
      </c>
      <c r="Y24" s="191">
        <f t="shared" si="7"/>
        <v>0</v>
      </c>
      <c r="Z24" s="191">
        <f t="shared" si="7"/>
        <v>3370</v>
      </c>
      <c r="AA24" s="191">
        <f t="shared" si="7"/>
        <v>3370</v>
      </c>
      <c r="AB24" s="191">
        <f t="shared" si="7"/>
        <v>1706</v>
      </c>
      <c r="AC24" s="191">
        <f t="shared" si="7"/>
        <v>800</v>
      </c>
      <c r="AD24" s="191">
        <f t="shared" si="7"/>
        <v>864</v>
      </c>
      <c r="AE24" s="191">
        <f t="shared" si="7"/>
        <v>0</v>
      </c>
      <c r="AF24" s="191">
        <f t="shared" si="7"/>
        <v>0</v>
      </c>
      <c r="AG24" s="191">
        <f t="shared" si="7"/>
        <v>0</v>
      </c>
      <c r="AH24" s="191">
        <f t="shared" si="7"/>
        <v>0</v>
      </c>
      <c r="AI24" s="191">
        <f t="shared" si="7"/>
        <v>0</v>
      </c>
      <c r="AJ24" s="191">
        <f t="shared" si="7"/>
        <v>0</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4">
        <v>2000</v>
      </c>
      <c r="AA25" s="22">
        <v>2000</v>
      </c>
      <c r="AB25" s="213">
        <v>736</v>
      </c>
      <c r="AC25" s="213">
        <v>400</v>
      </c>
      <c r="AD25" s="213">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1144</v>
      </c>
      <c r="W26" s="24" t="s">
        <v>183</v>
      </c>
      <c r="X26" s="22" t="s">
        <v>1144</v>
      </c>
      <c r="Y26" s="22" t="s">
        <v>1440</v>
      </c>
      <c r="Z26" s="59">
        <v>1370</v>
      </c>
      <c r="AA26" s="22">
        <v>1370</v>
      </c>
      <c r="AB26" s="213">
        <v>970</v>
      </c>
      <c r="AC26" s="213">
        <v>400</v>
      </c>
      <c r="AD26" s="60"/>
      <c r="AE26" s="60"/>
      <c r="AF26" s="22"/>
      <c r="AG26" s="22"/>
      <c r="AH26" s="22"/>
      <c r="AI26" s="22"/>
      <c r="AJ26" s="22"/>
      <c r="AK26" s="22"/>
      <c r="AL26" s="22"/>
      <c r="AM26" s="33" t="s">
        <v>1145</v>
      </c>
      <c r="AN26" s="33" t="s">
        <v>1146</v>
      </c>
      <c r="AO26" s="60" t="s">
        <v>1386</v>
      </c>
    </row>
    <row r="27" s="12" customFormat="1" ht="51" customHeight="1" spans="1:41">
      <c r="A27" s="184" t="s">
        <v>56</v>
      </c>
      <c r="B27" s="188" t="s">
        <v>69</v>
      </c>
      <c r="C27" s="188"/>
      <c r="D27" s="188"/>
      <c r="E27" s="185"/>
      <c r="F27" s="185"/>
      <c r="G27" s="185"/>
      <c r="H27" s="185"/>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6"/>
      <c r="AN27" s="196"/>
      <c r="AO27" s="196"/>
    </row>
    <row r="28" s="12" customFormat="1" ht="30" customHeight="1" spans="1:41">
      <c r="A28" s="183" t="s">
        <v>54</v>
      </c>
      <c r="B28" s="188" t="s">
        <v>70</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71</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51" customHeight="1" spans="1:41">
      <c r="A30" s="183" t="s">
        <v>54</v>
      </c>
      <c r="B30" s="188" t="s">
        <v>72</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52</v>
      </c>
      <c r="B31" s="188" t="s">
        <v>73</v>
      </c>
      <c r="C31" s="188"/>
      <c r="D31" s="188"/>
      <c r="E31" s="185"/>
      <c r="F31" s="185"/>
      <c r="G31" s="185"/>
      <c r="H31" s="185"/>
      <c r="I31" s="191">
        <f t="shared" ref="I31:AL31" si="8">I32+I33+I37+I38</f>
        <v>3</v>
      </c>
      <c r="J31" s="191">
        <f t="shared" si="8"/>
        <v>601</v>
      </c>
      <c r="K31" s="191">
        <f t="shared" si="8"/>
        <v>3</v>
      </c>
      <c r="L31" s="191">
        <f t="shared" si="8"/>
        <v>0</v>
      </c>
      <c r="M31" s="191">
        <f t="shared" si="8"/>
        <v>0</v>
      </c>
      <c r="N31" s="191">
        <f t="shared" si="8"/>
        <v>0</v>
      </c>
      <c r="O31" s="191">
        <f t="shared" si="8"/>
        <v>0</v>
      </c>
      <c r="P31" s="191">
        <f t="shared" si="8"/>
        <v>0</v>
      </c>
      <c r="Q31" s="191">
        <f t="shared" si="8"/>
        <v>0</v>
      </c>
      <c r="R31" s="191">
        <f t="shared" si="8"/>
        <v>0</v>
      </c>
      <c r="S31" s="191">
        <f t="shared" si="8"/>
        <v>1135</v>
      </c>
      <c r="T31" s="191">
        <f t="shared" si="8"/>
        <v>4234</v>
      </c>
      <c r="U31" s="191">
        <f t="shared" si="8"/>
        <v>0</v>
      </c>
      <c r="V31" s="191">
        <f t="shared" si="8"/>
        <v>0</v>
      </c>
      <c r="W31" s="191">
        <f t="shared" si="8"/>
        <v>0</v>
      </c>
      <c r="X31" s="191">
        <f t="shared" si="8"/>
        <v>0</v>
      </c>
      <c r="Y31" s="191">
        <f t="shared" si="8"/>
        <v>0</v>
      </c>
      <c r="Z31" s="191">
        <f t="shared" si="8"/>
        <v>340</v>
      </c>
      <c r="AA31" s="191">
        <f t="shared" si="8"/>
        <v>340</v>
      </c>
      <c r="AB31" s="191">
        <f t="shared" si="8"/>
        <v>340</v>
      </c>
      <c r="AC31" s="191">
        <f t="shared" si="8"/>
        <v>0</v>
      </c>
      <c r="AD31" s="191">
        <f t="shared" si="8"/>
        <v>0</v>
      </c>
      <c r="AE31" s="191">
        <f t="shared" si="8"/>
        <v>0</v>
      </c>
      <c r="AF31" s="191">
        <f t="shared" si="8"/>
        <v>0</v>
      </c>
      <c r="AG31" s="191">
        <f t="shared" si="8"/>
        <v>0</v>
      </c>
      <c r="AH31" s="191">
        <f t="shared" si="8"/>
        <v>0</v>
      </c>
      <c r="AI31" s="191">
        <f t="shared" si="8"/>
        <v>0</v>
      </c>
      <c r="AJ31" s="191">
        <f t="shared" si="8"/>
        <v>0</v>
      </c>
      <c r="AK31" s="191">
        <f t="shared" si="8"/>
        <v>0</v>
      </c>
      <c r="AL31" s="191">
        <f t="shared" si="8"/>
        <v>0</v>
      </c>
      <c r="AM31" s="196"/>
      <c r="AN31" s="196"/>
      <c r="AO31" s="196"/>
    </row>
    <row r="32" s="12" customFormat="1" ht="47" customHeight="1" spans="1:41">
      <c r="A32" s="183" t="s">
        <v>54</v>
      </c>
      <c r="B32" s="188" t="s">
        <v>74</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54</v>
      </c>
      <c r="B33" s="188" t="s">
        <v>75</v>
      </c>
      <c r="C33" s="188"/>
      <c r="D33" s="188"/>
      <c r="E33" s="185"/>
      <c r="F33" s="185"/>
      <c r="G33" s="185"/>
      <c r="H33" s="185"/>
      <c r="I33" s="191">
        <f>SUM(I34:I36)</f>
        <v>3</v>
      </c>
      <c r="J33" s="191">
        <f t="shared" ref="J33:AL33" si="9">SUM(J34:J36)</f>
        <v>601</v>
      </c>
      <c r="K33" s="191">
        <f t="shared" si="9"/>
        <v>3</v>
      </c>
      <c r="L33" s="191">
        <f t="shared" si="9"/>
        <v>0</v>
      </c>
      <c r="M33" s="191">
        <f t="shared" si="9"/>
        <v>0</v>
      </c>
      <c r="N33" s="191">
        <f t="shared" si="9"/>
        <v>0</v>
      </c>
      <c r="O33" s="191">
        <f t="shared" si="9"/>
        <v>0</v>
      </c>
      <c r="P33" s="191">
        <f t="shared" si="9"/>
        <v>0</v>
      </c>
      <c r="Q33" s="191">
        <f t="shared" si="9"/>
        <v>0</v>
      </c>
      <c r="R33" s="191">
        <f t="shared" si="9"/>
        <v>0</v>
      </c>
      <c r="S33" s="191">
        <f t="shared" si="9"/>
        <v>1135</v>
      </c>
      <c r="T33" s="191">
        <f t="shared" si="9"/>
        <v>4234</v>
      </c>
      <c r="U33" s="191">
        <f t="shared" si="9"/>
        <v>0</v>
      </c>
      <c r="V33" s="191">
        <f t="shared" si="9"/>
        <v>0</v>
      </c>
      <c r="W33" s="191">
        <f t="shared" si="9"/>
        <v>0</v>
      </c>
      <c r="X33" s="191">
        <f t="shared" si="9"/>
        <v>0</v>
      </c>
      <c r="Y33" s="191">
        <f t="shared" si="9"/>
        <v>0</v>
      </c>
      <c r="Z33" s="191">
        <f t="shared" si="9"/>
        <v>340</v>
      </c>
      <c r="AA33" s="191">
        <f t="shared" si="9"/>
        <v>340</v>
      </c>
      <c r="AB33" s="191">
        <f t="shared" si="9"/>
        <v>340</v>
      </c>
      <c r="AC33" s="191">
        <f t="shared" si="9"/>
        <v>0</v>
      </c>
      <c r="AD33" s="191">
        <f t="shared" si="9"/>
        <v>0</v>
      </c>
      <c r="AE33" s="191">
        <f t="shared" si="9"/>
        <v>0</v>
      </c>
      <c r="AF33" s="191">
        <f t="shared" si="9"/>
        <v>0</v>
      </c>
      <c r="AG33" s="191">
        <f t="shared" si="9"/>
        <v>0</v>
      </c>
      <c r="AH33" s="191">
        <f t="shared" si="9"/>
        <v>0</v>
      </c>
      <c r="AI33" s="191">
        <f t="shared" si="9"/>
        <v>0</v>
      </c>
      <c r="AJ33" s="191">
        <f t="shared" si="9"/>
        <v>0</v>
      </c>
      <c r="AK33" s="191">
        <f t="shared" si="9"/>
        <v>0</v>
      </c>
      <c r="AL33" s="191">
        <f t="shared" si="9"/>
        <v>0</v>
      </c>
      <c r="AM33" s="191"/>
      <c r="AN33" s="196"/>
      <c r="AO33" s="196"/>
    </row>
    <row r="34" s="7" customFormat="1" ht="219" customHeight="1" spans="1:41">
      <c r="A34" s="208">
        <v>6</v>
      </c>
      <c r="B34" s="208" t="s">
        <v>1454</v>
      </c>
      <c r="C34" s="208">
        <v>2024</v>
      </c>
      <c r="D34" s="208" t="s">
        <v>1455</v>
      </c>
      <c r="E34" s="208" t="s">
        <v>178</v>
      </c>
      <c r="F34" s="208" t="s">
        <v>984</v>
      </c>
      <c r="G34" s="208" t="s">
        <v>1304</v>
      </c>
      <c r="H34" s="42" t="s">
        <v>1456</v>
      </c>
      <c r="I34" s="85">
        <v>1</v>
      </c>
      <c r="J34" s="22">
        <v>300</v>
      </c>
      <c r="K34" s="22">
        <v>1</v>
      </c>
      <c r="L34" s="22"/>
      <c r="M34" s="22"/>
      <c r="N34" s="22"/>
      <c r="O34" s="22"/>
      <c r="P34" s="22"/>
      <c r="Q34" s="22"/>
      <c r="R34" s="22"/>
      <c r="S34" s="212">
        <v>472</v>
      </c>
      <c r="T34" s="212">
        <v>1694</v>
      </c>
      <c r="U34" s="208" t="s">
        <v>192</v>
      </c>
      <c r="V34" s="91" t="s">
        <v>810</v>
      </c>
      <c r="W34" s="208" t="s">
        <v>183</v>
      </c>
      <c r="X34" s="85" t="s">
        <v>811</v>
      </c>
      <c r="Y34" s="22" t="s">
        <v>1440</v>
      </c>
      <c r="Z34" s="225">
        <v>65</v>
      </c>
      <c r="AA34" s="224">
        <v>65</v>
      </c>
      <c r="AB34" s="208">
        <v>65</v>
      </c>
      <c r="AC34" s="208"/>
      <c r="AD34" s="208"/>
      <c r="AE34" s="208"/>
      <c r="AF34" s="208"/>
      <c r="AG34" s="208"/>
      <c r="AH34" s="208"/>
      <c r="AI34" s="208"/>
      <c r="AJ34" s="208"/>
      <c r="AK34" s="208"/>
      <c r="AL34" s="208"/>
      <c r="AM34" s="217" t="s">
        <v>1457</v>
      </c>
      <c r="AN34" s="217" t="s">
        <v>1458</v>
      </c>
      <c r="AO34" s="223" t="s">
        <v>1386</v>
      </c>
    </row>
    <row r="35" s="7" customFormat="1" ht="219" customHeight="1" spans="1:41">
      <c r="A35" s="208">
        <v>7</v>
      </c>
      <c r="B35" s="208" t="s">
        <v>1459</v>
      </c>
      <c r="C35" s="208">
        <v>2024</v>
      </c>
      <c r="D35" s="208" t="s">
        <v>1460</v>
      </c>
      <c r="E35" s="208" t="s">
        <v>178</v>
      </c>
      <c r="F35" s="208" t="s">
        <v>984</v>
      </c>
      <c r="G35" s="208" t="s">
        <v>198</v>
      </c>
      <c r="H35" s="42" t="s">
        <v>1461</v>
      </c>
      <c r="I35" s="85">
        <v>1</v>
      </c>
      <c r="J35" s="22">
        <v>300</v>
      </c>
      <c r="K35" s="22">
        <v>1</v>
      </c>
      <c r="L35" s="22"/>
      <c r="M35" s="22"/>
      <c r="N35" s="22"/>
      <c r="O35" s="22"/>
      <c r="P35" s="22"/>
      <c r="Q35" s="22"/>
      <c r="R35" s="22"/>
      <c r="S35" s="212">
        <v>327</v>
      </c>
      <c r="T35" s="212">
        <v>1289</v>
      </c>
      <c r="U35" s="208" t="s">
        <v>192</v>
      </c>
      <c r="V35" s="91" t="s">
        <v>810</v>
      </c>
      <c r="W35" s="208" t="s">
        <v>183</v>
      </c>
      <c r="X35" s="85" t="s">
        <v>811</v>
      </c>
      <c r="Y35" s="22" t="s">
        <v>1440</v>
      </c>
      <c r="Z35" s="225">
        <v>75</v>
      </c>
      <c r="AA35" s="224">
        <v>75</v>
      </c>
      <c r="AB35" s="208">
        <v>75</v>
      </c>
      <c r="AC35" s="208"/>
      <c r="AD35" s="208"/>
      <c r="AE35" s="208"/>
      <c r="AF35" s="208"/>
      <c r="AG35" s="208"/>
      <c r="AH35" s="208"/>
      <c r="AI35" s="208"/>
      <c r="AJ35" s="208"/>
      <c r="AK35" s="208"/>
      <c r="AL35" s="208"/>
      <c r="AM35" s="217" t="s">
        <v>1457</v>
      </c>
      <c r="AN35" s="217" t="s">
        <v>1462</v>
      </c>
      <c r="AO35" s="223" t="s">
        <v>1386</v>
      </c>
    </row>
    <row r="36" s="7" customFormat="1" ht="382" customHeight="1" spans="1:41">
      <c r="A36" s="208">
        <v>8</v>
      </c>
      <c r="B36" s="208" t="s">
        <v>1463</v>
      </c>
      <c r="C36" s="208">
        <v>2024</v>
      </c>
      <c r="D36" s="209" t="s">
        <v>1464</v>
      </c>
      <c r="E36" s="41" t="s">
        <v>178</v>
      </c>
      <c r="F36" s="209" t="s">
        <v>402</v>
      </c>
      <c r="G36" s="41" t="s">
        <v>198</v>
      </c>
      <c r="H36" s="210" t="s">
        <v>1465</v>
      </c>
      <c r="I36" s="22">
        <v>1</v>
      </c>
      <c r="J36" s="22">
        <v>1</v>
      </c>
      <c r="K36" s="22">
        <v>1</v>
      </c>
      <c r="L36" s="22"/>
      <c r="M36" s="22"/>
      <c r="N36" s="22"/>
      <c r="O36" s="22"/>
      <c r="P36" s="22"/>
      <c r="Q36" s="22"/>
      <c r="R36" s="22"/>
      <c r="S36" s="211">
        <v>336</v>
      </c>
      <c r="T36" s="211">
        <v>1251</v>
      </c>
      <c r="U36" s="41" t="s">
        <v>192</v>
      </c>
      <c r="V36" s="22" t="s">
        <v>810</v>
      </c>
      <c r="W36" s="41" t="s">
        <v>183</v>
      </c>
      <c r="X36" s="22" t="s">
        <v>811</v>
      </c>
      <c r="Y36" s="22" t="s">
        <v>1440</v>
      </c>
      <c r="Z36" s="226">
        <v>200</v>
      </c>
      <c r="AA36" s="224">
        <v>200</v>
      </c>
      <c r="AB36" s="213">
        <v>200</v>
      </c>
      <c r="AC36" s="213"/>
      <c r="AD36" s="213"/>
      <c r="AE36" s="213"/>
      <c r="AF36" s="208"/>
      <c r="AG36" s="208"/>
      <c r="AH36" s="208"/>
      <c r="AI36" s="208"/>
      <c r="AJ36" s="208"/>
      <c r="AK36" s="208"/>
      <c r="AL36" s="208"/>
      <c r="AM36" s="42" t="s">
        <v>1466</v>
      </c>
      <c r="AN36" s="42" t="s">
        <v>1467</v>
      </c>
      <c r="AO36" s="213" t="s">
        <v>1386</v>
      </c>
    </row>
    <row r="37" s="12" customFormat="1" ht="30" customHeight="1" spans="1:41">
      <c r="A37" s="183" t="s">
        <v>54</v>
      </c>
      <c r="B37" s="188" t="s">
        <v>76</v>
      </c>
      <c r="C37" s="188"/>
      <c r="D37" s="188"/>
      <c r="E37" s="185"/>
      <c r="F37" s="185"/>
      <c r="G37" s="185"/>
      <c r="H37" s="185"/>
      <c r="I37" s="191">
        <v>0</v>
      </c>
      <c r="J37" s="191">
        <v>0</v>
      </c>
      <c r="K37" s="191">
        <v>0</v>
      </c>
      <c r="L37" s="191">
        <v>0</v>
      </c>
      <c r="M37" s="191">
        <v>0</v>
      </c>
      <c r="N37" s="191">
        <v>0</v>
      </c>
      <c r="O37" s="191">
        <v>0</v>
      </c>
      <c r="P37" s="191">
        <v>0</v>
      </c>
      <c r="Q37" s="191">
        <v>0</v>
      </c>
      <c r="R37" s="191">
        <v>0</v>
      </c>
      <c r="S37" s="191">
        <v>0</v>
      </c>
      <c r="T37" s="191">
        <v>0</v>
      </c>
      <c r="U37" s="191">
        <v>0</v>
      </c>
      <c r="V37" s="191">
        <v>0</v>
      </c>
      <c r="W37" s="191">
        <v>0</v>
      </c>
      <c r="X37" s="191">
        <v>0</v>
      </c>
      <c r="Y37" s="191">
        <v>0</v>
      </c>
      <c r="Z37" s="191">
        <v>0</v>
      </c>
      <c r="AA37" s="191">
        <v>0</v>
      </c>
      <c r="AB37" s="191">
        <v>0</v>
      </c>
      <c r="AC37" s="191">
        <v>0</v>
      </c>
      <c r="AD37" s="191">
        <v>0</v>
      </c>
      <c r="AE37" s="191">
        <v>0</v>
      </c>
      <c r="AF37" s="191">
        <v>0</v>
      </c>
      <c r="AG37" s="191">
        <v>0</v>
      </c>
      <c r="AH37" s="191">
        <v>0</v>
      </c>
      <c r="AI37" s="191">
        <v>0</v>
      </c>
      <c r="AJ37" s="191">
        <v>0</v>
      </c>
      <c r="AK37" s="191">
        <v>0</v>
      </c>
      <c r="AL37" s="191">
        <v>0</v>
      </c>
      <c r="AM37" s="196"/>
      <c r="AN37" s="196"/>
      <c r="AO37" s="196"/>
    </row>
    <row r="38" s="12" customFormat="1" ht="30" customHeight="1" spans="1:41">
      <c r="A38" s="183" t="s">
        <v>54</v>
      </c>
      <c r="B38" s="188" t="s">
        <v>77</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c r="AO38" s="196"/>
    </row>
    <row r="39" s="12" customFormat="1" ht="30" customHeight="1" spans="1:41">
      <c r="A39" s="183" t="s">
        <v>52</v>
      </c>
      <c r="B39" s="188" t="s">
        <v>78</v>
      </c>
      <c r="C39" s="188"/>
      <c r="D39" s="188"/>
      <c r="E39" s="185"/>
      <c r="F39" s="185"/>
      <c r="G39" s="185"/>
      <c r="H39" s="185"/>
      <c r="I39" s="191">
        <f t="shared" ref="I39:AL39" si="10">I40+I48</f>
        <v>3</v>
      </c>
      <c r="J39" s="191">
        <f t="shared" si="10"/>
        <v>108</v>
      </c>
      <c r="K39" s="191">
        <f t="shared" si="10"/>
        <v>0</v>
      </c>
      <c r="L39" s="191">
        <f t="shared" si="10"/>
        <v>0</v>
      </c>
      <c r="M39" s="191">
        <f t="shared" si="10"/>
        <v>3</v>
      </c>
      <c r="N39" s="191">
        <f t="shared" si="10"/>
        <v>0</v>
      </c>
      <c r="O39" s="191">
        <f t="shared" si="10"/>
        <v>0</v>
      </c>
      <c r="P39" s="191">
        <f t="shared" si="10"/>
        <v>0</v>
      </c>
      <c r="Q39" s="191">
        <f t="shared" si="10"/>
        <v>0</v>
      </c>
      <c r="R39" s="191">
        <f t="shared" si="10"/>
        <v>0</v>
      </c>
      <c r="S39" s="191">
        <f t="shared" si="10"/>
        <v>2769</v>
      </c>
      <c r="T39" s="191">
        <f t="shared" si="10"/>
        <v>11236</v>
      </c>
      <c r="U39" s="191">
        <f t="shared" si="10"/>
        <v>0</v>
      </c>
      <c r="V39" s="191">
        <f t="shared" si="10"/>
        <v>0</v>
      </c>
      <c r="W39" s="191">
        <f t="shared" si="10"/>
        <v>0</v>
      </c>
      <c r="X39" s="191">
        <f t="shared" si="10"/>
        <v>0</v>
      </c>
      <c r="Y39" s="191">
        <f t="shared" si="10"/>
        <v>0</v>
      </c>
      <c r="Z39" s="191">
        <f t="shared" si="10"/>
        <v>3850</v>
      </c>
      <c r="AA39" s="191">
        <f t="shared" si="10"/>
        <v>1210.25</v>
      </c>
      <c r="AB39" s="191">
        <f t="shared" si="10"/>
        <v>868.25</v>
      </c>
      <c r="AC39" s="191">
        <f t="shared" si="10"/>
        <v>342</v>
      </c>
      <c r="AD39" s="191">
        <f t="shared" si="10"/>
        <v>0</v>
      </c>
      <c r="AE39" s="191">
        <f t="shared" si="10"/>
        <v>0</v>
      </c>
      <c r="AF39" s="191">
        <f t="shared" si="10"/>
        <v>900</v>
      </c>
      <c r="AG39" s="191">
        <f t="shared" si="10"/>
        <v>0</v>
      </c>
      <c r="AH39" s="191">
        <f t="shared" si="10"/>
        <v>0</v>
      </c>
      <c r="AI39" s="191">
        <f t="shared" si="10"/>
        <v>0</v>
      </c>
      <c r="AJ39" s="191">
        <f t="shared" si="10"/>
        <v>1739.75</v>
      </c>
      <c r="AK39" s="191">
        <f t="shared" si="10"/>
        <v>0</v>
      </c>
      <c r="AL39" s="191">
        <f t="shared" si="10"/>
        <v>0</v>
      </c>
      <c r="AM39" s="196"/>
      <c r="AN39" s="196"/>
      <c r="AO39" s="196"/>
    </row>
    <row r="40" s="12" customFormat="1" ht="30" customHeight="1" spans="1:41">
      <c r="A40" s="183" t="s">
        <v>54</v>
      </c>
      <c r="B40" s="188" t="s">
        <v>79</v>
      </c>
      <c r="C40" s="188"/>
      <c r="D40" s="188"/>
      <c r="E40" s="185"/>
      <c r="F40" s="185"/>
      <c r="G40" s="185"/>
      <c r="H40" s="185"/>
      <c r="I40" s="191">
        <f t="shared" ref="I40:AL40" si="11">I41+I42+I43+I44</f>
        <v>3</v>
      </c>
      <c r="J40" s="191">
        <f t="shared" si="11"/>
        <v>108</v>
      </c>
      <c r="K40" s="191">
        <f t="shared" si="11"/>
        <v>0</v>
      </c>
      <c r="L40" s="191">
        <f t="shared" si="11"/>
        <v>0</v>
      </c>
      <c r="M40" s="191">
        <f t="shared" si="11"/>
        <v>3</v>
      </c>
      <c r="N40" s="191">
        <f t="shared" si="11"/>
        <v>0</v>
      </c>
      <c r="O40" s="191">
        <f t="shared" si="11"/>
        <v>0</v>
      </c>
      <c r="P40" s="191">
        <f t="shared" si="11"/>
        <v>0</v>
      </c>
      <c r="Q40" s="191">
        <f t="shared" si="11"/>
        <v>0</v>
      </c>
      <c r="R40" s="191">
        <f t="shared" si="11"/>
        <v>0</v>
      </c>
      <c r="S40" s="191">
        <f t="shared" si="11"/>
        <v>2769</v>
      </c>
      <c r="T40" s="191">
        <f t="shared" si="11"/>
        <v>11236</v>
      </c>
      <c r="U40" s="191">
        <f t="shared" si="11"/>
        <v>0</v>
      </c>
      <c r="V40" s="191">
        <f t="shared" si="11"/>
        <v>0</v>
      </c>
      <c r="W40" s="191">
        <f t="shared" si="11"/>
        <v>0</v>
      </c>
      <c r="X40" s="191">
        <f t="shared" si="11"/>
        <v>0</v>
      </c>
      <c r="Y40" s="191">
        <f t="shared" si="11"/>
        <v>0</v>
      </c>
      <c r="Z40" s="191">
        <f t="shared" si="11"/>
        <v>3850</v>
      </c>
      <c r="AA40" s="191">
        <f t="shared" si="11"/>
        <v>1210.25</v>
      </c>
      <c r="AB40" s="191">
        <f t="shared" si="11"/>
        <v>868.25</v>
      </c>
      <c r="AC40" s="191">
        <f t="shared" si="11"/>
        <v>342</v>
      </c>
      <c r="AD40" s="191">
        <f t="shared" si="11"/>
        <v>0</v>
      </c>
      <c r="AE40" s="191">
        <f t="shared" si="11"/>
        <v>0</v>
      </c>
      <c r="AF40" s="191">
        <f t="shared" si="11"/>
        <v>900</v>
      </c>
      <c r="AG40" s="191">
        <f t="shared" si="11"/>
        <v>0</v>
      </c>
      <c r="AH40" s="191">
        <f t="shared" si="11"/>
        <v>0</v>
      </c>
      <c r="AI40" s="191">
        <f t="shared" si="11"/>
        <v>0</v>
      </c>
      <c r="AJ40" s="191">
        <f t="shared" si="11"/>
        <v>1739.75</v>
      </c>
      <c r="AK40" s="191">
        <f t="shared" si="11"/>
        <v>0</v>
      </c>
      <c r="AL40" s="191">
        <f t="shared" si="11"/>
        <v>0</v>
      </c>
      <c r="AM40" s="196"/>
      <c r="AN40" s="196"/>
      <c r="AO40" s="196"/>
    </row>
    <row r="41" s="12" customFormat="1" ht="30" customHeight="1" spans="1:41">
      <c r="A41" s="184" t="s">
        <v>56</v>
      </c>
      <c r="B41" s="188" t="s">
        <v>80</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customHeight="1" spans="1:41">
      <c r="A42" s="184" t="s">
        <v>56</v>
      </c>
      <c r="B42" s="188" t="s">
        <v>81</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c r="AO42" s="196"/>
    </row>
    <row r="43" s="12" customFormat="1" ht="30" customHeight="1" spans="1:41">
      <c r="A43" s="184" t="s">
        <v>56</v>
      </c>
      <c r="B43" s="188" t="s">
        <v>82</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50" customHeight="1" spans="1:41">
      <c r="A44" s="184" t="s">
        <v>56</v>
      </c>
      <c r="B44" s="188" t="s">
        <v>83</v>
      </c>
      <c r="C44" s="188"/>
      <c r="D44" s="188"/>
      <c r="E44" s="185"/>
      <c r="F44" s="185"/>
      <c r="G44" s="185"/>
      <c r="H44" s="185"/>
      <c r="I44" s="191">
        <f t="shared" ref="I44:AL44" si="12">SUM(I45:I47)</f>
        <v>3</v>
      </c>
      <c r="J44" s="191">
        <f t="shared" si="12"/>
        <v>108</v>
      </c>
      <c r="K44" s="191">
        <f t="shared" si="12"/>
        <v>0</v>
      </c>
      <c r="L44" s="191">
        <f t="shared" si="12"/>
        <v>0</v>
      </c>
      <c r="M44" s="191">
        <f t="shared" si="12"/>
        <v>3</v>
      </c>
      <c r="N44" s="191">
        <f t="shared" si="12"/>
        <v>0</v>
      </c>
      <c r="O44" s="191">
        <f t="shared" si="12"/>
        <v>0</v>
      </c>
      <c r="P44" s="191">
        <f t="shared" si="12"/>
        <v>0</v>
      </c>
      <c r="Q44" s="191">
        <f t="shared" si="12"/>
        <v>0</v>
      </c>
      <c r="R44" s="191">
        <f t="shared" si="12"/>
        <v>0</v>
      </c>
      <c r="S44" s="191">
        <f t="shared" si="12"/>
        <v>2769</v>
      </c>
      <c r="T44" s="191">
        <f t="shared" si="12"/>
        <v>11236</v>
      </c>
      <c r="U44" s="191">
        <f t="shared" si="12"/>
        <v>0</v>
      </c>
      <c r="V44" s="191">
        <f t="shared" si="12"/>
        <v>0</v>
      </c>
      <c r="W44" s="191">
        <f t="shared" si="12"/>
        <v>0</v>
      </c>
      <c r="X44" s="191">
        <f t="shared" si="12"/>
        <v>0</v>
      </c>
      <c r="Y44" s="191">
        <f t="shared" si="12"/>
        <v>0</v>
      </c>
      <c r="Z44" s="191">
        <f t="shared" si="12"/>
        <v>3850</v>
      </c>
      <c r="AA44" s="191">
        <f t="shared" si="12"/>
        <v>1210.25</v>
      </c>
      <c r="AB44" s="191">
        <f t="shared" si="12"/>
        <v>868.25</v>
      </c>
      <c r="AC44" s="191">
        <f t="shared" si="12"/>
        <v>342</v>
      </c>
      <c r="AD44" s="191">
        <f t="shared" si="12"/>
        <v>0</v>
      </c>
      <c r="AE44" s="191">
        <f t="shared" si="12"/>
        <v>0</v>
      </c>
      <c r="AF44" s="191">
        <f t="shared" si="12"/>
        <v>900</v>
      </c>
      <c r="AG44" s="191">
        <f t="shared" si="12"/>
        <v>0</v>
      </c>
      <c r="AH44" s="191">
        <f t="shared" si="12"/>
        <v>0</v>
      </c>
      <c r="AI44" s="191">
        <f t="shared" si="12"/>
        <v>0</v>
      </c>
      <c r="AJ44" s="191">
        <f t="shared" si="12"/>
        <v>1739.75</v>
      </c>
      <c r="AK44" s="191">
        <f t="shared" si="12"/>
        <v>0</v>
      </c>
      <c r="AL44" s="191">
        <f t="shared" si="12"/>
        <v>0</v>
      </c>
      <c r="AM44" s="196"/>
      <c r="AN44" s="196"/>
      <c r="AO44" s="196"/>
    </row>
    <row r="45" s="7" customFormat="1" ht="309" customHeight="1" spans="1:41">
      <c r="A45" s="22">
        <v>9</v>
      </c>
      <c r="B45" s="22" t="s">
        <v>1155</v>
      </c>
      <c r="C45" s="22">
        <v>2024</v>
      </c>
      <c r="D45" s="34" t="s">
        <v>203</v>
      </c>
      <c r="E45" s="24" t="s">
        <v>178</v>
      </c>
      <c r="F45" s="24" t="s">
        <v>990</v>
      </c>
      <c r="G45" s="24" t="s">
        <v>204</v>
      </c>
      <c r="H45" s="35" t="s">
        <v>1409</v>
      </c>
      <c r="I45" s="22">
        <v>1</v>
      </c>
      <c r="J45" s="22">
        <v>2</v>
      </c>
      <c r="K45" s="22"/>
      <c r="L45" s="22"/>
      <c r="M45" s="22">
        <v>1</v>
      </c>
      <c r="N45" s="22"/>
      <c r="O45" s="22"/>
      <c r="P45" s="22"/>
      <c r="Q45" s="22"/>
      <c r="R45" s="22"/>
      <c r="S45" s="95">
        <v>788</v>
      </c>
      <c r="T45" s="95">
        <v>2878</v>
      </c>
      <c r="U45" s="49" t="s">
        <v>206</v>
      </c>
      <c r="V45" s="22" t="s">
        <v>902</v>
      </c>
      <c r="W45" s="49" t="s">
        <v>207</v>
      </c>
      <c r="X45" s="22" t="s">
        <v>715</v>
      </c>
      <c r="Y45" s="22" t="s">
        <v>1468</v>
      </c>
      <c r="Z45" s="39">
        <v>2100</v>
      </c>
      <c r="AA45" s="22">
        <v>385.25</v>
      </c>
      <c r="AB45" s="213">
        <v>43.25</v>
      </c>
      <c r="AC45" s="213">
        <v>342</v>
      </c>
      <c r="AD45" s="213"/>
      <c r="AE45" s="213"/>
      <c r="AF45" s="208">
        <v>500</v>
      </c>
      <c r="AG45" s="208"/>
      <c r="AH45" s="208"/>
      <c r="AI45" s="208"/>
      <c r="AJ45" s="208">
        <v>1214.75</v>
      </c>
      <c r="AK45" s="22"/>
      <c r="AL45" s="22"/>
      <c r="AM45" s="33" t="s">
        <v>1410</v>
      </c>
      <c r="AN45" s="33" t="s">
        <v>1157</v>
      </c>
      <c r="AO45" s="60" t="s">
        <v>1386</v>
      </c>
    </row>
    <row r="46" s="9" customFormat="1" ht="320" customHeight="1" spans="1:41">
      <c r="A46" s="22">
        <v>10</v>
      </c>
      <c r="B46" s="22" t="s">
        <v>1189</v>
      </c>
      <c r="C46" s="22">
        <v>2024</v>
      </c>
      <c r="D46" s="22" t="s">
        <v>1190</v>
      </c>
      <c r="E46" s="22" t="s">
        <v>178</v>
      </c>
      <c r="F46" s="22" t="s">
        <v>990</v>
      </c>
      <c r="G46" s="22" t="s">
        <v>357</v>
      </c>
      <c r="H46" s="22" t="s">
        <v>1411</v>
      </c>
      <c r="I46" s="86">
        <v>1</v>
      </c>
      <c r="J46" s="36">
        <v>16</v>
      </c>
      <c r="K46" s="36"/>
      <c r="L46" s="36"/>
      <c r="M46" s="36">
        <v>1</v>
      </c>
      <c r="N46" s="36"/>
      <c r="O46" s="36"/>
      <c r="P46" s="36"/>
      <c r="Q46" s="36"/>
      <c r="R46" s="36"/>
      <c r="S46" s="36">
        <v>114</v>
      </c>
      <c r="T46" s="36">
        <v>456</v>
      </c>
      <c r="U46" s="36" t="s">
        <v>1016</v>
      </c>
      <c r="V46" s="22" t="s">
        <v>749</v>
      </c>
      <c r="W46" s="49" t="s">
        <v>207</v>
      </c>
      <c r="X46" s="22" t="s">
        <v>715</v>
      </c>
      <c r="Y46" s="22" t="s">
        <v>1468</v>
      </c>
      <c r="Z46" s="22">
        <v>1400</v>
      </c>
      <c r="AA46" s="36">
        <v>625</v>
      </c>
      <c r="AB46" s="209">
        <v>625</v>
      </c>
      <c r="AC46" s="209"/>
      <c r="AD46" s="209"/>
      <c r="AE46" s="209"/>
      <c r="AF46" s="209">
        <v>400</v>
      </c>
      <c r="AG46" s="209"/>
      <c r="AH46" s="209"/>
      <c r="AI46" s="209"/>
      <c r="AJ46" s="209">
        <v>375</v>
      </c>
      <c r="AK46" s="36"/>
      <c r="AL46" s="36"/>
      <c r="AM46" s="37" t="s">
        <v>1192</v>
      </c>
      <c r="AN46" s="37" t="s">
        <v>1193</v>
      </c>
      <c r="AO46" s="77" t="s">
        <v>1386</v>
      </c>
    </row>
    <row r="47" s="7" customFormat="1" ht="189" customHeight="1" spans="1:41">
      <c r="A47" s="22">
        <v>11</v>
      </c>
      <c r="B47" s="25" t="s">
        <v>1194</v>
      </c>
      <c r="C47" s="25">
        <v>2024</v>
      </c>
      <c r="D47" s="38" t="s">
        <v>208</v>
      </c>
      <c r="E47" s="27" t="s">
        <v>178</v>
      </c>
      <c r="F47" s="27" t="s">
        <v>990</v>
      </c>
      <c r="G47" s="27" t="s">
        <v>209</v>
      </c>
      <c r="H47" s="38" t="s">
        <v>1412</v>
      </c>
      <c r="I47" s="25">
        <v>1</v>
      </c>
      <c r="J47" s="25">
        <v>90</v>
      </c>
      <c r="K47" s="25"/>
      <c r="L47" s="25"/>
      <c r="M47" s="25">
        <v>1</v>
      </c>
      <c r="N47" s="25"/>
      <c r="O47" s="25"/>
      <c r="P47" s="25"/>
      <c r="Q47" s="25"/>
      <c r="R47" s="25"/>
      <c r="S47" s="25">
        <v>1867</v>
      </c>
      <c r="T47" s="25">
        <v>7902</v>
      </c>
      <c r="U47" s="51" t="s">
        <v>211</v>
      </c>
      <c r="V47" s="25" t="s">
        <v>715</v>
      </c>
      <c r="W47" s="96" t="s">
        <v>207</v>
      </c>
      <c r="X47" s="25" t="s">
        <v>715</v>
      </c>
      <c r="Y47" s="22" t="s">
        <v>1468</v>
      </c>
      <c r="Z47" s="25">
        <v>350</v>
      </c>
      <c r="AA47" s="25">
        <v>200</v>
      </c>
      <c r="AB47" s="215">
        <v>200</v>
      </c>
      <c r="AC47" s="215"/>
      <c r="AD47" s="215"/>
      <c r="AE47" s="215"/>
      <c r="AF47" s="216"/>
      <c r="AG47" s="216"/>
      <c r="AH47" s="216"/>
      <c r="AI47" s="216"/>
      <c r="AJ47" s="216">
        <v>150</v>
      </c>
      <c r="AK47" s="25"/>
      <c r="AL47" s="25"/>
      <c r="AM47" s="68" t="s">
        <v>1436</v>
      </c>
      <c r="AN47" s="68" t="s">
        <v>1437</v>
      </c>
      <c r="AO47" s="57" t="s">
        <v>1386</v>
      </c>
    </row>
    <row r="48" s="12" customFormat="1" ht="30" customHeight="1" spans="1:41">
      <c r="A48" s="183" t="s">
        <v>54</v>
      </c>
      <c r="B48" s="188" t="s">
        <v>84</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c r="AO48" s="196"/>
    </row>
    <row r="49" s="12" customFormat="1" ht="30" customHeight="1" spans="1:41">
      <c r="A49" s="183" t="s">
        <v>52</v>
      </c>
      <c r="B49" s="188" t="s">
        <v>85</v>
      </c>
      <c r="C49" s="188"/>
      <c r="D49" s="188"/>
      <c r="E49" s="185"/>
      <c r="F49" s="185"/>
      <c r="G49" s="185"/>
      <c r="H49" s="185"/>
      <c r="I49" s="191">
        <f t="shared" ref="I49:AL49" si="13">I50+I51+I52+I53</f>
        <v>0</v>
      </c>
      <c r="J49" s="191">
        <f t="shared" si="13"/>
        <v>0</v>
      </c>
      <c r="K49" s="191">
        <f t="shared" si="13"/>
        <v>0</v>
      </c>
      <c r="L49" s="191">
        <f t="shared" si="13"/>
        <v>0</v>
      </c>
      <c r="M49" s="191">
        <f t="shared" si="13"/>
        <v>0</v>
      </c>
      <c r="N49" s="191">
        <f t="shared" si="13"/>
        <v>0</v>
      </c>
      <c r="O49" s="191">
        <f t="shared" si="13"/>
        <v>0</v>
      </c>
      <c r="P49" s="191">
        <f t="shared" si="13"/>
        <v>0</v>
      </c>
      <c r="Q49" s="191">
        <f t="shared" si="13"/>
        <v>0</v>
      </c>
      <c r="R49" s="191">
        <f t="shared" si="13"/>
        <v>0</v>
      </c>
      <c r="S49" s="191">
        <f t="shared" si="13"/>
        <v>0</v>
      </c>
      <c r="T49" s="191">
        <f t="shared" si="13"/>
        <v>0</v>
      </c>
      <c r="U49" s="191">
        <f t="shared" si="13"/>
        <v>0</v>
      </c>
      <c r="V49" s="191">
        <f t="shared" si="13"/>
        <v>0</v>
      </c>
      <c r="W49" s="191">
        <f t="shared" si="13"/>
        <v>0</v>
      </c>
      <c r="X49" s="191">
        <f t="shared" si="13"/>
        <v>0</v>
      </c>
      <c r="Y49" s="191">
        <f t="shared" si="13"/>
        <v>0</v>
      </c>
      <c r="Z49" s="191">
        <f t="shared" si="13"/>
        <v>0</v>
      </c>
      <c r="AA49" s="191">
        <f t="shared" si="13"/>
        <v>0</v>
      </c>
      <c r="AB49" s="191">
        <f t="shared" si="13"/>
        <v>0</v>
      </c>
      <c r="AC49" s="191">
        <f t="shared" si="13"/>
        <v>0</v>
      </c>
      <c r="AD49" s="191">
        <f t="shared" si="13"/>
        <v>0</v>
      </c>
      <c r="AE49" s="191">
        <f t="shared" si="13"/>
        <v>0</v>
      </c>
      <c r="AF49" s="191">
        <f t="shared" si="13"/>
        <v>0</v>
      </c>
      <c r="AG49" s="191">
        <f t="shared" si="13"/>
        <v>0</v>
      </c>
      <c r="AH49" s="191">
        <f t="shared" si="13"/>
        <v>0</v>
      </c>
      <c r="AI49" s="191">
        <f t="shared" si="13"/>
        <v>0</v>
      </c>
      <c r="AJ49" s="191">
        <f t="shared" si="13"/>
        <v>0</v>
      </c>
      <c r="AK49" s="191">
        <f t="shared" si="13"/>
        <v>0</v>
      </c>
      <c r="AL49" s="191">
        <f t="shared" si="13"/>
        <v>0</v>
      </c>
      <c r="AM49" s="196"/>
      <c r="AN49" s="196"/>
      <c r="AO49" s="196"/>
    </row>
    <row r="50" s="12" customFormat="1" ht="30" customHeight="1" spans="1:41">
      <c r="A50" s="183" t="s">
        <v>54</v>
      </c>
      <c r="B50" s="188" t="s">
        <v>86</v>
      </c>
      <c r="C50" s="188"/>
      <c r="D50" s="188"/>
      <c r="E50" s="185"/>
      <c r="F50" s="185"/>
      <c r="G50" s="185"/>
      <c r="H50" s="185"/>
      <c r="I50" s="191">
        <v>0</v>
      </c>
      <c r="J50" s="191">
        <v>0</v>
      </c>
      <c r="K50" s="191">
        <v>0</v>
      </c>
      <c r="L50" s="191">
        <v>0</v>
      </c>
      <c r="M50" s="191">
        <v>0</v>
      </c>
      <c r="N50" s="191">
        <v>0</v>
      </c>
      <c r="O50" s="191">
        <v>0</v>
      </c>
      <c r="P50" s="191">
        <v>0</v>
      </c>
      <c r="Q50" s="191">
        <v>0</v>
      </c>
      <c r="R50" s="191">
        <v>0</v>
      </c>
      <c r="S50" s="191">
        <v>0</v>
      </c>
      <c r="T50" s="191">
        <v>0</v>
      </c>
      <c r="U50" s="191">
        <v>0</v>
      </c>
      <c r="V50" s="191">
        <v>0</v>
      </c>
      <c r="W50" s="191">
        <v>0</v>
      </c>
      <c r="X50" s="191">
        <v>0</v>
      </c>
      <c r="Y50" s="191">
        <v>0</v>
      </c>
      <c r="Z50" s="191">
        <v>0</v>
      </c>
      <c r="AA50" s="191">
        <v>0</v>
      </c>
      <c r="AB50" s="191">
        <v>0</v>
      </c>
      <c r="AC50" s="191">
        <v>0</v>
      </c>
      <c r="AD50" s="191">
        <v>0</v>
      </c>
      <c r="AE50" s="191">
        <v>0</v>
      </c>
      <c r="AF50" s="191">
        <v>0</v>
      </c>
      <c r="AG50" s="191">
        <v>0</v>
      </c>
      <c r="AH50" s="191">
        <v>0</v>
      </c>
      <c r="AI50" s="191">
        <v>0</v>
      </c>
      <c r="AJ50" s="191">
        <v>0</v>
      </c>
      <c r="AK50" s="191">
        <v>0</v>
      </c>
      <c r="AL50" s="191">
        <v>0</v>
      </c>
      <c r="AM50" s="191"/>
      <c r="AN50" s="196"/>
      <c r="AO50" s="196"/>
    </row>
    <row r="51" s="12" customFormat="1" ht="30" customHeight="1" spans="1:41">
      <c r="A51" s="183" t="s">
        <v>54</v>
      </c>
      <c r="B51" s="188" t="s">
        <v>87</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c r="AO51" s="196"/>
    </row>
    <row r="52" s="12" customFormat="1" ht="30" customHeight="1" spans="1:41">
      <c r="A52" s="183" t="s">
        <v>54</v>
      </c>
      <c r="B52" s="188" t="s">
        <v>88</v>
      </c>
      <c r="C52" s="188"/>
      <c r="D52" s="188"/>
      <c r="E52" s="185"/>
      <c r="F52" s="185"/>
      <c r="G52" s="185"/>
      <c r="H52" s="185"/>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6"/>
      <c r="AN52" s="196"/>
      <c r="AO52" s="196"/>
    </row>
    <row r="53" s="12" customFormat="1" ht="30" customHeight="1" spans="1:41">
      <c r="A53" s="183" t="s">
        <v>54</v>
      </c>
      <c r="B53" s="188" t="s">
        <v>89</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52</v>
      </c>
      <c r="B54" s="188" t="s">
        <v>90</v>
      </c>
      <c r="C54" s="188"/>
      <c r="D54" s="188"/>
      <c r="E54" s="185"/>
      <c r="F54" s="185"/>
      <c r="G54" s="185"/>
      <c r="H54" s="185"/>
      <c r="I54" s="191">
        <f t="shared" ref="I54:AL54" si="14">I55+I57+I60+I58+I59+I61</f>
        <v>3</v>
      </c>
      <c r="J54" s="191">
        <f t="shared" si="14"/>
        <v>1200</v>
      </c>
      <c r="K54" s="191">
        <f t="shared" si="14"/>
        <v>3</v>
      </c>
      <c r="L54" s="191">
        <f t="shared" si="14"/>
        <v>0</v>
      </c>
      <c r="M54" s="191">
        <f t="shared" si="14"/>
        <v>0</v>
      </c>
      <c r="N54" s="191">
        <f t="shared" si="14"/>
        <v>0</v>
      </c>
      <c r="O54" s="191">
        <f t="shared" si="14"/>
        <v>0</v>
      </c>
      <c r="P54" s="191">
        <f t="shared" si="14"/>
        <v>0</v>
      </c>
      <c r="Q54" s="191">
        <f t="shared" si="14"/>
        <v>0</v>
      </c>
      <c r="R54" s="191">
        <f t="shared" si="14"/>
        <v>0</v>
      </c>
      <c r="S54" s="191">
        <f t="shared" si="14"/>
        <v>1363</v>
      </c>
      <c r="T54" s="191">
        <f t="shared" si="14"/>
        <v>1686</v>
      </c>
      <c r="U54" s="191">
        <f t="shared" si="14"/>
        <v>0</v>
      </c>
      <c r="V54" s="191">
        <f t="shared" si="14"/>
        <v>0</v>
      </c>
      <c r="W54" s="191">
        <f t="shared" si="14"/>
        <v>0</v>
      </c>
      <c r="X54" s="191">
        <f t="shared" si="14"/>
        <v>0</v>
      </c>
      <c r="Y54" s="191">
        <f t="shared" si="14"/>
        <v>0</v>
      </c>
      <c r="Z54" s="191">
        <f t="shared" si="14"/>
        <v>780</v>
      </c>
      <c r="AA54" s="191">
        <f t="shared" si="14"/>
        <v>580</v>
      </c>
      <c r="AB54" s="191">
        <f t="shared" si="14"/>
        <v>580</v>
      </c>
      <c r="AC54" s="191">
        <f t="shared" si="14"/>
        <v>0</v>
      </c>
      <c r="AD54" s="191">
        <f t="shared" si="14"/>
        <v>0</v>
      </c>
      <c r="AE54" s="191">
        <f t="shared" si="14"/>
        <v>0</v>
      </c>
      <c r="AF54" s="191">
        <f t="shared" si="14"/>
        <v>200</v>
      </c>
      <c r="AG54" s="191">
        <f t="shared" si="14"/>
        <v>0</v>
      </c>
      <c r="AH54" s="191">
        <f t="shared" si="14"/>
        <v>0</v>
      </c>
      <c r="AI54" s="191">
        <f t="shared" si="14"/>
        <v>0</v>
      </c>
      <c r="AJ54" s="191">
        <f t="shared" si="14"/>
        <v>0</v>
      </c>
      <c r="AK54" s="191">
        <f t="shared" si="14"/>
        <v>0</v>
      </c>
      <c r="AL54" s="191">
        <f t="shared" si="14"/>
        <v>0</v>
      </c>
      <c r="AM54" s="196"/>
      <c r="AN54" s="196"/>
      <c r="AO54" s="196"/>
    </row>
    <row r="55" s="12" customFormat="1" ht="30" customHeight="1" spans="1:41">
      <c r="A55" s="183" t="s">
        <v>54</v>
      </c>
      <c r="B55" s="188" t="s">
        <v>91</v>
      </c>
      <c r="C55" s="188"/>
      <c r="D55" s="188"/>
      <c r="E55" s="185"/>
      <c r="F55" s="185"/>
      <c r="G55" s="185"/>
      <c r="H55" s="185"/>
      <c r="I55" s="191">
        <f t="shared" ref="I55:AL55" si="15">SUM(I56)</f>
        <v>1</v>
      </c>
      <c r="J55" s="191">
        <f t="shared" si="15"/>
        <v>1200</v>
      </c>
      <c r="K55" s="191">
        <f t="shared" si="15"/>
        <v>1</v>
      </c>
      <c r="L55" s="191">
        <f t="shared" si="15"/>
        <v>0</v>
      </c>
      <c r="M55" s="191">
        <f t="shared" si="15"/>
        <v>0</v>
      </c>
      <c r="N55" s="191">
        <f t="shared" si="15"/>
        <v>0</v>
      </c>
      <c r="O55" s="191">
        <f t="shared" si="15"/>
        <v>0</v>
      </c>
      <c r="P55" s="191">
        <f t="shared" si="15"/>
        <v>0</v>
      </c>
      <c r="Q55" s="191">
        <f t="shared" si="15"/>
        <v>0</v>
      </c>
      <c r="R55" s="191">
        <f t="shared" si="15"/>
        <v>0</v>
      </c>
      <c r="S55" s="191">
        <f t="shared" si="15"/>
        <v>1200</v>
      </c>
      <c r="T55" s="191">
        <f t="shared" si="15"/>
        <v>1200</v>
      </c>
      <c r="U55" s="191">
        <f t="shared" si="15"/>
        <v>0</v>
      </c>
      <c r="V55" s="191">
        <f t="shared" si="15"/>
        <v>0</v>
      </c>
      <c r="W55" s="191">
        <f t="shared" si="15"/>
        <v>0</v>
      </c>
      <c r="X55" s="191">
        <f t="shared" si="15"/>
        <v>0</v>
      </c>
      <c r="Y55" s="191">
        <f t="shared" si="15"/>
        <v>0</v>
      </c>
      <c r="Z55" s="191">
        <f t="shared" si="15"/>
        <v>200</v>
      </c>
      <c r="AA55" s="191">
        <f t="shared" si="15"/>
        <v>0</v>
      </c>
      <c r="AB55" s="191">
        <f t="shared" si="15"/>
        <v>0</v>
      </c>
      <c r="AC55" s="191">
        <f t="shared" si="15"/>
        <v>0</v>
      </c>
      <c r="AD55" s="191">
        <f t="shared" si="15"/>
        <v>0</v>
      </c>
      <c r="AE55" s="191">
        <f t="shared" si="15"/>
        <v>0</v>
      </c>
      <c r="AF55" s="191">
        <f t="shared" si="15"/>
        <v>200</v>
      </c>
      <c r="AG55" s="191">
        <f t="shared" si="15"/>
        <v>0</v>
      </c>
      <c r="AH55" s="191">
        <f t="shared" si="15"/>
        <v>0</v>
      </c>
      <c r="AI55" s="191">
        <f t="shared" si="15"/>
        <v>0</v>
      </c>
      <c r="AJ55" s="191">
        <f t="shared" si="15"/>
        <v>0</v>
      </c>
      <c r="AK55" s="191">
        <f t="shared" si="15"/>
        <v>0</v>
      </c>
      <c r="AL55" s="191">
        <f t="shared" si="15"/>
        <v>0</v>
      </c>
      <c r="AM55" s="196"/>
      <c r="AN55" s="196"/>
      <c r="AO55" s="196"/>
    </row>
    <row r="56" s="7" customFormat="1" ht="178" customHeight="1" spans="1:41">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1440</v>
      </c>
      <c r="Z56" s="22">
        <v>200</v>
      </c>
      <c r="AA56" s="22"/>
      <c r="AB56" s="60"/>
      <c r="AC56" s="60"/>
      <c r="AD56" s="60"/>
      <c r="AE56" s="60"/>
      <c r="AF56" s="22">
        <v>200</v>
      </c>
      <c r="AG56" s="22"/>
      <c r="AH56" s="22"/>
      <c r="AI56" s="22"/>
      <c r="AJ56" s="22"/>
      <c r="AK56" s="22"/>
      <c r="AL56" s="22"/>
      <c r="AM56" s="33" t="s">
        <v>1181</v>
      </c>
      <c r="AN56" s="33" t="s">
        <v>1182</v>
      </c>
      <c r="AO56" s="60" t="s">
        <v>1386</v>
      </c>
    </row>
    <row r="57" s="12" customFormat="1" ht="30" customHeight="1" spans="1:41">
      <c r="A57" s="183" t="s">
        <v>54</v>
      </c>
      <c r="B57" s="188" t="s">
        <v>92</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93</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54</v>
      </c>
      <c r="B59" s="188" t="s">
        <v>94</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3" t="s">
        <v>54</v>
      </c>
      <c r="B60" s="188" t="s">
        <v>95</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96</v>
      </c>
      <c r="C61" s="188"/>
      <c r="D61" s="188"/>
      <c r="E61" s="185"/>
      <c r="F61" s="185"/>
      <c r="G61" s="185"/>
      <c r="H61" s="185"/>
      <c r="I61" s="191">
        <f t="shared" ref="I61:AL61" si="16">SUM(I62:I63)</f>
        <v>2</v>
      </c>
      <c r="J61" s="191">
        <f t="shared" si="16"/>
        <v>0</v>
      </c>
      <c r="K61" s="191">
        <f t="shared" si="16"/>
        <v>2</v>
      </c>
      <c r="L61" s="191">
        <f t="shared" si="16"/>
        <v>0</v>
      </c>
      <c r="M61" s="191">
        <f t="shared" si="16"/>
        <v>0</v>
      </c>
      <c r="N61" s="191">
        <f t="shared" si="16"/>
        <v>0</v>
      </c>
      <c r="O61" s="191">
        <f t="shared" si="16"/>
        <v>0</v>
      </c>
      <c r="P61" s="191">
        <f t="shared" si="16"/>
        <v>0</v>
      </c>
      <c r="Q61" s="191">
        <f t="shared" si="16"/>
        <v>0</v>
      </c>
      <c r="R61" s="191">
        <f t="shared" si="16"/>
        <v>0</v>
      </c>
      <c r="S61" s="191">
        <f t="shared" si="16"/>
        <v>163</v>
      </c>
      <c r="T61" s="191">
        <f t="shared" si="16"/>
        <v>486</v>
      </c>
      <c r="U61" s="191">
        <f t="shared" si="16"/>
        <v>0</v>
      </c>
      <c r="V61" s="191">
        <f t="shared" si="16"/>
        <v>0</v>
      </c>
      <c r="W61" s="191">
        <f t="shared" si="16"/>
        <v>0</v>
      </c>
      <c r="X61" s="191">
        <f t="shared" si="16"/>
        <v>0</v>
      </c>
      <c r="Y61" s="191">
        <f t="shared" si="16"/>
        <v>0</v>
      </c>
      <c r="Z61" s="191">
        <f t="shared" si="16"/>
        <v>580</v>
      </c>
      <c r="AA61" s="191">
        <f t="shared" si="16"/>
        <v>580</v>
      </c>
      <c r="AB61" s="191">
        <f t="shared" si="16"/>
        <v>580</v>
      </c>
      <c r="AC61" s="191">
        <f t="shared" si="16"/>
        <v>0</v>
      </c>
      <c r="AD61" s="191">
        <f t="shared" si="16"/>
        <v>0</v>
      </c>
      <c r="AE61" s="191">
        <f t="shared" si="16"/>
        <v>0</v>
      </c>
      <c r="AF61" s="191">
        <f t="shared" si="16"/>
        <v>0</v>
      </c>
      <c r="AG61" s="191">
        <f t="shared" si="16"/>
        <v>0</v>
      </c>
      <c r="AH61" s="191">
        <f t="shared" si="16"/>
        <v>0</v>
      </c>
      <c r="AI61" s="191">
        <f t="shared" si="16"/>
        <v>0</v>
      </c>
      <c r="AJ61" s="191">
        <f t="shared" si="16"/>
        <v>0</v>
      </c>
      <c r="AK61" s="191">
        <f t="shared" si="16"/>
        <v>0</v>
      </c>
      <c r="AL61" s="191">
        <f t="shared" si="16"/>
        <v>0</v>
      </c>
      <c r="AM61" s="196"/>
      <c r="AN61" s="196"/>
      <c r="AO61" s="196"/>
    </row>
    <row r="62" s="12" customFormat="1" ht="216" customHeight="1" spans="1:41">
      <c r="A62" s="221">
        <v>13</v>
      </c>
      <c r="B62" s="208" t="s">
        <v>1469</v>
      </c>
      <c r="C62" s="208">
        <v>2024</v>
      </c>
      <c r="D62" s="208" t="s">
        <v>1470</v>
      </c>
      <c r="E62" s="208" t="s">
        <v>178</v>
      </c>
      <c r="F62" s="208" t="s">
        <v>1020</v>
      </c>
      <c r="G62" s="222" t="s">
        <v>204</v>
      </c>
      <c r="H62" s="42" t="s">
        <v>1471</v>
      </c>
      <c r="I62" s="33">
        <v>1</v>
      </c>
      <c r="J62" s="33"/>
      <c r="K62" s="33">
        <v>1</v>
      </c>
      <c r="L62" s="33"/>
      <c r="M62" s="33"/>
      <c r="N62" s="33"/>
      <c r="O62" s="33"/>
      <c r="P62" s="33"/>
      <c r="Q62" s="33"/>
      <c r="R62" s="33"/>
      <c r="S62" s="33">
        <v>163</v>
      </c>
      <c r="T62" s="33">
        <v>486</v>
      </c>
      <c r="U62" s="42" t="s">
        <v>206</v>
      </c>
      <c r="V62" s="33" t="s">
        <v>902</v>
      </c>
      <c r="W62" s="41" t="s">
        <v>183</v>
      </c>
      <c r="X62" s="22" t="s">
        <v>811</v>
      </c>
      <c r="Y62" s="22" t="s">
        <v>1440</v>
      </c>
      <c r="Z62" s="227">
        <v>80</v>
      </c>
      <c r="AA62" s="225">
        <v>80</v>
      </c>
      <c r="AB62" s="208">
        <v>80</v>
      </c>
      <c r="AC62" s="75"/>
      <c r="AD62" s="75"/>
      <c r="AE62" s="75"/>
      <c r="AF62" s="75"/>
      <c r="AG62" s="75"/>
      <c r="AH62" s="75"/>
      <c r="AI62" s="75"/>
      <c r="AJ62" s="75"/>
      <c r="AK62" s="75"/>
      <c r="AL62" s="75"/>
      <c r="AM62" s="42" t="s">
        <v>1472</v>
      </c>
      <c r="AN62" s="42" t="s">
        <v>1473</v>
      </c>
      <c r="AO62" s="60" t="s">
        <v>1386</v>
      </c>
    </row>
    <row r="63" s="12" customFormat="1" ht="243" customHeight="1" spans="1:41">
      <c r="A63" s="208">
        <v>14</v>
      </c>
      <c r="B63" s="208" t="s">
        <v>1474</v>
      </c>
      <c r="C63" s="208">
        <v>2024</v>
      </c>
      <c r="D63" s="208" t="s">
        <v>1475</v>
      </c>
      <c r="E63" s="208" t="s">
        <v>178</v>
      </c>
      <c r="F63" s="208" t="s">
        <v>1175</v>
      </c>
      <c r="G63" s="208" t="s">
        <v>995</v>
      </c>
      <c r="H63" s="42" t="s">
        <v>1476</v>
      </c>
      <c r="I63" s="22">
        <v>1</v>
      </c>
      <c r="J63" s="22"/>
      <c r="K63" s="22">
        <v>1</v>
      </c>
      <c r="L63" s="191"/>
      <c r="M63" s="191"/>
      <c r="N63" s="191"/>
      <c r="O63" s="191"/>
      <c r="P63" s="191"/>
      <c r="Q63" s="191"/>
      <c r="R63" s="191"/>
      <c r="S63" s="191"/>
      <c r="T63" s="191"/>
      <c r="U63" s="42" t="s">
        <v>995</v>
      </c>
      <c r="V63" s="22" t="s">
        <v>811</v>
      </c>
      <c r="W63" s="209" t="s">
        <v>183</v>
      </c>
      <c r="X63" s="22" t="s">
        <v>811</v>
      </c>
      <c r="Y63" s="22" t="s">
        <v>1440</v>
      </c>
      <c r="Z63" s="225">
        <v>500</v>
      </c>
      <c r="AA63" s="225">
        <v>500</v>
      </c>
      <c r="AB63" s="208">
        <v>500</v>
      </c>
      <c r="AC63" s="208"/>
      <c r="AD63" s="208"/>
      <c r="AE63" s="208"/>
      <c r="AF63" s="208"/>
      <c r="AG63" s="208"/>
      <c r="AH63" s="208"/>
      <c r="AI63" s="208"/>
      <c r="AJ63" s="208"/>
      <c r="AK63" s="208"/>
      <c r="AL63" s="191"/>
      <c r="AM63" s="42" t="s">
        <v>1477</v>
      </c>
      <c r="AN63" s="42" t="s">
        <v>1478</v>
      </c>
      <c r="AO63" s="60" t="s">
        <v>1386</v>
      </c>
    </row>
    <row r="64" s="12" customFormat="1" ht="30" customHeight="1" spans="1:41">
      <c r="A64" s="180" t="s">
        <v>50</v>
      </c>
      <c r="B64" s="188" t="s">
        <v>97</v>
      </c>
      <c r="C64" s="188"/>
      <c r="D64" s="188"/>
      <c r="E64" s="185"/>
      <c r="F64" s="185"/>
      <c r="G64" s="185"/>
      <c r="H64" s="185"/>
      <c r="I64" s="192">
        <f t="shared" ref="I64:AL64" si="17">I65+I69+I72+I75+I79</f>
        <v>1</v>
      </c>
      <c r="J64" s="192">
        <f t="shared" si="17"/>
        <v>0</v>
      </c>
      <c r="K64" s="192">
        <f t="shared" si="17"/>
        <v>0</v>
      </c>
      <c r="L64" s="192">
        <f t="shared" si="17"/>
        <v>1</v>
      </c>
      <c r="M64" s="192">
        <f t="shared" si="17"/>
        <v>0</v>
      </c>
      <c r="N64" s="192">
        <f t="shared" si="17"/>
        <v>0</v>
      </c>
      <c r="O64" s="192">
        <f t="shared" si="17"/>
        <v>0</v>
      </c>
      <c r="P64" s="192">
        <f t="shared" si="17"/>
        <v>0</v>
      </c>
      <c r="Q64" s="192">
        <f t="shared" si="17"/>
        <v>0</v>
      </c>
      <c r="R64" s="192">
        <f t="shared" si="17"/>
        <v>0</v>
      </c>
      <c r="S64" s="192">
        <f t="shared" si="17"/>
        <v>0</v>
      </c>
      <c r="T64" s="192">
        <f t="shared" si="17"/>
        <v>0</v>
      </c>
      <c r="U64" s="192">
        <f t="shared" si="17"/>
        <v>0</v>
      </c>
      <c r="V64" s="192">
        <f t="shared" si="17"/>
        <v>0</v>
      </c>
      <c r="W64" s="192">
        <f t="shared" si="17"/>
        <v>0</v>
      </c>
      <c r="X64" s="192">
        <f t="shared" si="17"/>
        <v>0</v>
      </c>
      <c r="Y64" s="192">
        <f t="shared" si="17"/>
        <v>0</v>
      </c>
      <c r="Z64" s="192">
        <f t="shared" si="17"/>
        <v>30</v>
      </c>
      <c r="AA64" s="192">
        <f t="shared" si="17"/>
        <v>15</v>
      </c>
      <c r="AB64" s="192">
        <f t="shared" si="17"/>
        <v>15</v>
      </c>
      <c r="AC64" s="192">
        <f t="shared" si="17"/>
        <v>0</v>
      </c>
      <c r="AD64" s="192">
        <f t="shared" si="17"/>
        <v>0</v>
      </c>
      <c r="AE64" s="192">
        <f t="shared" si="17"/>
        <v>0</v>
      </c>
      <c r="AF64" s="192">
        <f t="shared" si="17"/>
        <v>15</v>
      </c>
      <c r="AG64" s="192">
        <f t="shared" si="17"/>
        <v>0</v>
      </c>
      <c r="AH64" s="192">
        <f t="shared" si="17"/>
        <v>0</v>
      </c>
      <c r="AI64" s="192">
        <f t="shared" si="17"/>
        <v>0</v>
      </c>
      <c r="AJ64" s="192">
        <f t="shared" si="17"/>
        <v>0</v>
      </c>
      <c r="AK64" s="192">
        <f t="shared" si="17"/>
        <v>0</v>
      </c>
      <c r="AL64" s="192">
        <f t="shared" si="17"/>
        <v>0</v>
      </c>
      <c r="AM64" s="196"/>
      <c r="AN64" s="196"/>
      <c r="AO64" s="196"/>
    </row>
    <row r="65" s="12" customFormat="1" ht="30" customHeight="1" spans="1:41">
      <c r="A65" s="180" t="s">
        <v>52</v>
      </c>
      <c r="B65" s="188" t="s">
        <v>98</v>
      </c>
      <c r="C65" s="188"/>
      <c r="D65" s="188"/>
      <c r="E65" s="185"/>
      <c r="F65" s="185"/>
      <c r="G65" s="185"/>
      <c r="H65" s="185"/>
      <c r="I65" s="191">
        <f t="shared" ref="I65:AL65" si="18">I66+I68</f>
        <v>1</v>
      </c>
      <c r="J65" s="191">
        <f t="shared" si="18"/>
        <v>0</v>
      </c>
      <c r="K65" s="191">
        <f t="shared" si="18"/>
        <v>0</v>
      </c>
      <c r="L65" s="191">
        <f t="shared" si="18"/>
        <v>1</v>
      </c>
      <c r="M65" s="191">
        <f t="shared" si="18"/>
        <v>0</v>
      </c>
      <c r="N65" s="191">
        <f t="shared" si="18"/>
        <v>0</v>
      </c>
      <c r="O65" s="191">
        <f t="shared" si="18"/>
        <v>0</v>
      </c>
      <c r="P65" s="191">
        <f t="shared" si="18"/>
        <v>0</v>
      </c>
      <c r="Q65" s="191">
        <f t="shared" si="18"/>
        <v>0</v>
      </c>
      <c r="R65" s="191">
        <f t="shared" si="18"/>
        <v>0</v>
      </c>
      <c r="S65" s="191">
        <f t="shared" si="18"/>
        <v>0</v>
      </c>
      <c r="T65" s="191">
        <f t="shared" si="18"/>
        <v>0</v>
      </c>
      <c r="U65" s="191">
        <f t="shared" si="18"/>
        <v>0</v>
      </c>
      <c r="V65" s="191">
        <f t="shared" si="18"/>
        <v>0</v>
      </c>
      <c r="W65" s="191">
        <f t="shared" si="18"/>
        <v>0</v>
      </c>
      <c r="X65" s="191">
        <f t="shared" si="18"/>
        <v>0</v>
      </c>
      <c r="Y65" s="191">
        <f t="shared" si="18"/>
        <v>0</v>
      </c>
      <c r="Z65" s="191">
        <f t="shared" si="18"/>
        <v>30</v>
      </c>
      <c r="AA65" s="191">
        <f t="shared" si="18"/>
        <v>15</v>
      </c>
      <c r="AB65" s="191">
        <f t="shared" si="18"/>
        <v>15</v>
      </c>
      <c r="AC65" s="191">
        <f t="shared" si="18"/>
        <v>0</v>
      </c>
      <c r="AD65" s="191">
        <f t="shared" si="18"/>
        <v>0</v>
      </c>
      <c r="AE65" s="191">
        <f t="shared" si="18"/>
        <v>0</v>
      </c>
      <c r="AF65" s="191">
        <f t="shared" si="18"/>
        <v>15</v>
      </c>
      <c r="AG65" s="191">
        <f t="shared" si="18"/>
        <v>0</v>
      </c>
      <c r="AH65" s="191">
        <f t="shared" si="18"/>
        <v>0</v>
      </c>
      <c r="AI65" s="191">
        <f t="shared" si="18"/>
        <v>0</v>
      </c>
      <c r="AJ65" s="191">
        <f t="shared" si="18"/>
        <v>0</v>
      </c>
      <c r="AK65" s="191">
        <f t="shared" si="18"/>
        <v>0</v>
      </c>
      <c r="AL65" s="191">
        <f t="shared" si="18"/>
        <v>0</v>
      </c>
      <c r="AM65" s="196"/>
      <c r="AN65" s="196"/>
      <c r="AO65" s="196"/>
    </row>
    <row r="66" s="12" customFormat="1" ht="30" customHeight="1" spans="1:41">
      <c r="A66" s="183" t="s">
        <v>54</v>
      </c>
      <c r="B66" s="188" t="s">
        <v>99</v>
      </c>
      <c r="C66" s="188"/>
      <c r="D66" s="188"/>
      <c r="E66" s="185"/>
      <c r="F66" s="185"/>
      <c r="G66" s="185"/>
      <c r="H66" s="185"/>
      <c r="I66" s="191">
        <f t="shared" ref="I66:AL66" si="19">SUM(I67)</f>
        <v>1</v>
      </c>
      <c r="J66" s="191">
        <f t="shared" si="19"/>
        <v>0</v>
      </c>
      <c r="K66" s="191">
        <f t="shared" si="19"/>
        <v>0</v>
      </c>
      <c r="L66" s="191">
        <f t="shared" si="19"/>
        <v>1</v>
      </c>
      <c r="M66" s="191">
        <f t="shared" si="19"/>
        <v>0</v>
      </c>
      <c r="N66" s="191">
        <f t="shared" si="19"/>
        <v>0</v>
      </c>
      <c r="O66" s="191">
        <f t="shared" si="19"/>
        <v>0</v>
      </c>
      <c r="P66" s="191">
        <f t="shared" si="19"/>
        <v>0</v>
      </c>
      <c r="Q66" s="191">
        <f t="shared" si="19"/>
        <v>0</v>
      </c>
      <c r="R66" s="191">
        <f t="shared" si="19"/>
        <v>0</v>
      </c>
      <c r="S66" s="191">
        <f t="shared" si="19"/>
        <v>0</v>
      </c>
      <c r="T66" s="191">
        <f t="shared" si="19"/>
        <v>0</v>
      </c>
      <c r="U66" s="191">
        <f t="shared" si="19"/>
        <v>0</v>
      </c>
      <c r="V66" s="191">
        <f t="shared" si="19"/>
        <v>0</v>
      </c>
      <c r="W66" s="191">
        <f t="shared" si="19"/>
        <v>0</v>
      </c>
      <c r="X66" s="191">
        <f t="shared" si="19"/>
        <v>0</v>
      </c>
      <c r="Y66" s="191">
        <f t="shared" si="19"/>
        <v>0</v>
      </c>
      <c r="Z66" s="191">
        <f t="shared" si="19"/>
        <v>30</v>
      </c>
      <c r="AA66" s="191">
        <f t="shared" si="19"/>
        <v>15</v>
      </c>
      <c r="AB66" s="191">
        <f t="shared" si="19"/>
        <v>15</v>
      </c>
      <c r="AC66" s="191">
        <f t="shared" si="19"/>
        <v>0</v>
      </c>
      <c r="AD66" s="191">
        <f t="shared" si="19"/>
        <v>0</v>
      </c>
      <c r="AE66" s="191">
        <f t="shared" si="19"/>
        <v>0</v>
      </c>
      <c r="AF66" s="191">
        <f t="shared" si="19"/>
        <v>15</v>
      </c>
      <c r="AG66" s="191">
        <f t="shared" si="19"/>
        <v>0</v>
      </c>
      <c r="AH66" s="191">
        <f t="shared" si="19"/>
        <v>0</v>
      </c>
      <c r="AI66" s="191">
        <f t="shared" si="19"/>
        <v>0</v>
      </c>
      <c r="AJ66" s="191">
        <f t="shared" si="19"/>
        <v>0</v>
      </c>
      <c r="AK66" s="191">
        <f t="shared" si="19"/>
        <v>0</v>
      </c>
      <c r="AL66" s="191">
        <f t="shared" si="19"/>
        <v>0</v>
      </c>
      <c r="AM66" s="196"/>
      <c r="AN66" s="196"/>
      <c r="AO66" s="196"/>
    </row>
    <row r="67" s="7" customFormat="1" ht="189" customHeight="1" spans="1:41">
      <c r="A67" s="22">
        <v>15</v>
      </c>
      <c r="B67" s="25" t="s">
        <v>1219</v>
      </c>
      <c r="C67" s="25">
        <v>2024</v>
      </c>
      <c r="D67" s="68" t="s">
        <v>1333</v>
      </c>
      <c r="E67" s="25" t="s">
        <v>178</v>
      </c>
      <c r="F67" s="25" t="s">
        <v>1175</v>
      </c>
      <c r="G67" s="25" t="s">
        <v>995</v>
      </c>
      <c r="H67" s="68" t="s">
        <v>1114</v>
      </c>
      <c r="I67" s="22">
        <v>1</v>
      </c>
      <c r="J67" s="22"/>
      <c r="K67" s="22"/>
      <c r="L67" s="22">
        <v>1</v>
      </c>
      <c r="M67" s="22"/>
      <c r="N67" s="22"/>
      <c r="O67" s="22"/>
      <c r="P67" s="22"/>
      <c r="Q67" s="22"/>
      <c r="R67" s="22"/>
      <c r="S67" s="22"/>
      <c r="T67" s="22"/>
      <c r="U67" s="51" t="s">
        <v>1003</v>
      </c>
      <c r="V67" s="22" t="s">
        <v>1438</v>
      </c>
      <c r="W67" s="51" t="s">
        <v>1003</v>
      </c>
      <c r="X67" s="22" t="s">
        <v>1438</v>
      </c>
      <c r="Y67" s="22" t="s">
        <v>1220</v>
      </c>
      <c r="Z67" s="25">
        <v>30</v>
      </c>
      <c r="AA67" s="22">
        <v>15</v>
      </c>
      <c r="AB67" s="208">
        <v>15</v>
      </c>
      <c r="AC67" s="191"/>
      <c r="AD67" s="191"/>
      <c r="AE67" s="191"/>
      <c r="AF67" s="208">
        <v>15</v>
      </c>
      <c r="AG67" s="22"/>
      <c r="AH67" s="22"/>
      <c r="AI67" s="22"/>
      <c r="AJ67" s="22"/>
      <c r="AK67" s="22"/>
      <c r="AL67" s="22"/>
      <c r="AM67" s="33" t="s">
        <v>1221</v>
      </c>
      <c r="AN67" s="33" t="s">
        <v>1334</v>
      </c>
      <c r="AO67" s="60" t="s">
        <v>1386</v>
      </c>
    </row>
    <row r="68" s="12" customFormat="1" ht="30" customHeight="1" spans="1:41">
      <c r="A68" s="183" t="s">
        <v>54</v>
      </c>
      <c r="B68" s="188" t="s">
        <v>100</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customHeight="1" spans="1:41">
      <c r="A69" s="183" t="s">
        <v>52</v>
      </c>
      <c r="B69" s="188" t="s">
        <v>101</v>
      </c>
      <c r="C69" s="188"/>
      <c r="D69" s="188"/>
      <c r="E69" s="185"/>
      <c r="F69" s="185"/>
      <c r="G69" s="185"/>
      <c r="H69" s="185"/>
      <c r="I69" s="191">
        <f t="shared" ref="I69:AL69" si="20">I70+I71</f>
        <v>0</v>
      </c>
      <c r="J69" s="191">
        <f t="shared" si="20"/>
        <v>0</v>
      </c>
      <c r="K69" s="191">
        <f t="shared" si="20"/>
        <v>0</v>
      </c>
      <c r="L69" s="191">
        <f t="shared" si="20"/>
        <v>0</v>
      </c>
      <c r="M69" s="191">
        <f t="shared" si="20"/>
        <v>0</v>
      </c>
      <c r="N69" s="191">
        <f t="shared" si="20"/>
        <v>0</v>
      </c>
      <c r="O69" s="191">
        <f t="shared" si="20"/>
        <v>0</v>
      </c>
      <c r="P69" s="191">
        <f t="shared" si="20"/>
        <v>0</v>
      </c>
      <c r="Q69" s="191">
        <f t="shared" si="20"/>
        <v>0</v>
      </c>
      <c r="R69" s="191">
        <f t="shared" si="20"/>
        <v>0</v>
      </c>
      <c r="S69" s="191">
        <f t="shared" si="20"/>
        <v>0</v>
      </c>
      <c r="T69" s="191">
        <f t="shared" si="20"/>
        <v>0</v>
      </c>
      <c r="U69" s="191">
        <f t="shared" si="20"/>
        <v>0</v>
      </c>
      <c r="V69" s="191">
        <f t="shared" si="20"/>
        <v>0</v>
      </c>
      <c r="W69" s="191">
        <f t="shared" si="20"/>
        <v>0</v>
      </c>
      <c r="X69" s="191">
        <f t="shared" si="20"/>
        <v>0</v>
      </c>
      <c r="Y69" s="191">
        <f t="shared" si="20"/>
        <v>0</v>
      </c>
      <c r="Z69" s="191">
        <f t="shared" si="20"/>
        <v>0</v>
      </c>
      <c r="AA69" s="191">
        <f t="shared" si="20"/>
        <v>0</v>
      </c>
      <c r="AB69" s="191">
        <f t="shared" si="20"/>
        <v>0</v>
      </c>
      <c r="AC69" s="191">
        <f t="shared" si="20"/>
        <v>0</v>
      </c>
      <c r="AD69" s="191">
        <f t="shared" si="20"/>
        <v>0</v>
      </c>
      <c r="AE69" s="191">
        <f t="shared" si="20"/>
        <v>0</v>
      </c>
      <c r="AF69" s="191">
        <f t="shared" si="20"/>
        <v>0</v>
      </c>
      <c r="AG69" s="191">
        <f t="shared" si="20"/>
        <v>0</v>
      </c>
      <c r="AH69" s="191">
        <f t="shared" si="20"/>
        <v>0</v>
      </c>
      <c r="AI69" s="191">
        <f t="shared" si="20"/>
        <v>0</v>
      </c>
      <c r="AJ69" s="191">
        <f t="shared" si="20"/>
        <v>0</v>
      </c>
      <c r="AK69" s="191">
        <f t="shared" si="20"/>
        <v>0</v>
      </c>
      <c r="AL69" s="191">
        <f t="shared" si="20"/>
        <v>0</v>
      </c>
      <c r="AM69" s="196"/>
      <c r="AN69" s="196"/>
      <c r="AO69" s="196"/>
    </row>
    <row r="70" s="12" customFormat="1" ht="30" customHeight="1" spans="1:41">
      <c r="A70" s="183" t="s">
        <v>54</v>
      </c>
      <c r="B70" s="188" t="s">
        <v>102</v>
      </c>
      <c r="C70" s="188"/>
      <c r="D70" s="188"/>
      <c r="E70" s="185"/>
      <c r="F70" s="185"/>
      <c r="G70" s="185"/>
      <c r="H70" s="185"/>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6"/>
      <c r="AN70" s="196"/>
      <c r="AO70" s="196"/>
    </row>
    <row r="71" s="12" customFormat="1" ht="30" customHeight="1" spans="1:41">
      <c r="A71" s="183" t="s">
        <v>54</v>
      </c>
      <c r="B71" s="188" t="s">
        <v>103</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52</v>
      </c>
      <c r="B72" s="188" t="s">
        <v>104</v>
      </c>
      <c r="C72" s="188"/>
      <c r="D72" s="188"/>
      <c r="E72" s="185"/>
      <c r="F72" s="185"/>
      <c r="G72" s="185"/>
      <c r="H72" s="185"/>
      <c r="I72" s="191">
        <f t="shared" ref="I72:AL72" si="21">I73+I74</f>
        <v>0</v>
      </c>
      <c r="J72" s="191">
        <f t="shared" si="21"/>
        <v>0</v>
      </c>
      <c r="K72" s="191">
        <f t="shared" si="21"/>
        <v>0</v>
      </c>
      <c r="L72" s="191">
        <f t="shared" si="21"/>
        <v>0</v>
      </c>
      <c r="M72" s="191">
        <f t="shared" si="21"/>
        <v>0</v>
      </c>
      <c r="N72" s="191">
        <f t="shared" si="21"/>
        <v>0</v>
      </c>
      <c r="O72" s="191">
        <f t="shared" si="21"/>
        <v>0</v>
      </c>
      <c r="P72" s="191">
        <f t="shared" si="21"/>
        <v>0</v>
      </c>
      <c r="Q72" s="191">
        <f t="shared" si="21"/>
        <v>0</v>
      </c>
      <c r="R72" s="191">
        <f t="shared" si="21"/>
        <v>0</v>
      </c>
      <c r="S72" s="191">
        <f t="shared" si="21"/>
        <v>0</v>
      </c>
      <c r="T72" s="191">
        <f t="shared" si="21"/>
        <v>0</v>
      </c>
      <c r="U72" s="191">
        <f t="shared" si="21"/>
        <v>0</v>
      </c>
      <c r="V72" s="191">
        <f t="shared" si="21"/>
        <v>0</v>
      </c>
      <c r="W72" s="191">
        <f t="shared" si="21"/>
        <v>0</v>
      </c>
      <c r="X72" s="191">
        <f t="shared" si="21"/>
        <v>0</v>
      </c>
      <c r="Y72" s="191">
        <f t="shared" si="21"/>
        <v>0</v>
      </c>
      <c r="Z72" s="191">
        <f t="shared" si="21"/>
        <v>0</v>
      </c>
      <c r="AA72" s="191">
        <f t="shared" si="21"/>
        <v>0</v>
      </c>
      <c r="AB72" s="191">
        <f t="shared" si="21"/>
        <v>0</v>
      </c>
      <c r="AC72" s="191">
        <f t="shared" si="21"/>
        <v>0</v>
      </c>
      <c r="AD72" s="191">
        <f t="shared" si="21"/>
        <v>0</v>
      </c>
      <c r="AE72" s="191">
        <f t="shared" si="21"/>
        <v>0</v>
      </c>
      <c r="AF72" s="191">
        <f t="shared" si="21"/>
        <v>0</v>
      </c>
      <c r="AG72" s="191">
        <f t="shared" si="21"/>
        <v>0</v>
      </c>
      <c r="AH72" s="191">
        <f t="shared" si="21"/>
        <v>0</v>
      </c>
      <c r="AI72" s="191">
        <f t="shared" si="21"/>
        <v>0</v>
      </c>
      <c r="AJ72" s="191">
        <f t="shared" si="21"/>
        <v>0</v>
      </c>
      <c r="AK72" s="191">
        <f t="shared" si="21"/>
        <v>0</v>
      </c>
      <c r="AL72" s="191">
        <f t="shared" si="21"/>
        <v>0</v>
      </c>
      <c r="AM72" s="196"/>
      <c r="AN72" s="196"/>
      <c r="AO72" s="196"/>
    </row>
    <row r="73" s="12" customFormat="1" ht="30" customHeight="1" spans="1:41">
      <c r="A73" s="183" t="s">
        <v>54</v>
      </c>
      <c r="B73" s="188" t="s">
        <v>105</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54</v>
      </c>
      <c r="B74" s="188" t="s">
        <v>106</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customHeight="1" spans="1:41">
      <c r="A75" s="183" t="s">
        <v>52</v>
      </c>
      <c r="B75" s="188" t="s">
        <v>107</v>
      </c>
      <c r="C75" s="188"/>
      <c r="D75" s="188"/>
      <c r="E75" s="185"/>
      <c r="F75" s="185"/>
      <c r="G75" s="185"/>
      <c r="H75" s="185"/>
      <c r="I75" s="191">
        <f t="shared" ref="I75:AL75" si="22">I76+I78+I77</f>
        <v>0</v>
      </c>
      <c r="J75" s="191">
        <f t="shared" si="22"/>
        <v>0</v>
      </c>
      <c r="K75" s="191">
        <f t="shared" si="22"/>
        <v>0</v>
      </c>
      <c r="L75" s="191">
        <f t="shared" si="22"/>
        <v>0</v>
      </c>
      <c r="M75" s="191">
        <f t="shared" si="22"/>
        <v>0</v>
      </c>
      <c r="N75" s="191">
        <f t="shared" si="22"/>
        <v>0</v>
      </c>
      <c r="O75" s="191">
        <f t="shared" si="22"/>
        <v>0</v>
      </c>
      <c r="P75" s="191">
        <f t="shared" si="22"/>
        <v>0</v>
      </c>
      <c r="Q75" s="191">
        <f t="shared" si="22"/>
        <v>0</v>
      </c>
      <c r="R75" s="191">
        <f t="shared" si="22"/>
        <v>0</v>
      </c>
      <c r="S75" s="191">
        <f t="shared" si="22"/>
        <v>0</v>
      </c>
      <c r="T75" s="191">
        <f t="shared" si="22"/>
        <v>0</v>
      </c>
      <c r="U75" s="191">
        <f t="shared" si="22"/>
        <v>0</v>
      </c>
      <c r="V75" s="191">
        <f t="shared" si="22"/>
        <v>0</v>
      </c>
      <c r="W75" s="191">
        <f t="shared" si="22"/>
        <v>0</v>
      </c>
      <c r="X75" s="191">
        <f t="shared" si="22"/>
        <v>0</v>
      </c>
      <c r="Y75" s="191">
        <f t="shared" si="22"/>
        <v>0</v>
      </c>
      <c r="Z75" s="191">
        <f t="shared" si="22"/>
        <v>0</v>
      </c>
      <c r="AA75" s="191">
        <f t="shared" si="22"/>
        <v>0</v>
      </c>
      <c r="AB75" s="191">
        <f t="shared" si="22"/>
        <v>0</v>
      </c>
      <c r="AC75" s="191">
        <f t="shared" si="22"/>
        <v>0</v>
      </c>
      <c r="AD75" s="191">
        <f t="shared" si="22"/>
        <v>0</v>
      </c>
      <c r="AE75" s="191">
        <f t="shared" si="22"/>
        <v>0</v>
      </c>
      <c r="AF75" s="191">
        <f t="shared" si="22"/>
        <v>0</v>
      </c>
      <c r="AG75" s="191">
        <f t="shared" si="22"/>
        <v>0</v>
      </c>
      <c r="AH75" s="191">
        <f t="shared" si="22"/>
        <v>0</v>
      </c>
      <c r="AI75" s="191">
        <f t="shared" si="22"/>
        <v>0</v>
      </c>
      <c r="AJ75" s="191">
        <f t="shared" si="22"/>
        <v>0</v>
      </c>
      <c r="AK75" s="191">
        <f t="shared" si="22"/>
        <v>0</v>
      </c>
      <c r="AL75" s="191">
        <f t="shared" si="22"/>
        <v>0</v>
      </c>
      <c r="AM75" s="196"/>
      <c r="AN75" s="196"/>
      <c r="AO75" s="196"/>
    </row>
    <row r="76" s="12" customFormat="1" ht="30" customHeight="1" spans="1:41">
      <c r="A76" s="183" t="s">
        <v>54</v>
      </c>
      <c r="B76" s="188" t="s">
        <v>108</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54</v>
      </c>
      <c r="B77" s="188" t="s">
        <v>109</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customHeight="1" spans="1:41">
      <c r="A78" s="183" t="s">
        <v>54</v>
      </c>
      <c r="B78" s="188" t="s">
        <v>110</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52</v>
      </c>
      <c r="B79" s="188" t="s">
        <v>111</v>
      </c>
      <c r="C79" s="188"/>
      <c r="D79" s="188"/>
      <c r="E79" s="185"/>
      <c r="F79" s="185"/>
      <c r="G79" s="185"/>
      <c r="H79" s="185"/>
      <c r="I79" s="191">
        <f t="shared" ref="I79:AL79" si="23">I80</f>
        <v>0</v>
      </c>
      <c r="J79" s="191">
        <f t="shared" si="23"/>
        <v>0</v>
      </c>
      <c r="K79" s="191">
        <f t="shared" si="23"/>
        <v>0</v>
      </c>
      <c r="L79" s="191">
        <f t="shared" si="23"/>
        <v>0</v>
      </c>
      <c r="M79" s="191">
        <f t="shared" si="23"/>
        <v>0</v>
      </c>
      <c r="N79" s="191">
        <f t="shared" si="23"/>
        <v>0</v>
      </c>
      <c r="O79" s="191">
        <f t="shared" si="23"/>
        <v>0</v>
      </c>
      <c r="P79" s="191">
        <f t="shared" si="23"/>
        <v>0</v>
      </c>
      <c r="Q79" s="191">
        <f t="shared" si="23"/>
        <v>0</v>
      </c>
      <c r="R79" s="191">
        <f t="shared" si="23"/>
        <v>0</v>
      </c>
      <c r="S79" s="191">
        <f t="shared" si="23"/>
        <v>0</v>
      </c>
      <c r="T79" s="191">
        <f t="shared" si="23"/>
        <v>0</v>
      </c>
      <c r="U79" s="191">
        <f t="shared" si="23"/>
        <v>0</v>
      </c>
      <c r="V79" s="191">
        <f t="shared" si="23"/>
        <v>0</v>
      </c>
      <c r="W79" s="191">
        <f t="shared" si="23"/>
        <v>0</v>
      </c>
      <c r="X79" s="191">
        <f t="shared" si="23"/>
        <v>0</v>
      </c>
      <c r="Y79" s="191">
        <f t="shared" si="23"/>
        <v>0</v>
      </c>
      <c r="Z79" s="191">
        <f t="shared" si="23"/>
        <v>0</v>
      </c>
      <c r="AA79" s="191">
        <f t="shared" si="23"/>
        <v>0</v>
      </c>
      <c r="AB79" s="191">
        <f t="shared" si="23"/>
        <v>0</v>
      </c>
      <c r="AC79" s="191">
        <f t="shared" si="23"/>
        <v>0</v>
      </c>
      <c r="AD79" s="191">
        <f t="shared" si="23"/>
        <v>0</v>
      </c>
      <c r="AE79" s="191">
        <f t="shared" si="23"/>
        <v>0</v>
      </c>
      <c r="AF79" s="191">
        <f t="shared" si="23"/>
        <v>0</v>
      </c>
      <c r="AG79" s="191">
        <f t="shared" si="23"/>
        <v>0</v>
      </c>
      <c r="AH79" s="191">
        <f t="shared" si="23"/>
        <v>0</v>
      </c>
      <c r="AI79" s="191">
        <f t="shared" si="23"/>
        <v>0</v>
      </c>
      <c r="AJ79" s="191">
        <f t="shared" si="23"/>
        <v>0</v>
      </c>
      <c r="AK79" s="191">
        <f t="shared" si="23"/>
        <v>0</v>
      </c>
      <c r="AL79" s="191">
        <f t="shared" si="23"/>
        <v>0</v>
      </c>
      <c r="AM79" s="196"/>
      <c r="AN79" s="196"/>
      <c r="AO79" s="196"/>
    </row>
    <row r="80" s="12" customFormat="1" ht="30" customHeight="1" spans="1:41">
      <c r="A80" s="183" t="s">
        <v>54</v>
      </c>
      <c r="B80" s="188" t="s">
        <v>111</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customHeight="1" spans="1:41">
      <c r="A81" s="180" t="s">
        <v>50</v>
      </c>
      <c r="B81" s="188" t="s">
        <v>112</v>
      </c>
      <c r="C81" s="188"/>
      <c r="D81" s="188"/>
      <c r="E81" s="185"/>
      <c r="F81" s="185"/>
      <c r="G81" s="185"/>
      <c r="H81" s="185"/>
      <c r="I81" s="192">
        <f t="shared" ref="I81:AL81" si="24">I82+I94+I99</f>
        <v>2</v>
      </c>
      <c r="J81" s="192">
        <f t="shared" si="24"/>
        <v>210</v>
      </c>
      <c r="K81" s="192">
        <f t="shared" si="24"/>
        <v>1</v>
      </c>
      <c r="L81" s="192">
        <f t="shared" si="24"/>
        <v>0</v>
      </c>
      <c r="M81" s="192">
        <f t="shared" si="24"/>
        <v>1</v>
      </c>
      <c r="N81" s="192">
        <f t="shared" si="24"/>
        <v>0</v>
      </c>
      <c r="O81" s="192">
        <f t="shared" si="24"/>
        <v>0</v>
      </c>
      <c r="P81" s="192">
        <f t="shared" si="24"/>
        <v>0</v>
      </c>
      <c r="Q81" s="192">
        <f t="shared" si="24"/>
        <v>0</v>
      </c>
      <c r="R81" s="192">
        <f t="shared" si="24"/>
        <v>0</v>
      </c>
      <c r="S81" s="192">
        <f t="shared" si="24"/>
        <v>1225</v>
      </c>
      <c r="T81" s="192">
        <f t="shared" si="24"/>
        <v>4756</v>
      </c>
      <c r="U81" s="192">
        <f t="shared" si="24"/>
        <v>0</v>
      </c>
      <c r="V81" s="192">
        <f t="shared" si="24"/>
        <v>0</v>
      </c>
      <c r="W81" s="192">
        <f t="shared" si="24"/>
        <v>0</v>
      </c>
      <c r="X81" s="192">
        <f t="shared" si="24"/>
        <v>0</v>
      </c>
      <c r="Y81" s="192">
        <f t="shared" si="24"/>
        <v>0</v>
      </c>
      <c r="Z81" s="192">
        <f t="shared" si="24"/>
        <v>3050</v>
      </c>
      <c r="AA81" s="192">
        <f t="shared" si="24"/>
        <v>711.91</v>
      </c>
      <c r="AB81" s="192">
        <f t="shared" si="24"/>
        <v>711.91</v>
      </c>
      <c r="AC81" s="192">
        <f t="shared" si="24"/>
        <v>0</v>
      </c>
      <c r="AD81" s="192">
        <f t="shared" si="24"/>
        <v>0</v>
      </c>
      <c r="AE81" s="192">
        <f t="shared" si="24"/>
        <v>0</v>
      </c>
      <c r="AF81" s="192">
        <f t="shared" si="24"/>
        <v>759</v>
      </c>
      <c r="AG81" s="192">
        <f t="shared" si="24"/>
        <v>0</v>
      </c>
      <c r="AH81" s="192">
        <f t="shared" si="24"/>
        <v>0</v>
      </c>
      <c r="AI81" s="192">
        <f t="shared" si="24"/>
        <v>501</v>
      </c>
      <c r="AJ81" s="192">
        <f t="shared" si="24"/>
        <v>1078.09</v>
      </c>
      <c r="AK81" s="192">
        <f t="shared" si="24"/>
        <v>0</v>
      </c>
      <c r="AL81" s="192">
        <f t="shared" si="24"/>
        <v>0</v>
      </c>
      <c r="AM81" s="196"/>
      <c r="AN81" s="196"/>
      <c r="AO81" s="196"/>
    </row>
    <row r="82" s="12" customFormat="1" ht="30" customHeight="1" spans="1:41">
      <c r="A82" s="180" t="s">
        <v>52</v>
      </c>
      <c r="B82" s="188" t="s">
        <v>113</v>
      </c>
      <c r="C82" s="188"/>
      <c r="D82" s="188"/>
      <c r="E82" s="185"/>
      <c r="F82" s="185"/>
      <c r="G82" s="185"/>
      <c r="H82" s="185"/>
      <c r="I82" s="191">
        <f t="shared" ref="I82:AL82" si="25">I83+I84+I85+I87+I89+I90+I91+I92+I93</f>
        <v>2</v>
      </c>
      <c r="J82" s="191">
        <f t="shared" si="25"/>
        <v>210</v>
      </c>
      <c r="K82" s="191">
        <f t="shared" si="25"/>
        <v>1</v>
      </c>
      <c r="L82" s="191">
        <f t="shared" si="25"/>
        <v>0</v>
      </c>
      <c r="M82" s="191">
        <f t="shared" si="25"/>
        <v>1</v>
      </c>
      <c r="N82" s="191">
        <f t="shared" si="25"/>
        <v>0</v>
      </c>
      <c r="O82" s="191">
        <f t="shared" si="25"/>
        <v>0</v>
      </c>
      <c r="P82" s="191">
        <f t="shared" si="25"/>
        <v>0</v>
      </c>
      <c r="Q82" s="191">
        <f t="shared" si="25"/>
        <v>0</v>
      </c>
      <c r="R82" s="191">
        <f t="shared" si="25"/>
        <v>0</v>
      </c>
      <c r="S82" s="191">
        <f t="shared" si="25"/>
        <v>1225</v>
      </c>
      <c r="T82" s="191">
        <f t="shared" si="25"/>
        <v>4756</v>
      </c>
      <c r="U82" s="191">
        <f t="shared" si="25"/>
        <v>0</v>
      </c>
      <c r="V82" s="191">
        <f t="shared" si="25"/>
        <v>0</v>
      </c>
      <c r="W82" s="191">
        <f t="shared" si="25"/>
        <v>0</v>
      </c>
      <c r="X82" s="191">
        <f t="shared" si="25"/>
        <v>0</v>
      </c>
      <c r="Y82" s="191">
        <f t="shared" si="25"/>
        <v>0</v>
      </c>
      <c r="Z82" s="191">
        <f t="shared" si="25"/>
        <v>3050</v>
      </c>
      <c r="AA82" s="191">
        <f t="shared" si="25"/>
        <v>711.91</v>
      </c>
      <c r="AB82" s="191">
        <f t="shared" si="25"/>
        <v>711.91</v>
      </c>
      <c r="AC82" s="191">
        <f t="shared" si="25"/>
        <v>0</v>
      </c>
      <c r="AD82" s="191">
        <f t="shared" si="25"/>
        <v>0</v>
      </c>
      <c r="AE82" s="191">
        <f t="shared" si="25"/>
        <v>0</v>
      </c>
      <c r="AF82" s="191">
        <f t="shared" si="25"/>
        <v>759</v>
      </c>
      <c r="AG82" s="191">
        <f t="shared" si="25"/>
        <v>0</v>
      </c>
      <c r="AH82" s="191">
        <f t="shared" si="25"/>
        <v>0</v>
      </c>
      <c r="AI82" s="191">
        <f t="shared" si="25"/>
        <v>501</v>
      </c>
      <c r="AJ82" s="191">
        <f t="shared" si="25"/>
        <v>1078.09</v>
      </c>
      <c r="AK82" s="191">
        <f t="shared" si="25"/>
        <v>0</v>
      </c>
      <c r="AL82" s="191">
        <f t="shared" si="25"/>
        <v>0</v>
      </c>
      <c r="AM82" s="196"/>
      <c r="AN82" s="196"/>
      <c r="AO82" s="196"/>
    </row>
    <row r="83" s="12" customFormat="1" ht="43" customHeight="1" spans="1:41">
      <c r="A83" s="183" t="s">
        <v>54</v>
      </c>
      <c r="B83" s="188" t="s">
        <v>114</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43" customHeight="1" spans="1:41">
      <c r="A84" s="183" t="s">
        <v>54</v>
      </c>
      <c r="B84" s="188" t="s">
        <v>115</v>
      </c>
      <c r="C84" s="188"/>
      <c r="D84" s="188"/>
      <c r="E84" s="185"/>
      <c r="F84" s="185"/>
      <c r="G84" s="185"/>
      <c r="H84" s="185"/>
      <c r="I84" s="191">
        <v>0</v>
      </c>
      <c r="J84" s="191">
        <v>0</v>
      </c>
      <c r="K84" s="191">
        <v>0</v>
      </c>
      <c r="L84" s="191">
        <v>0</v>
      </c>
      <c r="M84" s="191">
        <v>0</v>
      </c>
      <c r="N84" s="191">
        <v>0</v>
      </c>
      <c r="O84" s="191">
        <v>0</v>
      </c>
      <c r="P84" s="191">
        <v>0</v>
      </c>
      <c r="Q84" s="191">
        <v>0</v>
      </c>
      <c r="R84" s="191">
        <v>0</v>
      </c>
      <c r="S84" s="191">
        <v>0</v>
      </c>
      <c r="T84" s="191">
        <v>0</v>
      </c>
      <c r="U84" s="191">
        <v>0</v>
      </c>
      <c r="V84" s="191">
        <v>0</v>
      </c>
      <c r="W84" s="191">
        <v>0</v>
      </c>
      <c r="X84" s="191">
        <v>0</v>
      </c>
      <c r="Y84" s="191">
        <v>0</v>
      </c>
      <c r="Z84" s="191">
        <v>0</v>
      </c>
      <c r="AA84" s="191">
        <v>0</v>
      </c>
      <c r="AB84" s="191">
        <v>0</v>
      </c>
      <c r="AC84" s="191">
        <v>0</v>
      </c>
      <c r="AD84" s="191">
        <v>0</v>
      </c>
      <c r="AE84" s="191">
        <v>0</v>
      </c>
      <c r="AF84" s="191">
        <v>0</v>
      </c>
      <c r="AG84" s="191">
        <v>0</v>
      </c>
      <c r="AH84" s="191">
        <v>0</v>
      </c>
      <c r="AI84" s="191">
        <v>0</v>
      </c>
      <c r="AJ84" s="191">
        <v>0</v>
      </c>
      <c r="AK84" s="191">
        <v>0</v>
      </c>
      <c r="AL84" s="191">
        <v>0</v>
      </c>
      <c r="AM84" s="196"/>
      <c r="AN84" s="196"/>
      <c r="AO84" s="196"/>
    </row>
    <row r="85" s="12" customFormat="1" ht="43" customHeight="1" spans="1:41">
      <c r="A85" s="197" t="s">
        <v>54</v>
      </c>
      <c r="B85" s="198" t="s">
        <v>116</v>
      </c>
      <c r="C85" s="198"/>
      <c r="D85" s="198"/>
      <c r="E85" s="199"/>
      <c r="F85" s="199"/>
      <c r="G85" s="199"/>
      <c r="H85" s="199"/>
      <c r="I85" s="204">
        <f t="shared" ref="I85:AL85" si="26">SUM(I86)</f>
        <v>1</v>
      </c>
      <c r="J85" s="204">
        <f t="shared" si="26"/>
        <v>30</v>
      </c>
      <c r="K85" s="204">
        <f t="shared" si="26"/>
        <v>1</v>
      </c>
      <c r="L85" s="204">
        <f t="shared" si="26"/>
        <v>0</v>
      </c>
      <c r="M85" s="204">
        <f t="shared" si="26"/>
        <v>0</v>
      </c>
      <c r="N85" s="204">
        <f t="shared" si="26"/>
        <v>0</v>
      </c>
      <c r="O85" s="204">
        <f t="shared" si="26"/>
        <v>0</v>
      </c>
      <c r="P85" s="204">
        <f t="shared" si="26"/>
        <v>0</v>
      </c>
      <c r="Q85" s="204">
        <f t="shared" si="26"/>
        <v>0</v>
      </c>
      <c r="R85" s="204">
        <f t="shared" si="26"/>
        <v>0</v>
      </c>
      <c r="S85" s="204">
        <f t="shared" si="26"/>
        <v>431</v>
      </c>
      <c r="T85" s="204">
        <f t="shared" si="26"/>
        <v>1548</v>
      </c>
      <c r="U85" s="204">
        <f t="shared" si="26"/>
        <v>0</v>
      </c>
      <c r="V85" s="204">
        <f t="shared" si="26"/>
        <v>0</v>
      </c>
      <c r="W85" s="204">
        <f t="shared" si="26"/>
        <v>0</v>
      </c>
      <c r="X85" s="204">
        <f t="shared" si="26"/>
        <v>0</v>
      </c>
      <c r="Y85" s="204">
        <f t="shared" si="26"/>
        <v>0</v>
      </c>
      <c r="Z85" s="204">
        <f t="shared" si="26"/>
        <v>1800</v>
      </c>
      <c r="AA85" s="204">
        <f t="shared" si="26"/>
        <v>411.91</v>
      </c>
      <c r="AB85" s="204">
        <f t="shared" si="26"/>
        <v>411.91</v>
      </c>
      <c r="AC85" s="204">
        <f t="shared" si="26"/>
        <v>0</v>
      </c>
      <c r="AD85" s="204">
        <f t="shared" si="26"/>
        <v>0</v>
      </c>
      <c r="AE85" s="204">
        <f t="shared" si="26"/>
        <v>0</v>
      </c>
      <c r="AF85" s="204">
        <f t="shared" si="26"/>
        <v>300</v>
      </c>
      <c r="AG85" s="204">
        <f t="shared" si="26"/>
        <v>0</v>
      </c>
      <c r="AH85" s="204">
        <f t="shared" si="26"/>
        <v>0</v>
      </c>
      <c r="AI85" s="204">
        <f t="shared" si="26"/>
        <v>501</v>
      </c>
      <c r="AJ85" s="204">
        <f t="shared" si="26"/>
        <v>587.09</v>
      </c>
      <c r="AK85" s="204">
        <f t="shared" si="26"/>
        <v>0</v>
      </c>
      <c r="AL85" s="204">
        <f t="shared" si="26"/>
        <v>0</v>
      </c>
      <c r="AM85" s="206"/>
      <c r="AN85" s="206"/>
      <c r="AO85" s="206"/>
    </row>
    <row r="86" s="179" customFormat="1" ht="189" customHeight="1" spans="1:41">
      <c r="A86" s="22">
        <v>16</v>
      </c>
      <c r="B86" s="22" t="s">
        <v>1335</v>
      </c>
      <c r="C86" s="22">
        <v>2024</v>
      </c>
      <c r="D86" s="37" t="s">
        <v>1336</v>
      </c>
      <c r="E86" s="24" t="s">
        <v>178</v>
      </c>
      <c r="F86" s="24" t="s">
        <v>1337</v>
      </c>
      <c r="G86" s="24" t="s">
        <v>1304</v>
      </c>
      <c r="H86" s="37" t="s">
        <v>1338</v>
      </c>
      <c r="I86" s="22">
        <v>1</v>
      </c>
      <c r="J86" s="22">
        <v>30</v>
      </c>
      <c r="K86" s="22">
        <v>1</v>
      </c>
      <c r="L86" s="22"/>
      <c r="M86" s="22"/>
      <c r="N86" s="22"/>
      <c r="O86" s="22"/>
      <c r="P86" s="22"/>
      <c r="Q86" s="22"/>
      <c r="R86" s="22"/>
      <c r="S86" s="22">
        <v>431</v>
      </c>
      <c r="T86" s="22">
        <v>1548</v>
      </c>
      <c r="U86" s="36" t="s">
        <v>215</v>
      </c>
      <c r="V86" s="22" t="s">
        <v>853</v>
      </c>
      <c r="W86" s="36" t="s">
        <v>215</v>
      </c>
      <c r="X86" s="22" t="s">
        <v>853</v>
      </c>
      <c r="Y86" s="22" t="s">
        <v>1479</v>
      </c>
      <c r="Z86" s="22">
        <v>1800</v>
      </c>
      <c r="AA86" s="213">
        <v>411.91</v>
      </c>
      <c r="AB86" s="213">
        <v>411.91</v>
      </c>
      <c r="AC86" s="213"/>
      <c r="AD86" s="213"/>
      <c r="AE86" s="213"/>
      <c r="AF86" s="208">
        <v>300</v>
      </c>
      <c r="AG86" s="208"/>
      <c r="AH86" s="208"/>
      <c r="AI86" s="208">
        <v>501</v>
      </c>
      <c r="AJ86" s="60">
        <v>587.09</v>
      </c>
      <c r="AK86" s="22"/>
      <c r="AL86" s="22"/>
      <c r="AM86" s="33" t="s">
        <v>1339</v>
      </c>
      <c r="AN86" s="33" t="s">
        <v>1340</v>
      </c>
      <c r="AO86" s="60" t="s">
        <v>1386</v>
      </c>
    </row>
    <row r="87" s="12" customFormat="1" ht="30" customHeight="1" spans="1:41">
      <c r="A87" s="200" t="s">
        <v>54</v>
      </c>
      <c r="B87" s="201" t="s">
        <v>117</v>
      </c>
      <c r="C87" s="201"/>
      <c r="D87" s="201"/>
      <c r="E87" s="202"/>
      <c r="F87" s="202"/>
      <c r="G87" s="202"/>
      <c r="H87" s="202"/>
      <c r="I87" s="205">
        <f t="shared" ref="I87:AL87" si="27">SUM(I88:I88)</f>
        <v>1</v>
      </c>
      <c r="J87" s="205">
        <f t="shared" si="27"/>
        <v>180</v>
      </c>
      <c r="K87" s="205">
        <f t="shared" si="27"/>
        <v>0</v>
      </c>
      <c r="L87" s="205">
        <f t="shared" si="27"/>
        <v>0</v>
      </c>
      <c r="M87" s="205">
        <f t="shared" si="27"/>
        <v>1</v>
      </c>
      <c r="N87" s="205">
        <f t="shared" si="27"/>
        <v>0</v>
      </c>
      <c r="O87" s="205">
        <f t="shared" si="27"/>
        <v>0</v>
      </c>
      <c r="P87" s="205">
        <f t="shared" si="27"/>
        <v>0</v>
      </c>
      <c r="Q87" s="205">
        <f t="shared" si="27"/>
        <v>0</v>
      </c>
      <c r="R87" s="205">
        <f t="shared" si="27"/>
        <v>0</v>
      </c>
      <c r="S87" s="205">
        <f t="shared" si="27"/>
        <v>794</v>
      </c>
      <c r="T87" s="205">
        <f t="shared" si="27"/>
        <v>3208</v>
      </c>
      <c r="U87" s="205">
        <f t="shared" si="27"/>
        <v>0</v>
      </c>
      <c r="V87" s="205">
        <f t="shared" si="27"/>
        <v>0</v>
      </c>
      <c r="W87" s="205">
        <f t="shared" si="27"/>
        <v>0</v>
      </c>
      <c r="X87" s="205">
        <f t="shared" si="27"/>
        <v>0</v>
      </c>
      <c r="Y87" s="205">
        <f t="shared" si="27"/>
        <v>0</v>
      </c>
      <c r="Z87" s="205">
        <f t="shared" si="27"/>
        <v>1250</v>
      </c>
      <c r="AA87" s="205">
        <f t="shared" si="27"/>
        <v>300</v>
      </c>
      <c r="AB87" s="205">
        <f t="shared" si="27"/>
        <v>300</v>
      </c>
      <c r="AC87" s="205">
        <f t="shared" si="27"/>
        <v>0</v>
      </c>
      <c r="AD87" s="205">
        <f t="shared" si="27"/>
        <v>0</v>
      </c>
      <c r="AE87" s="205">
        <f t="shared" si="27"/>
        <v>0</v>
      </c>
      <c r="AF87" s="205">
        <f t="shared" si="27"/>
        <v>459</v>
      </c>
      <c r="AG87" s="205">
        <f t="shared" si="27"/>
        <v>0</v>
      </c>
      <c r="AH87" s="205">
        <f t="shared" si="27"/>
        <v>0</v>
      </c>
      <c r="AI87" s="205">
        <f t="shared" si="27"/>
        <v>0</v>
      </c>
      <c r="AJ87" s="205">
        <f t="shared" si="27"/>
        <v>491</v>
      </c>
      <c r="AK87" s="205">
        <f t="shared" si="27"/>
        <v>0</v>
      </c>
      <c r="AL87" s="205">
        <f t="shared" si="27"/>
        <v>0</v>
      </c>
      <c r="AM87" s="207"/>
      <c r="AN87" s="207"/>
      <c r="AO87" s="207"/>
    </row>
    <row r="88" s="12" customFormat="1" ht="409" customHeight="1" spans="1:41">
      <c r="A88" s="22">
        <v>17</v>
      </c>
      <c r="B88" s="22" t="s">
        <v>1201</v>
      </c>
      <c r="C88" s="22">
        <v>2024</v>
      </c>
      <c r="D88" s="33" t="s">
        <v>1341</v>
      </c>
      <c r="E88" s="22" t="s">
        <v>178</v>
      </c>
      <c r="F88" s="24" t="s">
        <v>1013</v>
      </c>
      <c r="G88" s="22" t="s">
        <v>1342</v>
      </c>
      <c r="H88" s="33" t="s">
        <v>1416</v>
      </c>
      <c r="I88" s="22">
        <v>1</v>
      </c>
      <c r="J88" s="39">
        <v>180</v>
      </c>
      <c r="K88" s="39"/>
      <c r="L88" s="39"/>
      <c r="M88" s="39">
        <v>1</v>
      </c>
      <c r="N88" s="39"/>
      <c r="O88" s="39"/>
      <c r="P88" s="39"/>
      <c r="Q88" s="39"/>
      <c r="R88" s="39"/>
      <c r="S88" s="39">
        <v>794</v>
      </c>
      <c r="T88" s="39">
        <v>3208</v>
      </c>
      <c r="U88" s="22" t="s">
        <v>207</v>
      </c>
      <c r="V88" s="22" t="s">
        <v>715</v>
      </c>
      <c r="W88" s="22" t="s">
        <v>207</v>
      </c>
      <c r="X88" s="22" t="s">
        <v>715</v>
      </c>
      <c r="Y88" s="22" t="s">
        <v>1468</v>
      </c>
      <c r="Z88" s="39">
        <v>1250</v>
      </c>
      <c r="AA88" s="39">
        <v>300</v>
      </c>
      <c r="AB88" s="75">
        <v>300</v>
      </c>
      <c r="AC88" s="75"/>
      <c r="AD88" s="75"/>
      <c r="AE88" s="75"/>
      <c r="AF88" s="75">
        <v>459</v>
      </c>
      <c r="AG88" s="75"/>
      <c r="AH88" s="75"/>
      <c r="AI88" s="75"/>
      <c r="AJ88" s="75">
        <v>491</v>
      </c>
      <c r="AK88" s="39"/>
      <c r="AL88" s="39"/>
      <c r="AM88" s="71" t="s">
        <v>1202</v>
      </c>
      <c r="AN88" s="71" t="s">
        <v>1203</v>
      </c>
      <c r="AO88" s="78" t="s">
        <v>1386</v>
      </c>
    </row>
    <row r="89" s="12" customFormat="1" ht="70" customHeight="1" spans="1:41">
      <c r="A89" s="183" t="s">
        <v>54</v>
      </c>
      <c r="B89" s="188" t="s">
        <v>118</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77" customHeight="1" spans="1:41">
      <c r="A90" s="183" t="s">
        <v>54</v>
      </c>
      <c r="B90" s="188" t="s">
        <v>119</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77" customHeight="1" spans="1:41">
      <c r="A91" s="183" t="s">
        <v>54</v>
      </c>
      <c r="B91" s="188" t="s">
        <v>120</v>
      </c>
      <c r="C91" s="188"/>
      <c r="D91" s="188"/>
      <c r="E91" s="185"/>
      <c r="F91" s="185"/>
      <c r="G91" s="185"/>
      <c r="H91" s="185"/>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6"/>
      <c r="AN91" s="196"/>
      <c r="AO91" s="196"/>
    </row>
    <row r="92" s="12" customFormat="1" ht="50" customHeight="1" spans="1:41">
      <c r="A92" s="183" t="s">
        <v>54</v>
      </c>
      <c r="B92" s="188" t="s">
        <v>121</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30" customHeight="1" spans="1:41">
      <c r="A93" s="183" t="s">
        <v>54</v>
      </c>
      <c r="B93" s="188" t="s">
        <v>96</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c r="AO93" s="196"/>
    </row>
    <row r="94" s="12" customFormat="1" ht="30" customHeight="1" spans="1:41">
      <c r="A94" s="203" t="s">
        <v>52</v>
      </c>
      <c r="B94" s="188" t="s">
        <v>122</v>
      </c>
      <c r="C94" s="188"/>
      <c r="D94" s="188"/>
      <c r="E94" s="185"/>
      <c r="F94" s="185"/>
      <c r="G94" s="185"/>
      <c r="H94" s="185"/>
      <c r="I94" s="191">
        <f t="shared" ref="I94:AL94" si="28">I95+I96+I97+I98</f>
        <v>0</v>
      </c>
      <c r="J94" s="191">
        <f t="shared" si="28"/>
        <v>0</v>
      </c>
      <c r="K94" s="191">
        <f t="shared" si="28"/>
        <v>0</v>
      </c>
      <c r="L94" s="191">
        <f t="shared" si="28"/>
        <v>0</v>
      </c>
      <c r="M94" s="191">
        <f t="shared" si="28"/>
        <v>0</v>
      </c>
      <c r="N94" s="191">
        <f t="shared" si="28"/>
        <v>0</v>
      </c>
      <c r="O94" s="191">
        <f t="shared" si="28"/>
        <v>0</v>
      </c>
      <c r="P94" s="191">
        <f t="shared" si="28"/>
        <v>0</v>
      </c>
      <c r="Q94" s="191">
        <f t="shared" si="28"/>
        <v>0</v>
      </c>
      <c r="R94" s="191">
        <f t="shared" si="28"/>
        <v>0</v>
      </c>
      <c r="S94" s="191">
        <f t="shared" si="28"/>
        <v>0</v>
      </c>
      <c r="T94" s="191">
        <f t="shared" si="28"/>
        <v>0</v>
      </c>
      <c r="U94" s="191">
        <f t="shared" si="28"/>
        <v>0</v>
      </c>
      <c r="V94" s="191">
        <f t="shared" si="28"/>
        <v>0</v>
      </c>
      <c r="W94" s="191">
        <f t="shared" si="28"/>
        <v>0</v>
      </c>
      <c r="X94" s="191">
        <f t="shared" si="28"/>
        <v>0</v>
      </c>
      <c r="Y94" s="191">
        <f t="shared" si="28"/>
        <v>0</v>
      </c>
      <c r="Z94" s="191">
        <f t="shared" si="28"/>
        <v>0</v>
      </c>
      <c r="AA94" s="191">
        <f t="shared" si="28"/>
        <v>0</v>
      </c>
      <c r="AB94" s="191">
        <f t="shared" si="28"/>
        <v>0</v>
      </c>
      <c r="AC94" s="191">
        <f t="shared" si="28"/>
        <v>0</v>
      </c>
      <c r="AD94" s="191">
        <f t="shared" si="28"/>
        <v>0</v>
      </c>
      <c r="AE94" s="191">
        <f t="shared" si="28"/>
        <v>0</v>
      </c>
      <c r="AF94" s="191">
        <f t="shared" si="28"/>
        <v>0</v>
      </c>
      <c r="AG94" s="191">
        <f t="shared" si="28"/>
        <v>0</v>
      </c>
      <c r="AH94" s="191">
        <f t="shared" si="28"/>
        <v>0</v>
      </c>
      <c r="AI94" s="191">
        <f t="shared" si="28"/>
        <v>0</v>
      </c>
      <c r="AJ94" s="191">
        <f t="shared" si="28"/>
        <v>0</v>
      </c>
      <c r="AK94" s="191">
        <f t="shared" si="28"/>
        <v>0</v>
      </c>
      <c r="AL94" s="191">
        <f t="shared" si="28"/>
        <v>0</v>
      </c>
      <c r="AM94" s="196"/>
      <c r="AN94" s="196"/>
      <c r="AO94" s="196"/>
    </row>
    <row r="95" s="12" customFormat="1" ht="30" customHeight="1" spans="1:41">
      <c r="A95" s="183" t="s">
        <v>54</v>
      </c>
      <c r="B95" s="188" t="s">
        <v>123</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30" customHeight="1" spans="1:41">
      <c r="A96" s="183" t="s">
        <v>54</v>
      </c>
      <c r="B96" s="188" t="s">
        <v>124</v>
      </c>
      <c r="C96" s="188"/>
      <c r="D96" s="188"/>
      <c r="E96" s="185"/>
      <c r="F96" s="185"/>
      <c r="G96" s="185"/>
      <c r="H96" s="185"/>
      <c r="I96" s="191">
        <v>0</v>
      </c>
      <c r="J96" s="191">
        <v>0</v>
      </c>
      <c r="K96" s="191">
        <v>0</v>
      </c>
      <c r="L96" s="191">
        <v>0</v>
      </c>
      <c r="M96" s="191">
        <v>0</v>
      </c>
      <c r="N96" s="191">
        <v>0</v>
      </c>
      <c r="O96" s="191">
        <v>0</v>
      </c>
      <c r="P96" s="191">
        <v>0</v>
      </c>
      <c r="Q96" s="191">
        <v>0</v>
      </c>
      <c r="R96" s="191">
        <v>0</v>
      </c>
      <c r="S96" s="191">
        <v>0</v>
      </c>
      <c r="T96" s="191">
        <v>0</v>
      </c>
      <c r="U96" s="191">
        <v>0</v>
      </c>
      <c r="V96" s="191">
        <v>0</v>
      </c>
      <c r="W96" s="191">
        <v>0</v>
      </c>
      <c r="X96" s="191">
        <v>0</v>
      </c>
      <c r="Y96" s="191">
        <v>0</v>
      </c>
      <c r="Z96" s="191">
        <v>0</v>
      </c>
      <c r="AA96" s="191">
        <v>0</v>
      </c>
      <c r="AB96" s="191">
        <v>0</v>
      </c>
      <c r="AC96" s="191">
        <v>0</v>
      </c>
      <c r="AD96" s="191">
        <v>0</v>
      </c>
      <c r="AE96" s="191">
        <v>0</v>
      </c>
      <c r="AF96" s="191">
        <v>0</v>
      </c>
      <c r="AG96" s="191">
        <v>0</v>
      </c>
      <c r="AH96" s="191">
        <v>0</v>
      </c>
      <c r="AI96" s="191">
        <v>0</v>
      </c>
      <c r="AJ96" s="191">
        <v>0</v>
      </c>
      <c r="AK96" s="191">
        <v>0</v>
      </c>
      <c r="AL96" s="191">
        <v>0</v>
      </c>
      <c r="AM96" s="196"/>
      <c r="AN96" s="196"/>
      <c r="AO96" s="196"/>
    </row>
    <row r="97" s="12" customFormat="1" ht="30" customHeight="1" spans="1:41">
      <c r="A97" s="183" t="s">
        <v>54</v>
      </c>
      <c r="B97" s="188" t="s">
        <v>125</v>
      </c>
      <c r="C97" s="188"/>
      <c r="D97" s="188"/>
      <c r="E97" s="185"/>
      <c r="F97" s="185"/>
      <c r="G97" s="185"/>
      <c r="H97" s="185"/>
      <c r="I97" s="191">
        <v>0</v>
      </c>
      <c r="J97" s="191">
        <v>0</v>
      </c>
      <c r="K97" s="191">
        <v>0</v>
      </c>
      <c r="L97" s="191">
        <v>0</v>
      </c>
      <c r="M97" s="191">
        <v>0</v>
      </c>
      <c r="N97" s="191">
        <v>0</v>
      </c>
      <c r="O97" s="191">
        <v>0</v>
      </c>
      <c r="P97" s="191">
        <v>0</v>
      </c>
      <c r="Q97" s="191">
        <v>0</v>
      </c>
      <c r="R97" s="191">
        <v>0</v>
      </c>
      <c r="S97" s="191">
        <v>0</v>
      </c>
      <c r="T97" s="191">
        <v>0</v>
      </c>
      <c r="U97" s="191">
        <v>0</v>
      </c>
      <c r="V97" s="191">
        <v>0</v>
      </c>
      <c r="W97" s="191">
        <v>0</v>
      </c>
      <c r="X97" s="191">
        <v>0</v>
      </c>
      <c r="Y97" s="191">
        <v>0</v>
      </c>
      <c r="Z97" s="191">
        <v>0</v>
      </c>
      <c r="AA97" s="191">
        <v>0</v>
      </c>
      <c r="AB97" s="191">
        <v>0</v>
      </c>
      <c r="AC97" s="191">
        <v>0</v>
      </c>
      <c r="AD97" s="191">
        <v>0</v>
      </c>
      <c r="AE97" s="191">
        <v>0</v>
      </c>
      <c r="AF97" s="191">
        <v>0</v>
      </c>
      <c r="AG97" s="191">
        <v>0</v>
      </c>
      <c r="AH97" s="191">
        <v>0</v>
      </c>
      <c r="AI97" s="191">
        <v>0</v>
      </c>
      <c r="AJ97" s="191">
        <v>0</v>
      </c>
      <c r="AK97" s="191">
        <v>0</v>
      </c>
      <c r="AL97" s="191">
        <v>0</v>
      </c>
      <c r="AM97" s="196"/>
      <c r="AN97" s="196"/>
      <c r="AO97" s="196"/>
    </row>
    <row r="98" s="12" customFormat="1" ht="30" customHeight="1" spans="1:41">
      <c r="A98" s="183" t="s">
        <v>54</v>
      </c>
      <c r="B98" s="188" t="s">
        <v>126</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30" customHeight="1" spans="1:41">
      <c r="A99" s="203" t="s">
        <v>52</v>
      </c>
      <c r="B99" s="188" t="s">
        <v>127</v>
      </c>
      <c r="C99" s="188"/>
      <c r="D99" s="188"/>
      <c r="E99" s="185"/>
      <c r="F99" s="185"/>
      <c r="G99" s="185"/>
      <c r="H99" s="185"/>
      <c r="I99" s="191">
        <f t="shared" ref="I99:AL99" si="29">I100+I101+I102+I103+I104+I105</f>
        <v>0</v>
      </c>
      <c r="J99" s="191">
        <f t="shared" si="29"/>
        <v>0</v>
      </c>
      <c r="K99" s="191">
        <f t="shared" si="29"/>
        <v>0</v>
      </c>
      <c r="L99" s="191">
        <f t="shared" si="29"/>
        <v>0</v>
      </c>
      <c r="M99" s="191">
        <f t="shared" si="29"/>
        <v>0</v>
      </c>
      <c r="N99" s="191">
        <f t="shared" si="29"/>
        <v>0</v>
      </c>
      <c r="O99" s="191">
        <f t="shared" si="29"/>
        <v>0</v>
      </c>
      <c r="P99" s="191">
        <f t="shared" si="29"/>
        <v>0</v>
      </c>
      <c r="Q99" s="191">
        <f t="shared" si="29"/>
        <v>0</v>
      </c>
      <c r="R99" s="191">
        <f t="shared" si="29"/>
        <v>0</v>
      </c>
      <c r="S99" s="191">
        <f t="shared" si="29"/>
        <v>0</v>
      </c>
      <c r="T99" s="191">
        <f t="shared" si="29"/>
        <v>0</v>
      </c>
      <c r="U99" s="191">
        <f t="shared" si="29"/>
        <v>0</v>
      </c>
      <c r="V99" s="191">
        <f t="shared" si="29"/>
        <v>0</v>
      </c>
      <c r="W99" s="191">
        <f t="shared" si="29"/>
        <v>0</v>
      </c>
      <c r="X99" s="191">
        <f t="shared" si="29"/>
        <v>0</v>
      </c>
      <c r="Y99" s="191">
        <f t="shared" si="29"/>
        <v>0</v>
      </c>
      <c r="Z99" s="191">
        <f t="shared" si="29"/>
        <v>0</v>
      </c>
      <c r="AA99" s="191">
        <f t="shared" si="29"/>
        <v>0</v>
      </c>
      <c r="AB99" s="191">
        <f t="shared" si="29"/>
        <v>0</v>
      </c>
      <c r="AC99" s="191">
        <f t="shared" si="29"/>
        <v>0</v>
      </c>
      <c r="AD99" s="191">
        <f t="shared" si="29"/>
        <v>0</v>
      </c>
      <c r="AE99" s="191">
        <f t="shared" si="29"/>
        <v>0</v>
      </c>
      <c r="AF99" s="191">
        <f t="shared" si="29"/>
        <v>0</v>
      </c>
      <c r="AG99" s="191">
        <f t="shared" si="29"/>
        <v>0</v>
      </c>
      <c r="AH99" s="191">
        <f t="shared" si="29"/>
        <v>0</v>
      </c>
      <c r="AI99" s="191">
        <f t="shared" si="29"/>
        <v>0</v>
      </c>
      <c r="AJ99" s="191">
        <f t="shared" si="29"/>
        <v>0</v>
      </c>
      <c r="AK99" s="191">
        <f t="shared" si="29"/>
        <v>0</v>
      </c>
      <c r="AL99" s="191">
        <f t="shared" si="29"/>
        <v>0</v>
      </c>
      <c r="AM99" s="196"/>
      <c r="AN99" s="196"/>
      <c r="AO99" s="196"/>
    </row>
    <row r="100" s="12" customFormat="1" ht="30" customHeight="1" spans="1:41">
      <c r="A100" s="183" t="s">
        <v>54</v>
      </c>
      <c r="B100" s="188" t="s">
        <v>128</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58" customHeight="1" spans="1:41">
      <c r="A101" s="183" t="s">
        <v>54</v>
      </c>
      <c r="B101" s="188" t="s">
        <v>129</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68" customHeight="1" spans="1:41">
      <c r="A102" s="183" t="s">
        <v>54</v>
      </c>
      <c r="B102" s="188" t="s">
        <v>130</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customHeight="1" spans="1:41">
      <c r="A103" s="183" t="s">
        <v>54</v>
      </c>
      <c r="B103" s="188" t="s">
        <v>131</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30" customHeight="1" spans="1:41">
      <c r="A104" s="183" t="s">
        <v>54</v>
      </c>
      <c r="B104" s="188" t="s">
        <v>132</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30" customHeight="1" spans="1:41">
      <c r="A105" s="183" t="s">
        <v>54</v>
      </c>
      <c r="B105" s="188" t="s">
        <v>133</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30" customHeight="1" spans="1:41">
      <c r="A106" s="180" t="s">
        <v>50</v>
      </c>
      <c r="B106" s="188" t="s">
        <v>134</v>
      </c>
      <c r="C106" s="188"/>
      <c r="D106" s="188"/>
      <c r="E106" s="185"/>
      <c r="F106" s="185"/>
      <c r="G106" s="185"/>
      <c r="H106" s="185"/>
      <c r="I106" s="192">
        <f t="shared" ref="I106:AL106" si="30">I107</f>
        <v>0</v>
      </c>
      <c r="J106" s="192">
        <f t="shared" si="30"/>
        <v>0</v>
      </c>
      <c r="K106" s="192">
        <f t="shared" si="30"/>
        <v>0</v>
      </c>
      <c r="L106" s="192">
        <f t="shared" si="30"/>
        <v>0</v>
      </c>
      <c r="M106" s="192">
        <f t="shared" si="30"/>
        <v>0</v>
      </c>
      <c r="N106" s="192">
        <f t="shared" si="30"/>
        <v>0</v>
      </c>
      <c r="O106" s="192">
        <f t="shared" si="30"/>
        <v>0</v>
      </c>
      <c r="P106" s="192">
        <f t="shared" si="30"/>
        <v>0</v>
      </c>
      <c r="Q106" s="192">
        <f t="shared" si="30"/>
        <v>0</v>
      </c>
      <c r="R106" s="192">
        <f t="shared" si="30"/>
        <v>0</v>
      </c>
      <c r="S106" s="192">
        <f t="shared" si="30"/>
        <v>0</v>
      </c>
      <c r="T106" s="192">
        <f t="shared" si="30"/>
        <v>0</v>
      </c>
      <c r="U106" s="192">
        <f t="shared" si="30"/>
        <v>0</v>
      </c>
      <c r="V106" s="192">
        <f t="shared" si="30"/>
        <v>0</v>
      </c>
      <c r="W106" s="192">
        <f t="shared" si="30"/>
        <v>0</v>
      </c>
      <c r="X106" s="192">
        <f t="shared" si="30"/>
        <v>0</v>
      </c>
      <c r="Y106" s="192">
        <f t="shared" si="30"/>
        <v>0</v>
      </c>
      <c r="Z106" s="192">
        <f t="shared" si="30"/>
        <v>0</v>
      </c>
      <c r="AA106" s="192">
        <f t="shared" si="30"/>
        <v>0</v>
      </c>
      <c r="AB106" s="192">
        <f t="shared" si="30"/>
        <v>0</v>
      </c>
      <c r="AC106" s="192">
        <f t="shared" si="30"/>
        <v>0</v>
      </c>
      <c r="AD106" s="192">
        <f t="shared" si="30"/>
        <v>0</v>
      </c>
      <c r="AE106" s="192">
        <f t="shared" si="30"/>
        <v>0</v>
      </c>
      <c r="AF106" s="192">
        <f t="shared" si="30"/>
        <v>0</v>
      </c>
      <c r="AG106" s="192">
        <f t="shared" si="30"/>
        <v>0</v>
      </c>
      <c r="AH106" s="192">
        <f t="shared" si="30"/>
        <v>0</v>
      </c>
      <c r="AI106" s="192">
        <f t="shared" si="30"/>
        <v>0</v>
      </c>
      <c r="AJ106" s="192">
        <f t="shared" si="30"/>
        <v>0</v>
      </c>
      <c r="AK106" s="192">
        <f t="shared" si="30"/>
        <v>0</v>
      </c>
      <c r="AL106" s="192">
        <f t="shared" si="30"/>
        <v>0</v>
      </c>
      <c r="AM106" s="196"/>
      <c r="AN106" s="196"/>
      <c r="AO106" s="196"/>
    </row>
    <row r="107" s="12" customFormat="1" ht="30" customHeight="1" spans="1:41">
      <c r="A107" s="180" t="s">
        <v>52</v>
      </c>
      <c r="B107" s="188" t="s">
        <v>134</v>
      </c>
      <c r="C107" s="188"/>
      <c r="D107" s="188"/>
      <c r="E107" s="185"/>
      <c r="F107" s="185"/>
      <c r="G107" s="185"/>
      <c r="H107" s="185"/>
      <c r="I107" s="191">
        <f t="shared" ref="I107:AL107" si="31">I108+I109+I110</f>
        <v>0</v>
      </c>
      <c r="J107" s="191">
        <f t="shared" si="31"/>
        <v>0</v>
      </c>
      <c r="K107" s="191">
        <f t="shared" si="31"/>
        <v>0</v>
      </c>
      <c r="L107" s="191">
        <f t="shared" si="31"/>
        <v>0</v>
      </c>
      <c r="M107" s="191">
        <f t="shared" si="31"/>
        <v>0</v>
      </c>
      <c r="N107" s="191">
        <f t="shared" si="31"/>
        <v>0</v>
      </c>
      <c r="O107" s="191">
        <f t="shared" si="31"/>
        <v>0</v>
      </c>
      <c r="P107" s="191">
        <f t="shared" si="31"/>
        <v>0</v>
      </c>
      <c r="Q107" s="191">
        <f t="shared" si="31"/>
        <v>0</v>
      </c>
      <c r="R107" s="191">
        <f t="shared" si="31"/>
        <v>0</v>
      </c>
      <c r="S107" s="191">
        <f t="shared" si="31"/>
        <v>0</v>
      </c>
      <c r="T107" s="191">
        <f t="shared" si="31"/>
        <v>0</v>
      </c>
      <c r="U107" s="191">
        <f t="shared" si="31"/>
        <v>0</v>
      </c>
      <c r="V107" s="191">
        <f t="shared" si="31"/>
        <v>0</v>
      </c>
      <c r="W107" s="191">
        <f t="shared" si="31"/>
        <v>0</v>
      </c>
      <c r="X107" s="191">
        <f t="shared" si="31"/>
        <v>0</v>
      </c>
      <c r="Y107" s="191">
        <f t="shared" si="31"/>
        <v>0</v>
      </c>
      <c r="Z107" s="191">
        <f t="shared" si="31"/>
        <v>0</v>
      </c>
      <c r="AA107" s="191">
        <f t="shared" si="31"/>
        <v>0</v>
      </c>
      <c r="AB107" s="191">
        <f t="shared" si="31"/>
        <v>0</v>
      </c>
      <c r="AC107" s="191">
        <f t="shared" si="31"/>
        <v>0</v>
      </c>
      <c r="AD107" s="191">
        <f t="shared" si="31"/>
        <v>0</v>
      </c>
      <c r="AE107" s="191">
        <f t="shared" si="31"/>
        <v>0</v>
      </c>
      <c r="AF107" s="191">
        <f t="shared" si="31"/>
        <v>0</v>
      </c>
      <c r="AG107" s="191">
        <f t="shared" si="31"/>
        <v>0</v>
      </c>
      <c r="AH107" s="191">
        <f t="shared" si="31"/>
        <v>0</v>
      </c>
      <c r="AI107" s="191">
        <f t="shared" si="31"/>
        <v>0</v>
      </c>
      <c r="AJ107" s="191">
        <f t="shared" si="31"/>
        <v>0</v>
      </c>
      <c r="AK107" s="191">
        <f t="shared" si="31"/>
        <v>0</v>
      </c>
      <c r="AL107" s="191">
        <f t="shared" si="31"/>
        <v>0</v>
      </c>
      <c r="AM107" s="196"/>
      <c r="AN107" s="196"/>
      <c r="AO107" s="196"/>
    </row>
    <row r="108" s="12" customFormat="1" ht="30" customHeight="1" spans="1:41">
      <c r="A108" s="183" t="s">
        <v>54</v>
      </c>
      <c r="B108" s="188" t="s">
        <v>135</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c r="AO108" s="196"/>
    </row>
    <row r="109" s="12" customFormat="1" ht="30" customHeight="1" spans="1:41">
      <c r="A109" s="183" t="s">
        <v>54</v>
      </c>
      <c r="B109" s="188" t="s">
        <v>136</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30" customHeight="1" spans="1:41">
      <c r="A110" s="183" t="s">
        <v>54</v>
      </c>
      <c r="B110" s="188" t="s">
        <v>137</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30" customHeight="1" spans="1:41">
      <c r="A111" s="180" t="s">
        <v>50</v>
      </c>
      <c r="B111" s="188" t="s">
        <v>138</v>
      </c>
      <c r="C111" s="188"/>
      <c r="D111" s="188"/>
      <c r="E111" s="185"/>
      <c r="F111" s="185"/>
      <c r="G111" s="185"/>
      <c r="H111" s="185"/>
      <c r="I111" s="192">
        <f t="shared" ref="I111:AL111" si="32">I112+I114+I119+I126</f>
        <v>1</v>
      </c>
      <c r="J111" s="192">
        <f t="shared" si="32"/>
        <v>800</v>
      </c>
      <c r="K111" s="192">
        <f t="shared" si="32"/>
        <v>0</v>
      </c>
      <c r="L111" s="192">
        <f t="shared" si="32"/>
        <v>0</v>
      </c>
      <c r="M111" s="192">
        <f t="shared" si="32"/>
        <v>0</v>
      </c>
      <c r="N111" s="192">
        <f t="shared" si="32"/>
        <v>0</v>
      </c>
      <c r="O111" s="192">
        <f t="shared" si="32"/>
        <v>1</v>
      </c>
      <c r="P111" s="192">
        <f t="shared" si="32"/>
        <v>0</v>
      </c>
      <c r="Q111" s="192">
        <f t="shared" si="32"/>
        <v>0</v>
      </c>
      <c r="R111" s="192">
        <f t="shared" si="32"/>
        <v>0</v>
      </c>
      <c r="S111" s="192">
        <f t="shared" si="32"/>
        <v>800</v>
      </c>
      <c r="T111" s="192">
        <f t="shared" si="32"/>
        <v>800</v>
      </c>
      <c r="U111" s="192">
        <f t="shared" si="32"/>
        <v>0</v>
      </c>
      <c r="V111" s="192">
        <f t="shared" si="32"/>
        <v>0</v>
      </c>
      <c r="W111" s="192">
        <f t="shared" si="32"/>
        <v>0</v>
      </c>
      <c r="X111" s="192">
        <f t="shared" si="32"/>
        <v>0</v>
      </c>
      <c r="Y111" s="192">
        <f t="shared" si="32"/>
        <v>0</v>
      </c>
      <c r="Z111" s="192">
        <f t="shared" si="32"/>
        <v>240</v>
      </c>
      <c r="AA111" s="192">
        <f t="shared" si="32"/>
        <v>208.2</v>
      </c>
      <c r="AB111" s="192">
        <f t="shared" si="32"/>
        <v>208.2</v>
      </c>
      <c r="AC111" s="192">
        <f t="shared" si="32"/>
        <v>0</v>
      </c>
      <c r="AD111" s="192">
        <f t="shared" si="32"/>
        <v>0</v>
      </c>
      <c r="AE111" s="192">
        <f t="shared" si="32"/>
        <v>0</v>
      </c>
      <c r="AF111" s="192">
        <f t="shared" si="32"/>
        <v>0</v>
      </c>
      <c r="AG111" s="192">
        <f t="shared" si="32"/>
        <v>0</v>
      </c>
      <c r="AH111" s="192">
        <f t="shared" si="32"/>
        <v>0</v>
      </c>
      <c r="AI111" s="192">
        <f t="shared" si="32"/>
        <v>0</v>
      </c>
      <c r="AJ111" s="192">
        <f t="shared" si="32"/>
        <v>31.8</v>
      </c>
      <c r="AK111" s="192">
        <f t="shared" si="32"/>
        <v>0</v>
      </c>
      <c r="AL111" s="192">
        <f t="shared" si="32"/>
        <v>0</v>
      </c>
      <c r="AM111" s="196"/>
      <c r="AN111" s="196"/>
      <c r="AO111" s="196"/>
    </row>
    <row r="112" s="12" customFormat="1" ht="30" customHeight="1" spans="1:41">
      <c r="A112" s="203" t="s">
        <v>52</v>
      </c>
      <c r="B112" s="188" t="s">
        <v>139</v>
      </c>
      <c r="C112" s="188"/>
      <c r="D112" s="188"/>
      <c r="E112" s="185"/>
      <c r="F112" s="185"/>
      <c r="G112" s="185"/>
      <c r="H112" s="185"/>
      <c r="I112" s="191">
        <f t="shared" ref="I112:AL112" si="33">I113</f>
        <v>0</v>
      </c>
      <c r="J112" s="191">
        <f t="shared" si="33"/>
        <v>0</v>
      </c>
      <c r="K112" s="191">
        <f t="shared" si="33"/>
        <v>0</v>
      </c>
      <c r="L112" s="191">
        <f t="shared" si="33"/>
        <v>0</v>
      </c>
      <c r="M112" s="191">
        <f t="shared" si="33"/>
        <v>0</v>
      </c>
      <c r="N112" s="191">
        <f t="shared" si="33"/>
        <v>0</v>
      </c>
      <c r="O112" s="191">
        <f t="shared" si="33"/>
        <v>0</v>
      </c>
      <c r="P112" s="191">
        <f t="shared" si="33"/>
        <v>0</v>
      </c>
      <c r="Q112" s="191">
        <f t="shared" si="33"/>
        <v>0</v>
      </c>
      <c r="R112" s="191">
        <f t="shared" si="33"/>
        <v>0</v>
      </c>
      <c r="S112" s="191">
        <f t="shared" si="33"/>
        <v>0</v>
      </c>
      <c r="T112" s="191">
        <f t="shared" si="33"/>
        <v>0</v>
      </c>
      <c r="U112" s="191">
        <f t="shared" si="33"/>
        <v>0</v>
      </c>
      <c r="V112" s="191">
        <f t="shared" si="33"/>
        <v>0</v>
      </c>
      <c r="W112" s="191">
        <f t="shared" si="33"/>
        <v>0</v>
      </c>
      <c r="X112" s="191">
        <f t="shared" si="33"/>
        <v>0</v>
      </c>
      <c r="Y112" s="191">
        <f t="shared" si="33"/>
        <v>0</v>
      </c>
      <c r="Z112" s="191">
        <f t="shared" si="33"/>
        <v>0</v>
      </c>
      <c r="AA112" s="191">
        <f t="shared" si="33"/>
        <v>0</v>
      </c>
      <c r="AB112" s="191">
        <f t="shared" si="33"/>
        <v>0</v>
      </c>
      <c r="AC112" s="191">
        <f t="shared" si="33"/>
        <v>0</v>
      </c>
      <c r="AD112" s="191">
        <f t="shared" si="33"/>
        <v>0</v>
      </c>
      <c r="AE112" s="191">
        <f t="shared" si="33"/>
        <v>0</v>
      </c>
      <c r="AF112" s="191">
        <f t="shared" si="33"/>
        <v>0</v>
      </c>
      <c r="AG112" s="191">
        <f t="shared" si="33"/>
        <v>0</v>
      </c>
      <c r="AH112" s="191">
        <f t="shared" si="33"/>
        <v>0</v>
      </c>
      <c r="AI112" s="191">
        <f t="shared" si="33"/>
        <v>0</v>
      </c>
      <c r="AJ112" s="191">
        <f t="shared" si="33"/>
        <v>0</v>
      </c>
      <c r="AK112" s="191">
        <f t="shared" si="33"/>
        <v>0</v>
      </c>
      <c r="AL112" s="191">
        <f t="shared" si="33"/>
        <v>0</v>
      </c>
      <c r="AM112" s="196"/>
      <c r="AN112" s="196"/>
      <c r="AO112" s="196"/>
    </row>
    <row r="113" s="12" customFormat="1" ht="30" customHeight="1" spans="1:41">
      <c r="A113" s="183" t="s">
        <v>54</v>
      </c>
      <c r="B113" s="188" t="s">
        <v>140</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203" t="s">
        <v>52</v>
      </c>
      <c r="B114" s="188" t="s">
        <v>141</v>
      </c>
      <c r="C114" s="188"/>
      <c r="D114" s="188"/>
      <c r="E114" s="185"/>
      <c r="F114" s="185"/>
      <c r="G114" s="185"/>
      <c r="H114" s="185"/>
      <c r="I114" s="191">
        <f t="shared" ref="I114:AL114" si="34">I115+I117+I118</f>
        <v>1</v>
      </c>
      <c r="J114" s="191">
        <f t="shared" si="34"/>
        <v>800</v>
      </c>
      <c r="K114" s="191">
        <f t="shared" si="34"/>
        <v>0</v>
      </c>
      <c r="L114" s="191">
        <f t="shared" si="34"/>
        <v>0</v>
      </c>
      <c r="M114" s="191">
        <f t="shared" si="34"/>
        <v>0</v>
      </c>
      <c r="N114" s="191">
        <f t="shared" si="34"/>
        <v>0</v>
      </c>
      <c r="O114" s="191">
        <f t="shared" si="34"/>
        <v>1</v>
      </c>
      <c r="P114" s="191">
        <f t="shared" si="34"/>
        <v>0</v>
      </c>
      <c r="Q114" s="191">
        <f t="shared" si="34"/>
        <v>0</v>
      </c>
      <c r="R114" s="191">
        <f t="shared" si="34"/>
        <v>0</v>
      </c>
      <c r="S114" s="191">
        <f t="shared" si="34"/>
        <v>800</v>
      </c>
      <c r="T114" s="191">
        <f t="shared" si="34"/>
        <v>800</v>
      </c>
      <c r="U114" s="191">
        <f t="shared" si="34"/>
        <v>0</v>
      </c>
      <c r="V114" s="191">
        <f t="shared" si="34"/>
        <v>0</v>
      </c>
      <c r="W114" s="191">
        <f t="shared" si="34"/>
        <v>0</v>
      </c>
      <c r="X114" s="191">
        <f t="shared" si="34"/>
        <v>0</v>
      </c>
      <c r="Y114" s="191">
        <f t="shared" si="34"/>
        <v>0</v>
      </c>
      <c r="Z114" s="191">
        <f t="shared" si="34"/>
        <v>240</v>
      </c>
      <c r="AA114" s="191">
        <f t="shared" si="34"/>
        <v>208.2</v>
      </c>
      <c r="AB114" s="191">
        <f t="shared" si="34"/>
        <v>208.2</v>
      </c>
      <c r="AC114" s="191">
        <f t="shared" si="34"/>
        <v>0</v>
      </c>
      <c r="AD114" s="191">
        <f t="shared" si="34"/>
        <v>0</v>
      </c>
      <c r="AE114" s="191">
        <f t="shared" si="34"/>
        <v>0</v>
      </c>
      <c r="AF114" s="191">
        <f t="shared" si="34"/>
        <v>0</v>
      </c>
      <c r="AG114" s="191">
        <f t="shared" si="34"/>
        <v>0</v>
      </c>
      <c r="AH114" s="191">
        <f t="shared" si="34"/>
        <v>0</v>
      </c>
      <c r="AI114" s="191">
        <f t="shared" si="34"/>
        <v>0</v>
      </c>
      <c r="AJ114" s="191">
        <f t="shared" si="34"/>
        <v>31.8</v>
      </c>
      <c r="AK114" s="191">
        <f t="shared" si="34"/>
        <v>0</v>
      </c>
      <c r="AL114" s="191">
        <f t="shared" si="34"/>
        <v>0</v>
      </c>
      <c r="AM114" s="196"/>
      <c r="AN114" s="196"/>
      <c r="AO114" s="196"/>
    </row>
    <row r="115" s="12" customFormat="1" ht="30" customHeight="1" spans="1:41">
      <c r="A115" s="183" t="s">
        <v>54</v>
      </c>
      <c r="B115" s="188" t="s">
        <v>142</v>
      </c>
      <c r="C115" s="188"/>
      <c r="D115" s="188"/>
      <c r="E115" s="185"/>
      <c r="F115" s="185"/>
      <c r="G115" s="185"/>
      <c r="H115" s="185"/>
      <c r="I115" s="191">
        <f t="shared" ref="I115:AL115" si="35">SUM(I116)</f>
        <v>1</v>
      </c>
      <c r="J115" s="191">
        <f t="shared" si="35"/>
        <v>800</v>
      </c>
      <c r="K115" s="191">
        <f t="shared" si="35"/>
        <v>0</v>
      </c>
      <c r="L115" s="191">
        <f t="shared" si="35"/>
        <v>0</v>
      </c>
      <c r="M115" s="191">
        <f t="shared" si="35"/>
        <v>0</v>
      </c>
      <c r="N115" s="191">
        <f t="shared" si="35"/>
        <v>0</v>
      </c>
      <c r="O115" s="191">
        <f t="shared" si="35"/>
        <v>1</v>
      </c>
      <c r="P115" s="191">
        <f t="shared" si="35"/>
        <v>0</v>
      </c>
      <c r="Q115" s="191">
        <f t="shared" si="35"/>
        <v>0</v>
      </c>
      <c r="R115" s="191">
        <f t="shared" si="35"/>
        <v>0</v>
      </c>
      <c r="S115" s="191">
        <f t="shared" si="35"/>
        <v>800</v>
      </c>
      <c r="T115" s="191">
        <f t="shared" si="35"/>
        <v>800</v>
      </c>
      <c r="U115" s="191">
        <f t="shared" si="35"/>
        <v>0</v>
      </c>
      <c r="V115" s="191">
        <f t="shared" si="35"/>
        <v>0</v>
      </c>
      <c r="W115" s="191">
        <f t="shared" si="35"/>
        <v>0</v>
      </c>
      <c r="X115" s="191">
        <f t="shared" si="35"/>
        <v>0</v>
      </c>
      <c r="Y115" s="191">
        <f t="shared" si="35"/>
        <v>0</v>
      </c>
      <c r="Z115" s="191">
        <f t="shared" si="35"/>
        <v>240</v>
      </c>
      <c r="AA115" s="191">
        <f t="shared" si="35"/>
        <v>208.2</v>
      </c>
      <c r="AB115" s="191">
        <f t="shared" si="35"/>
        <v>208.2</v>
      </c>
      <c r="AC115" s="191">
        <f t="shared" si="35"/>
        <v>0</v>
      </c>
      <c r="AD115" s="191">
        <f t="shared" si="35"/>
        <v>0</v>
      </c>
      <c r="AE115" s="191">
        <f t="shared" si="35"/>
        <v>0</v>
      </c>
      <c r="AF115" s="191">
        <f t="shared" si="35"/>
        <v>0</v>
      </c>
      <c r="AG115" s="191">
        <f t="shared" si="35"/>
        <v>0</v>
      </c>
      <c r="AH115" s="191">
        <f t="shared" si="35"/>
        <v>0</v>
      </c>
      <c r="AI115" s="191">
        <f t="shared" si="35"/>
        <v>0</v>
      </c>
      <c r="AJ115" s="191">
        <f t="shared" si="35"/>
        <v>31.8</v>
      </c>
      <c r="AK115" s="191">
        <f t="shared" si="35"/>
        <v>0</v>
      </c>
      <c r="AL115" s="191">
        <f t="shared" si="35"/>
        <v>0</v>
      </c>
      <c r="AM115" s="196"/>
      <c r="AN115" s="196"/>
      <c r="AO115" s="196"/>
    </row>
    <row r="116" s="7" customFormat="1" ht="198" customHeight="1" spans="1:41">
      <c r="A116" s="22">
        <v>18</v>
      </c>
      <c r="B116" s="22" t="s">
        <v>1174</v>
      </c>
      <c r="C116" s="22">
        <v>2024</v>
      </c>
      <c r="D116" s="33" t="s">
        <v>993</v>
      </c>
      <c r="E116" s="22" t="s">
        <v>178</v>
      </c>
      <c r="F116" s="22" t="s">
        <v>1175</v>
      </c>
      <c r="G116" s="22" t="s">
        <v>995</v>
      </c>
      <c r="H116" s="33" t="s">
        <v>1103</v>
      </c>
      <c r="I116" s="22">
        <v>1</v>
      </c>
      <c r="J116" s="22">
        <v>800</v>
      </c>
      <c r="K116" s="22"/>
      <c r="L116" s="22"/>
      <c r="M116" s="22"/>
      <c r="N116" s="22"/>
      <c r="O116" s="22">
        <v>1</v>
      </c>
      <c r="P116" s="22"/>
      <c r="Q116" s="22"/>
      <c r="R116" s="22"/>
      <c r="S116" s="22">
        <v>800</v>
      </c>
      <c r="T116" s="22">
        <v>800</v>
      </c>
      <c r="U116" s="36" t="s">
        <v>997</v>
      </c>
      <c r="V116" s="22" t="s">
        <v>1176</v>
      </c>
      <c r="W116" s="22" t="s">
        <v>997</v>
      </c>
      <c r="X116" s="22" t="s">
        <v>1176</v>
      </c>
      <c r="Y116" s="22" t="s">
        <v>1177</v>
      </c>
      <c r="Z116" s="22">
        <v>240</v>
      </c>
      <c r="AA116" s="213">
        <v>208.2</v>
      </c>
      <c r="AB116" s="213">
        <v>208.2</v>
      </c>
      <c r="AC116" s="213"/>
      <c r="AD116" s="213"/>
      <c r="AE116" s="213"/>
      <c r="AF116" s="208"/>
      <c r="AG116" s="208"/>
      <c r="AH116" s="208"/>
      <c r="AI116" s="208"/>
      <c r="AJ116" s="208">
        <v>31.8</v>
      </c>
      <c r="AK116" s="22"/>
      <c r="AL116" s="22"/>
      <c r="AM116" s="33" t="s">
        <v>1178</v>
      </c>
      <c r="AN116" s="33" t="s">
        <v>1179</v>
      </c>
      <c r="AO116" s="60" t="s">
        <v>1386</v>
      </c>
    </row>
    <row r="117" s="12" customFormat="1" ht="30" customHeight="1" spans="1:41">
      <c r="A117" s="183" t="s">
        <v>54</v>
      </c>
      <c r="B117" s="188" t="s">
        <v>143</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144</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203" t="s">
        <v>52</v>
      </c>
      <c r="B119" s="188" t="s">
        <v>145</v>
      </c>
      <c r="C119" s="188"/>
      <c r="D119" s="188"/>
      <c r="E119" s="185"/>
      <c r="F119" s="185"/>
      <c r="G119" s="185"/>
      <c r="H119" s="185"/>
      <c r="I119" s="191">
        <f t="shared" ref="I119:AL119" si="36">I120+I121+I122+I123+I124+I125</f>
        <v>0</v>
      </c>
      <c r="J119" s="191">
        <f t="shared" si="36"/>
        <v>0</v>
      </c>
      <c r="K119" s="191">
        <f t="shared" si="36"/>
        <v>0</v>
      </c>
      <c r="L119" s="191">
        <f t="shared" si="36"/>
        <v>0</v>
      </c>
      <c r="M119" s="191">
        <f t="shared" si="36"/>
        <v>0</v>
      </c>
      <c r="N119" s="191">
        <f t="shared" si="36"/>
        <v>0</v>
      </c>
      <c r="O119" s="191">
        <f t="shared" si="36"/>
        <v>0</v>
      </c>
      <c r="P119" s="191">
        <f t="shared" si="36"/>
        <v>0</v>
      </c>
      <c r="Q119" s="191">
        <f t="shared" si="36"/>
        <v>0</v>
      </c>
      <c r="R119" s="191">
        <f t="shared" si="36"/>
        <v>0</v>
      </c>
      <c r="S119" s="191">
        <f t="shared" si="36"/>
        <v>0</v>
      </c>
      <c r="T119" s="191">
        <f t="shared" si="36"/>
        <v>0</v>
      </c>
      <c r="U119" s="191">
        <f t="shared" si="36"/>
        <v>0</v>
      </c>
      <c r="V119" s="191">
        <f t="shared" si="36"/>
        <v>0</v>
      </c>
      <c r="W119" s="191">
        <f t="shared" si="36"/>
        <v>0</v>
      </c>
      <c r="X119" s="191">
        <f t="shared" si="36"/>
        <v>0</v>
      </c>
      <c r="Y119" s="191">
        <f t="shared" si="36"/>
        <v>0</v>
      </c>
      <c r="Z119" s="191">
        <f t="shared" si="36"/>
        <v>0</v>
      </c>
      <c r="AA119" s="191">
        <f t="shared" si="36"/>
        <v>0</v>
      </c>
      <c r="AB119" s="191">
        <f t="shared" si="36"/>
        <v>0</v>
      </c>
      <c r="AC119" s="191">
        <f t="shared" si="36"/>
        <v>0</v>
      </c>
      <c r="AD119" s="191">
        <f t="shared" si="36"/>
        <v>0</v>
      </c>
      <c r="AE119" s="191">
        <f t="shared" si="36"/>
        <v>0</v>
      </c>
      <c r="AF119" s="191">
        <f t="shared" si="36"/>
        <v>0</v>
      </c>
      <c r="AG119" s="191">
        <f t="shared" si="36"/>
        <v>0</v>
      </c>
      <c r="AH119" s="191">
        <f t="shared" si="36"/>
        <v>0</v>
      </c>
      <c r="AI119" s="191">
        <f t="shared" si="36"/>
        <v>0</v>
      </c>
      <c r="AJ119" s="191">
        <f t="shared" si="36"/>
        <v>0</v>
      </c>
      <c r="AK119" s="191">
        <f t="shared" si="36"/>
        <v>0</v>
      </c>
      <c r="AL119" s="191">
        <f t="shared" si="36"/>
        <v>0</v>
      </c>
      <c r="AM119" s="196"/>
      <c r="AN119" s="196"/>
      <c r="AO119" s="196"/>
    </row>
    <row r="120" s="12" customFormat="1" ht="30" customHeight="1" spans="1:41">
      <c r="A120" s="183" t="s">
        <v>54</v>
      </c>
      <c r="B120" s="188" t="s">
        <v>146</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customHeight="1" spans="1:41">
      <c r="A121" s="183" t="s">
        <v>54</v>
      </c>
      <c r="B121" s="188" t="s">
        <v>147</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customHeight="1" spans="1:41">
      <c r="A122" s="183" t="s">
        <v>54</v>
      </c>
      <c r="B122" s="188" t="s">
        <v>148</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149</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183" t="s">
        <v>54</v>
      </c>
      <c r="B124" s="188" t="s">
        <v>150</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c r="AO124" s="196"/>
    </row>
    <row r="125" s="12" customFormat="1" ht="30" customHeight="1" spans="1:41">
      <c r="A125" s="183" t="s">
        <v>54</v>
      </c>
      <c r="B125" s="188" t="s">
        <v>151</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customHeight="1" spans="1:41">
      <c r="A126" s="203" t="s">
        <v>52</v>
      </c>
      <c r="B126" s="188" t="s">
        <v>152</v>
      </c>
      <c r="C126" s="188"/>
      <c r="D126" s="188"/>
      <c r="E126" s="185"/>
      <c r="F126" s="185"/>
      <c r="G126" s="185"/>
      <c r="H126" s="185"/>
      <c r="I126" s="191">
        <f t="shared" ref="I126:AL126" si="37">I127+I128+I129+I130+I131</f>
        <v>0</v>
      </c>
      <c r="J126" s="191">
        <f t="shared" si="37"/>
        <v>0</v>
      </c>
      <c r="K126" s="191">
        <f t="shared" si="37"/>
        <v>0</v>
      </c>
      <c r="L126" s="191">
        <f t="shared" si="37"/>
        <v>0</v>
      </c>
      <c r="M126" s="191">
        <f t="shared" si="37"/>
        <v>0</v>
      </c>
      <c r="N126" s="191">
        <f t="shared" si="37"/>
        <v>0</v>
      </c>
      <c r="O126" s="191">
        <f t="shared" si="37"/>
        <v>0</v>
      </c>
      <c r="P126" s="191">
        <f t="shared" si="37"/>
        <v>0</v>
      </c>
      <c r="Q126" s="191">
        <f t="shared" si="37"/>
        <v>0</v>
      </c>
      <c r="R126" s="191">
        <f t="shared" si="37"/>
        <v>0</v>
      </c>
      <c r="S126" s="191">
        <f t="shared" si="37"/>
        <v>0</v>
      </c>
      <c r="T126" s="191">
        <f t="shared" si="37"/>
        <v>0</v>
      </c>
      <c r="U126" s="191">
        <f t="shared" si="37"/>
        <v>0</v>
      </c>
      <c r="V126" s="191">
        <f t="shared" si="37"/>
        <v>0</v>
      </c>
      <c r="W126" s="191">
        <f t="shared" si="37"/>
        <v>0</v>
      </c>
      <c r="X126" s="191">
        <f t="shared" si="37"/>
        <v>0</v>
      </c>
      <c r="Y126" s="191">
        <f t="shared" si="37"/>
        <v>0</v>
      </c>
      <c r="Z126" s="191">
        <f t="shared" si="37"/>
        <v>0</v>
      </c>
      <c r="AA126" s="191">
        <f t="shared" si="37"/>
        <v>0</v>
      </c>
      <c r="AB126" s="191">
        <f t="shared" si="37"/>
        <v>0</v>
      </c>
      <c r="AC126" s="191">
        <f t="shared" si="37"/>
        <v>0</v>
      </c>
      <c r="AD126" s="191">
        <f t="shared" si="37"/>
        <v>0</v>
      </c>
      <c r="AE126" s="191">
        <f t="shared" si="37"/>
        <v>0</v>
      </c>
      <c r="AF126" s="191">
        <f t="shared" si="37"/>
        <v>0</v>
      </c>
      <c r="AG126" s="191">
        <f t="shared" si="37"/>
        <v>0</v>
      </c>
      <c r="AH126" s="191">
        <f t="shared" si="37"/>
        <v>0</v>
      </c>
      <c r="AI126" s="191">
        <f t="shared" si="37"/>
        <v>0</v>
      </c>
      <c r="AJ126" s="191">
        <f t="shared" si="37"/>
        <v>0</v>
      </c>
      <c r="AK126" s="191">
        <f t="shared" si="37"/>
        <v>0</v>
      </c>
      <c r="AL126" s="191">
        <f t="shared" si="37"/>
        <v>0</v>
      </c>
      <c r="AM126" s="196"/>
      <c r="AN126" s="196"/>
      <c r="AO126" s="196"/>
    </row>
    <row r="127" s="12" customFormat="1" ht="30" customHeight="1" spans="1:41">
      <c r="A127" s="183" t="s">
        <v>54</v>
      </c>
      <c r="B127" s="188" t="s">
        <v>153</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154</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3" t="s">
        <v>54</v>
      </c>
      <c r="B129" s="188" t="s">
        <v>155</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customHeight="1" spans="1:41">
      <c r="A130" s="183" t="s">
        <v>54</v>
      </c>
      <c r="B130" s="188" t="s">
        <v>156</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183" t="s">
        <v>54</v>
      </c>
      <c r="B131" s="188" t="s">
        <v>157</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0" t="s">
        <v>50</v>
      </c>
      <c r="B132" s="188" t="s">
        <v>158</v>
      </c>
      <c r="C132" s="188"/>
      <c r="D132" s="188"/>
      <c r="E132" s="185"/>
      <c r="F132" s="185"/>
      <c r="G132" s="185"/>
      <c r="H132" s="185"/>
      <c r="I132" s="192">
        <f t="shared" ref="I132:AL132" si="38">I133+I136</f>
        <v>0</v>
      </c>
      <c r="J132" s="192">
        <f t="shared" si="38"/>
        <v>0</v>
      </c>
      <c r="K132" s="192">
        <f t="shared" si="38"/>
        <v>0</v>
      </c>
      <c r="L132" s="192">
        <f t="shared" si="38"/>
        <v>0</v>
      </c>
      <c r="M132" s="192">
        <f t="shared" si="38"/>
        <v>0</v>
      </c>
      <c r="N132" s="192">
        <f t="shared" si="38"/>
        <v>0</v>
      </c>
      <c r="O132" s="192">
        <f t="shared" si="38"/>
        <v>0</v>
      </c>
      <c r="P132" s="192">
        <f t="shared" si="38"/>
        <v>0</v>
      </c>
      <c r="Q132" s="192">
        <f t="shared" si="38"/>
        <v>0</v>
      </c>
      <c r="R132" s="192">
        <f t="shared" si="38"/>
        <v>0</v>
      </c>
      <c r="S132" s="192">
        <f t="shared" si="38"/>
        <v>0</v>
      </c>
      <c r="T132" s="192">
        <f t="shared" si="38"/>
        <v>0</v>
      </c>
      <c r="U132" s="192">
        <f t="shared" si="38"/>
        <v>0</v>
      </c>
      <c r="V132" s="192">
        <f t="shared" si="38"/>
        <v>0</v>
      </c>
      <c r="W132" s="192">
        <f t="shared" si="38"/>
        <v>0</v>
      </c>
      <c r="X132" s="192">
        <f t="shared" si="38"/>
        <v>0</v>
      </c>
      <c r="Y132" s="192">
        <f t="shared" si="38"/>
        <v>0</v>
      </c>
      <c r="Z132" s="192">
        <f t="shared" si="38"/>
        <v>0</v>
      </c>
      <c r="AA132" s="192">
        <f t="shared" si="38"/>
        <v>0</v>
      </c>
      <c r="AB132" s="192">
        <f t="shared" si="38"/>
        <v>0</v>
      </c>
      <c r="AC132" s="192">
        <f t="shared" si="38"/>
        <v>0</v>
      </c>
      <c r="AD132" s="192">
        <f t="shared" si="38"/>
        <v>0</v>
      </c>
      <c r="AE132" s="192">
        <f t="shared" si="38"/>
        <v>0</v>
      </c>
      <c r="AF132" s="192">
        <f t="shared" si="38"/>
        <v>0</v>
      </c>
      <c r="AG132" s="192">
        <f t="shared" si="38"/>
        <v>0</v>
      </c>
      <c r="AH132" s="192">
        <f t="shared" si="38"/>
        <v>0</v>
      </c>
      <c r="AI132" s="192">
        <f t="shared" si="38"/>
        <v>0</v>
      </c>
      <c r="AJ132" s="192">
        <f t="shared" si="38"/>
        <v>0</v>
      </c>
      <c r="AK132" s="192">
        <f t="shared" si="38"/>
        <v>0</v>
      </c>
      <c r="AL132" s="192">
        <f t="shared" si="38"/>
        <v>0</v>
      </c>
      <c r="AM132" s="196"/>
      <c r="AN132" s="196"/>
      <c r="AO132" s="196"/>
    </row>
    <row r="133" s="12" customFormat="1" ht="30" customHeight="1" spans="1:41">
      <c r="A133" s="203" t="s">
        <v>52</v>
      </c>
      <c r="B133" s="188" t="s">
        <v>159</v>
      </c>
      <c r="C133" s="188"/>
      <c r="D133" s="188"/>
      <c r="E133" s="185"/>
      <c r="F133" s="185"/>
      <c r="G133" s="185"/>
      <c r="H133" s="185"/>
      <c r="I133" s="191">
        <f t="shared" ref="I133:AL133" si="39">I134+I135</f>
        <v>0</v>
      </c>
      <c r="J133" s="191">
        <f t="shared" si="39"/>
        <v>0</v>
      </c>
      <c r="K133" s="191">
        <f t="shared" si="39"/>
        <v>0</v>
      </c>
      <c r="L133" s="191">
        <f t="shared" si="39"/>
        <v>0</v>
      </c>
      <c r="M133" s="191">
        <f t="shared" si="39"/>
        <v>0</v>
      </c>
      <c r="N133" s="191">
        <f t="shared" si="39"/>
        <v>0</v>
      </c>
      <c r="O133" s="191">
        <f t="shared" si="39"/>
        <v>0</v>
      </c>
      <c r="P133" s="191">
        <f t="shared" si="39"/>
        <v>0</v>
      </c>
      <c r="Q133" s="191">
        <f t="shared" si="39"/>
        <v>0</v>
      </c>
      <c r="R133" s="191">
        <f t="shared" si="39"/>
        <v>0</v>
      </c>
      <c r="S133" s="191">
        <f t="shared" si="39"/>
        <v>0</v>
      </c>
      <c r="T133" s="191">
        <f t="shared" si="39"/>
        <v>0</v>
      </c>
      <c r="U133" s="191">
        <f t="shared" si="39"/>
        <v>0</v>
      </c>
      <c r="V133" s="191">
        <f t="shared" si="39"/>
        <v>0</v>
      </c>
      <c r="W133" s="191">
        <f t="shared" si="39"/>
        <v>0</v>
      </c>
      <c r="X133" s="191">
        <f t="shared" si="39"/>
        <v>0</v>
      </c>
      <c r="Y133" s="191">
        <f t="shared" si="39"/>
        <v>0</v>
      </c>
      <c r="Z133" s="191">
        <f t="shared" si="39"/>
        <v>0</v>
      </c>
      <c r="AA133" s="191">
        <f t="shared" si="39"/>
        <v>0</v>
      </c>
      <c r="AB133" s="191">
        <f t="shared" si="39"/>
        <v>0</v>
      </c>
      <c r="AC133" s="191">
        <f t="shared" si="39"/>
        <v>0</v>
      </c>
      <c r="AD133" s="191">
        <f t="shared" si="39"/>
        <v>0</v>
      </c>
      <c r="AE133" s="191">
        <f t="shared" si="39"/>
        <v>0</v>
      </c>
      <c r="AF133" s="191">
        <f t="shared" si="39"/>
        <v>0</v>
      </c>
      <c r="AG133" s="191">
        <f t="shared" si="39"/>
        <v>0</v>
      </c>
      <c r="AH133" s="191">
        <f t="shared" si="39"/>
        <v>0</v>
      </c>
      <c r="AI133" s="191">
        <f t="shared" si="39"/>
        <v>0</v>
      </c>
      <c r="AJ133" s="191">
        <f t="shared" si="39"/>
        <v>0</v>
      </c>
      <c r="AK133" s="191">
        <f t="shared" si="39"/>
        <v>0</v>
      </c>
      <c r="AL133" s="191">
        <f t="shared" si="39"/>
        <v>0</v>
      </c>
      <c r="AM133" s="196"/>
      <c r="AN133" s="196"/>
      <c r="AO133" s="196"/>
    </row>
    <row r="134" s="12" customFormat="1" ht="30" customHeight="1" spans="1:41">
      <c r="A134" s="183" t="s">
        <v>54</v>
      </c>
      <c r="B134" s="188" t="s">
        <v>160</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161</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203" t="s">
        <v>52</v>
      </c>
      <c r="B136" s="188" t="s">
        <v>162</v>
      </c>
      <c r="C136" s="188"/>
      <c r="D136" s="188"/>
      <c r="E136" s="185"/>
      <c r="F136" s="185"/>
      <c r="G136" s="185"/>
      <c r="H136" s="185"/>
      <c r="I136" s="191">
        <f t="shared" ref="I136:AL136" si="40">I137+I138+I139+I140</f>
        <v>0</v>
      </c>
      <c r="J136" s="191">
        <f t="shared" si="40"/>
        <v>0</v>
      </c>
      <c r="K136" s="191">
        <f t="shared" si="40"/>
        <v>0</v>
      </c>
      <c r="L136" s="191">
        <f t="shared" si="40"/>
        <v>0</v>
      </c>
      <c r="M136" s="191">
        <f t="shared" si="40"/>
        <v>0</v>
      </c>
      <c r="N136" s="191">
        <f t="shared" si="40"/>
        <v>0</v>
      </c>
      <c r="O136" s="191">
        <f t="shared" si="40"/>
        <v>0</v>
      </c>
      <c r="P136" s="191">
        <f t="shared" si="40"/>
        <v>0</v>
      </c>
      <c r="Q136" s="191">
        <f t="shared" si="40"/>
        <v>0</v>
      </c>
      <c r="R136" s="191">
        <f t="shared" si="40"/>
        <v>0</v>
      </c>
      <c r="S136" s="191">
        <f t="shared" si="40"/>
        <v>0</v>
      </c>
      <c r="T136" s="191">
        <f t="shared" si="40"/>
        <v>0</v>
      </c>
      <c r="U136" s="191">
        <f t="shared" si="40"/>
        <v>0</v>
      </c>
      <c r="V136" s="191">
        <f t="shared" si="40"/>
        <v>0</v>
      </c>
      <c r="W136" s="191">
        <f t="shared" si="40"/>
        <v>0</v>
      </c>
      <c r="X136" s="191">
        <f t="shared" si="40"/>
        <v>0</v>
      </c>
      <c r="Y136" s="191">
        <f t="shared" si="40"/>
        <v>0</v>
      </c>
      <c r="Z136" s="191">
        <f t="shared" si="40"/>
        <v>0</v>
      </c>
      <c r="AA136" s="191">
        <f t="shared" si="40"/>
        <v>0</v>
      </c>
      <c r="AB136" s="191">
        <f t="shared" si="40"/>
        <v>0</v>
      </c>
      <c r="AC136" s="191">
        <f t="shared" si="40"/>
        <v>0</v>
      </c>
      <c r="AD136" s="191">
        <f t="shared" si="40"/>
        <v>0</v>
      </c>
      <c r="AE136" s="191">
        <f t="shared" si="40"/>
        <v>0</v>
      </c>
      <c r="AF136" s="191">
        <f t="shared" si="40"/>
        <v>0</v>
      </c>
      <c r="AG136" s="191">
        <f t="shared" si="40"/>
        <v>0</v>
      </c>
      <c r="AH136" s="191">
        <f t="shared" si="40"/>
        <v>0</v>
      </c>
      <c r="AI136" s="191">
        <f t="shared" si="40"/>
        <v>0</v>
      </c>
      <c r="AJ136" s="191">
        <f t="shared" si="40"/>
        <v>0</v>
      </c>
      <c r="AK136" s="191">
        <f t="shared" si="40"/>
        <v>0</v>
      </c>
      <c r="AL136" s="191">
        <f t="shared" si="40"/>
        <v>0</v>
      </c>
      <c r="AM136" s="196"/>
      <c r="AN136" s="196"/>
      <c r="AO136" s="196"/>
    </row>
    <row r="137" s="12" customFormat="1" ht="30" customHeight="1" spans="1:41">
      <c r="A137" s="183" t="s">
        <v>54</v>
      </c>
      <c r="B137" s="188" t="s">
        <v>163</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164</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165</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166</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0" t="s">
        <v>50</v>
      </c>
      <c r="B141" s="188" t="s">
        <v>167</v>
      </c>
      <c r="C141" s="188"/>
      <c r="D141" s="188"/>
      <c r="E141" s="185"/>
      <c r="F141" s="185"/>
      <c r="G141" s="185"/>
      <c r="H141" s="185"/>
      <c r="I141" s="192">
        <f t="shared" ref="I141:AL141" si="41">I142</f>
        <v>0</v>
      </c>
      <c r="J141" s="192">
        <f t="shared" si="41"/>
        <v>0</v>
      </c>
      <c r="K141" s="192">
        <f t="shared" si="41"/>
        <v>0</v>
      </c>
      <c r="L141" s="192">
        <f t="shared" si="41"/>
        <v>0</v>
      </c>
      <c r="M141" s="192">
        <f t="shared" si="41"/>
        <v>0</v>
      </c>
      <c r="N141" s="192">
        <f t="shared" si="41"/>
        <v>0</v>
      </c>
      <c r="O141" s="192">
        <f t="shared" si="41"/>
        <v>0</v>
      </c>
      <c r="P141" s="192">
        <f t="shared" si="41"/>
        <v>0</v>
      </c>
      <c r="Q141" s="192">
        <f t="shared" si="41"/>
        <v>0</v>
      </c>
      <c r="R141" s="192">
        <f t="shared" si="41"/>
        <v>0</v>
      </c>
      <c r="S141" s="192">
        <f t="shared" si="41"/>
        <v>0</v>
      </c>
      <c r="T141" s="192">
        <f t="shared" si="41"/>
        <v>0</v>
      </c>
      <c r="U141" s="192">
        <f t="shared" si="41"/>
        <v>0</v>
      </c>
      <c r="V141" s="192">
        <f t="shared" si="41"/>
        <v>0</v>
      </c>
      <c r="W141" s="192">
        <f t="shared" si="41"/>
        <v>0</v>
      </c>
      <c r="X141" s="192">
        <f t="shared" si="41"/>
        <v>0</v>
      </c>
      <c r="Y141" s="192">
        <f t="shared" si="41"/>
        <v>0</v>
      </c>
      <c r="Z141" s="192">
        <f t="shared" si="41"/>
        <v>0</v>
      </c>
      <c r="AA141" s="192">
        <f t="shared" si="41"/>
        <v>0</v>
      </c>
      <c r="AB141" s="192">
        <f t="shared" si="41"/>
        <v>0</v>
      </c>
      <c r="AC141" s="192">
        <f t="shared" si="41"/>
        <v>0</v>
      </c>
      <c r="AD141" s="192">
        <f t="shared" si="41"/>
        <v>0</v>
      </c>
      <c r="AE141" s="192">
        <f t="shared" si="41"/>
        <v>0</v>
      </c>
      <c r="AF141" s="192">
        <f t="shared" si="41"/>
        <v>0</v>
      </c>
      <c r="AG141" s="192">
        <f t="shared" si="41"/>
        <v>0</v>
      </c>
      <c r="AH141" s="192">
        <f t="shared" si="41"/>
        <v>0</v>
      </c>
      <c r="AI141" s="192">
        <f t="shared" si="41"/>
        <v>0</v>
      </c>
      <c r="AJ141" s="192">
        <f t="shared" si="41"/>
        <v>0</v>
      </c>
      <c r="AK141" s="192">
        <f t="shared" si="41"/>
        <v>0</v>
      </c>
      <c r="AL141" s="192">
        <f t="shared" si="41"/>
        <v>0</v>
      </c>
      <c r="AM141" s="196"/>
      <c r="AN141" s="196"/>
      <c r="AO141" s="196"/>
    </row>
    <row r="142" s="12" customFormat="1" ht="30" customHeight="1" spans="1:41">
      <c r="A142" s="180" t="s">
        <v>52</v>
      </c>
      <c r="B142" s="188" t="s">
        <v>167</v>
      </c>
      <c r="C142" s="188"/>
      <c r="D142" s="188"/>
      <c r="E142" s="185"/>
      <c r="F142" s="185"/>
      <c r="G142" s="185"/>
      <c r="H142" s="185"/>
      <c r="I142" s="191">
        <f t="shared" ref="I142:AL142" si="42">I143</f>
        <v>0</v>
      </c>
      <c r="J142" s="191">
        <f t="shared" si="42"/>
        <v>0</v>
      </c>
      <c r="K142" s="191">
        <f t="shared" si="42"/>
        <v>0</v>
      </c>
      <c r="L142" s="191">
        <f t="shared" si="42"/>
        <v>0</v>
      </c>
      <c r="M142" s="191">
        <f t="shared" si="42"/>
        <v>0</v>
      </c>
      <c r="N142" s="191">
        <f t="shared" si="42"/>
        <v>0</v>
      </c>
      <c r="O142" s="191">
        <f t="shared" si="42"/>
        <v>0</v>
      </c>
      <c r="P142" s="191">
        <f t="shared" si="42"/>
        <v>0</v>
      </c>
      <c r="Q142" s="191">
        <f t="shared" si="42"/>
        <v>0</v>
      </c>
      <c r="R142" s="191">
        <f t="shared" si="42"/>
        <v>0</v>
      </c>
      <c r="S142" s="191">
        <f t="shared" si="42"/>
        <v>0</v>
      </c>
      <c r="T142" s="191">
        <f t="shared" si="42"/>
        <v>0</v>
      </c>
      <c r="U142" s="191">
        <f t="shared" si="42"/>
        <v>0</v>
      </c>
      <c r="V142" s="191">
        <f t="shared" si="42"/>
        <v>0</v>
      </c>
      <c r="W142" s="191">
        <f t="shared" si="42"/>
        <v>0</v>
      </c>
      <c r="X142" s="191">
        <f t="shared" si="42"/>
        <v>0</v>
      </c>
      <c r="Y142" s="191">
        <f t="shared" si="42"/>
        <v>0</v>
      </c>
      <c r="Z142" s="191">
        <f t="shared" si="42"/>
        <v>0</v>
      </c>
      <c r="AA142" s="191">
        <f t="shared" si="42"/>
        <v>0</v>
      </c>
      <c r="AB142" s="191">
        <f t="shared" si="42"/>
        <v>0</v>
      </c>
      <c r="AC142" s="191">
        <f t="shared" si="42"/>
        <v>0</v>
      </c>
      <c r="AD142" s="191">
        <f t="shared" si="42"/>
        <v>0</v>
      </c>
      <c r="AE142" s="191">
        <f t="shared" si="42"/>
        <v>0</v>
      </c>
      <c r="AF142" s="191">
        <f t="shared" si="42"/>
        <v>0</v>
      </c>
      <c r="AG142" s="191">
        <f t="shared" si="42"/>
        <v>0</v>
      </c>
      <c r="AH142" s="191">
        <f t="shared" si="42"/>
        <v>0</v>
      </c>
      <c r="AI142" s="191">
        <f t="shared" si="42"/>
        <v>0</v>
      </c>
      <c r="AJ142" s="191">
        <f t="shared" si="42"/>
        <v>0</v>
      </c>
      <c r="AK142" s="191">
        <f t="shared" si="42"/>
        <v>0</v>
      </c>
      <c r="AL142" s="191">
        <f t="shared" si="42"/>
        <v>0</v>
      </c>
      <c r="AM142" s="196"/>
      <c r="AN142" s="196"/>
      <c r="AO142" s="196"/>
    </row>
    <row r="143" s="12" customFormat="1" ht="30" customHeight="1" spans="1:41">
      <c r="A143" s="180" t="s">
        <v>54</v>
      </c>
      <c r="B143" s="188" t="s">
        <v>167</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0" t="s">
        <v>50</v>
      </c>
      <c r="B144" s="188" t="s">
        <v>96</v>
      </c>
      <c r="C144" s="188"/>
      <c r="D144" s="188"/>
      <c r="E144" s="185"/>
      <c r="F144" s="185"/>
      <c r="G144" s="185"/>
      <c r="H144" s="185"/>
      <c r="I144" s="192">
        <f t="shared" ref="I144:AL144" si="43">I145</f>
        <v>1</v>
      </c>
      <c r="J144" s="192">
        <f t="shared" si="43"/>
        <v>3800</v>
      </c>
      <c r="K144" s="192">
        <f t="shared" si="43"/>
        <v>0</v>
      </c>
      <c r="L144" s="192">
        <f t="shared" si="43"/>
        <v>0</v>
      </c>
      <c r="M144" s="192">
        <f t="shared" si="43"/>
        <v>0</v>
      </c>
      <c r="N144" s="192">
        <f t="shared" si="43"/>
        <v>0</v>
      </c>
      <c r="O144" s="192">
        <f t="shared" si="43"/>
        <v>0</v>
      </c>
      <c r="P144" s="192">
        <f t="shared" si="43"/>
        <v>0</v>
      </c>
      <c r="Q144" s="192">
        <f t="shared" si="43"/>
        <v>0</v>
      </c>
      <c r="R144" s="192">
        <f t="shared" si="43"/>
        <v>1</v>
      </c>
      <c r="S144" s="192">
        <f t="shared" si="43"/>
        <v>3800</v>
      </c>
      <c r="T144" s="192">
        <f t="shared" si="43"/>
        <v>0</v>
      </c>
      <c r="U144" s="192">
        <f t="shared" si="43"/>
        <v>0</v>
      </c>
      <c r="V144" s="192">
        <f t="shared" si="43"/>
        <v>0</v>
      </c>
      <c r="W144" s="192">
        <f t="shared" si="43"/>
        <v>0</v>
      </c>
      <c r="X144" s="192">
        <f t="shared" si="43"/>
        <v>0</v>
      </c>
      <c r="Y144" s="192">
        <f t="shared" si="43"/>
        <v>0</v>
      </c>
      <c r="Z144" s="192">
        <f t="shared" si="43"/>
        <v>38</v>
      </c>
      <c r="AA144" s="192">
        <f t="shared" si="43"/>
        <v>38</v>
      </c>
      <c r="AB144" s="192">
        <f t="shared" si="43"/>
        <v>0</v>
      </c>
      <c r="AC144" s="192">
        <f t="shared" si="43"/>
        <v>0</v>
      </c>
      <c r="AD144" s="192">
        <f t="shared" si="43"/>
        <v>38</v>
      </c>
      <c r="AE144" s="192">
        <f t="shared" si="43"/>
        <v>0</v>
      </c>
      <c r="AF144" s="192">
        <f t="shared" si="43"/>
        <v>0</v>
      </c>
      <c r="AG144" s="192">
        <f t="shared" si="43"/>
        <v>0</v>
      </c>
      <c r="AH144" s="192">
        <f t="shared" si="43"/>
        <v>0</v>
      </c>
      <c r="AI144" s="192">
        <f t="shared" si="43"/>
        <v>0</v>
      </c>
      <c r="AJ144" s="192">
        <f t="shared" si="43"/>
        <v>0</v>
      </c>
      <c r="AK144" s="192">
        <f t="shared" si="43"/>
        <v>0</v>
      </c>
      <c r="AL144" s="192">
        <f t="shared" si="43"/>
        <v>0</v>
      </c>
      <c r="AM144" s="196"/>
      <c r="AN144" s="196"/>
      <c r="AO144" s="196"/>
    </row>
    <row r="145" s="12" customFormat="1" ht="30" customHeight="1" spans="1:41">
      <c r="A145" s="180" t="s">
        <v>52</v>
      </c>
      <c r="B145" s="188" t="s">
        <v>96</v>
      </c>
      <c r="C145" s="188"/>
      <c r="D145" s="188"/>
      <c r="E145" s="185"/>
      <c r="F145" s="185"/>
      <c r="G145" s="185"/>
      <c r="H145" s="185"/>
      <c r="I145" s="191">
        <f t="shared" ref="I145:AL145" si="44">I146+I147+I149</f>
        <v>1</v>
      </c>
      <c r="J145" s="191">
        <f t="shared" si="44"/>
        <v>3800</v>
      </c>
      <c r="K145" s="191">
        <f t="shared" si="44"/>
        <v>0</v>
      </c>
      <c r="L145" s="191">
        <f t="shared" si="44"/>
        <v>0</v>
      </c>
      <c r="M145" s="191">
        <f t="shared" si="44"/>
        <v>0</v>
      </c>
      <c r="N145" s="191">
        <f t="shared" si="44"/>
        <v>0</v>
      </c>
      <c r="O145" s="191">
        <f t="shared" si="44"/>
        <v>0</v>
      </c>
      <c r="P145" s="191">
        <f t="shared" si="44"/>
        <v>0</v>
      </c>
      <c r="Q145" s="191">
        <f t="shared" si="44"/>
        <v>0</v>
      </c>
      <c r="R145" s="191">
        <f t="shared" si="44"/>
        <v>1</v>
      </c>
      <c r="S145" s="191">
        <f t="shared" si="44"/>
        <v>3800</v>
      </c>
      <c r="T145" s="191">
        <f t="shared" si="44"/>
        <v>0</v>
      </c>
      <c r="U145" s="191">
        <f t="shared" si="44"/>
        <v>0</v>
      </c>
      <c r="V145" s="191">
        <f t="shared" si="44"/>
        <v>0</v>
      </c>
      <c r="W145" s="191">
        <f t="shared" si="44"/>
        <v>0</v>
      </c>
      <c r="X145" s="191">
        <f t="shared" si="44"/>
        <v>0</v>
      </c>
      <c r="Y145" s="191">
        <f t="shared" si="44"/>
        <v>0</v>
      </c>
      <c r="Z145" s="191">
        <f t="shared" si="44"/>
        <v>38</v>
      </c>
      <c r="AA145" s="191">
        <f t="shared" si="44"/>
        <v>38</v>
      </c>
      <c r="AB145" s="191">
        <f t="shared" si="44"/>
        <v>0</v>
      </c>
      <c r="AC145" s="191">
        <f t="shared" si="44"/>
        <v>0</v>
      </c>
      <c r="AD145" s="191">
        <f t="shared" si="44"/>
        <v>38</v>
      </c>
      <c r="AE145" s="191">
        <f t="shared" si="44"/>
        <v>0</v>
      </c>
      <c r="AF145" s="191">
        <f t="shared" si="44"/>
        <v>0</v>
      </c>
      <c r="AG145" s="191">
        <f t="shared" si="44"/>
        <v>0</v>
      </c>
      <c r="AH145" s="191">
        <f t="shared" si="44"/>
        <v>0</v>
      </c>
      <c r="AI145" s="191">
        <f t="shared" si="44"/>
        <v>0</v>
      </c>
      <c r="AJ145" s="191">
        <f t="shared" si="44"/>
        <v>0</v>
      </c>
      <c r="AK145" s="191">
        <f t="shared" si="44"/>
        <v>0</v>
      </c>
      <c r="AL145" s="191">
        <f t="shared" si="44"/>
        <v>0</v>
      </c>
      <c r="AM145" s="196"/>
      <c r="AN145" s="196"/>
      <c r="AO145" s="196"/>
    </row>
    <row r="146" s="12" customFormat="1" ht="45" customHeight="1" spans="1:41">
      <c r="A146" s="183" t="s">
        <v>54</v>
      </c>
      <c r="B146" s="188" t="s">
        <v>168</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customHeight="1" spans="1:41">
      <c r="A147" s="183" t="s">
        <v>54</v>
      </c>
      <c r="B147" s="188" t="s">
        <v>169</v>
      </c>
      <c r="C147" s="188"/>
      <c r="D147" s="188"/>
      <c r="E147" s="185"/>
      <c r="F147" s="185"/>
      <c r="G147" s="185"/>
      <c r="H147" s="185"/>
      <c r="I147" s="191">
        <f t="shared" ref="I147:AL147" si="45">SUM(I148)</f>
        <v>1</v>
      </c>
      <c r="J147" s="191">
        <f t="shared" si="45"/>
        <v>3800</v>
      </c>
      <c r="K147" s="191">
        <f t="shared" si="45"/>
        <v>0</v>
      </c>
      <c r="L147" s="191">
        <f t="shared" si="45"/>
        <v>0</v>
      </c>
      <c r="M147" s="191">
        <f t="shared" si="45"/>
        <v>0</v>
      </c>
      <c r="N147" s="191">
        <f t="shared" si="45"/>
        <v>0</v>
      </c>
      <c r="O147" s="191">
        <f t="shared" si="45"/>
        <v>0</v>
      </c>
      <c r="P147" s="191">
        <f t="shared" si="45"/>
        <v>0</v>
      </c>
      <c r="Q147" s="191">
        <f t="shared" si="45"/>
        <v>0</v>
      </c>
      <c r="R147" s="191">
        <f t="shared" si="45"/>
        <v>1</v>
      </c>
      <c r="S147" s="191">
        <f t="shared" si="45"/>
        <v>3800</v>
      </c>
      <c r="T147" s="191">
        <f t="shared" si="45"/>
        <v>0</v>
      </c>
      <c r="U147" s="191">
        <f t="shared" si="45"/>
        <v>0</v>
      </c>
      <c r="V147" s="191">
        <f t="shared" si="45"/>
        <v>0</v>
      </c>
      <c r="W147" s="191">
        <f t="shared" si="45"/>
        <v>0</v>
      </c>
      <c r="X147" s="191">
        <f t="shared" si="45"/>
        <v>0</v>
      </c>
      <c r="Y147" s="191">
        <f t="shared" si="45"/>
        <v>0</v>
      </c>
      <c r="Z147" s="191">
        <f t="shared" si="45"/>
        <v>38</v>
      </c>
      <c r="AA147" s="191">
        <f t="shared" si="45"/>
        <v>38</v>
      </c>
      <c r="AB147" s="191">
        <f t="shared" si="45"/>
        <v>0</v>
      </c>
      <c r="AC147" s="191">
        <f t="shared" si="45"/>
        <v>0</v>
      </c>
      <c r="AD147" s="191">
        <f t="shared" si="45"/>
        <v>38</v>
      </c>
      <c r="AE147" s="191">
        <f t="shared" si="45"/>
        <v>0</v>
      </c>
      <c r="AF147" s="191">
        <f t="shared" si="45"/>
        <v>0</v>
      </c>
      <c r="AG147" s="191">
        <f t="shared" si="45"/>
        <v>0</v>
      </c>
      <c r="AH147" s="191">
        <f t="shared" si="45"/>
        <v>0</v>
      </c>
      <c r="AI147" s="191">
        <f t="shared" si="45"/>
        <v>0</v>
      </c>
      <c r="AJ147" s="191">
        <f t="shared" si="45"/>
        <v>0</v>
      </c>
      <c r="AK147" s="191">
        <f t="shared" si="45"/>
        <v>0</v>
      </c>
      <c r="AL147" s="191">
        <f t="shared" si="45"/>
        <v>0</v>
      </c>
      <c r="AM147" s="196"/>
      <c r="AN147" s="196"/>
      <c r="AO147" s="196"/>
    </row>
    <row r="148" s="7" customFormat="1" ht="178" customHeight="1" spans="1:41">
      <c r="A148" s="22">
        <v>19</v>
      </c>
      <c r="B148" s="22" t="s">
        <v>1183</v>
      </c>
      <c r="C148" s="22">
        <v>2024</v>
      </c>
      <c r="D148" s="33" t="s">
        <v>1004</v>
      </c>
      <c r="E148" s="22" t="s">
        <v>178</v>
      </c>
      <c r="F148" s="22" t="s">
        <v>1184</v>
      </c>
      <c r="G148" s="22" t="s">
        <v>995</v>
      </c>
      <c r="H148" s="33" t="s">
        <v>1006</v>
      </c>
      <c r="I148" s="22">
        <v>1</v>
      </c>
      <c r="J148" s="22">
        <v>3800</v>
      </c>
      <c r="K148" s="22"/>
      <c r="L148" s="22"/>
      <c r="M148" s="22"/>
      <c r="N148" s="22"/>
      <c r="O148" s="22"/>
      <c r="P148" s="22"/>
      <c r="Q148" s="22"/>
      <c r="R148" s="22">
        <v>1</v>
      </c>
      <c r="S148" s="22">
        <v>3800</v>
      </c>
      <c r="T148" s="22"/>
      <c r="U148" s="22" t="s">
        <v>1007</v>
      </c>
      <c r="V148" s="22" t="s">
        <v>1185</v>
      </c>
      <c r="W148" s="22" t="s">
        <v>1007</v>
      </c>
      <c r="X148" s="22" t="s">
        <v>1185</v>
      </c>
      <c r="Y148" s="22" t="s">
        <v>1186</v>
      </c>
      <c r="Z148" s="22">
        <v>38</v>
      </c>
      <c r="AA148" s="22">
        <v>38</v>
      </c>
      <c r="AB148" s="60"/>
      <c r="AC148" s="60"/>
      <c r="AD148" s="60">
        <v>38</v>
      </c>
      <c r="AE148" s="60"/>
      <c r="AF148" s="22"/>
      <c r="AG148" s="22"/>
      <c r="AH148" s="22"/>
      <c r="AI148" s="22"/>
      <c r="AJ148" s="22"/>
      <c r="AK148" s="22"/>
      <c r="AL148" s="22"/>
      <c r="AM148" s="33" t="s">
        <v>1187</v>
      </c>
      <c r="AN148" s="33" t="s">
        <v>1188</v>
      </c>
      <c r="AO148" s="60" t="s">
        <v>1386</v>
      </c>
    </row>
    <row r="149" s="12" customFormat="1" ht="30" customHeight="1" spans="1:40">
      <c r="A149" s="183" t="s">
        <v>54</v>
      </c>
      <c r="B149" s="188" t="s">
        <v>170</v>
      </c>
      <c r="C149" s="188"/>
      <c r="D149" s="188"/>
      <c r="E149" s="185"/>
      <c r="F149" s="185"/>
      <c r="G149" s="185"/>
      <c r="H149" s="185"/>
      <c r="I149" s="191">
        <v>0</v>
      </c>
      <c r="J149" s="191">
        <v>0</v>
      </c>
      <c r="K149" s="191">
        <v>0</v>
      </c>
      <c r="L149" s="191">
        <v>0</v>
      </c>
      <c r="M149" s="191">
        <v>0</v>
      </c>
      <c r="N149" s="191">
        <v>0</v>
      </c>
      <c r="O149" s="191">
        <v>0</v>
      </c>
      <c r="P149" s="191">
        <v>0</v>
      </c>
      <c r="Q149" s="191">
        <v>0</v>
      </c>
      <c r="R149" s="191">
        <v>0</v>
      </c>
      <c r="S149" s="191">
        <v>0</v>
      </c>
      <c r="T149" s="191">
        <v>0</v>
      </c>
      <c r="U149" s="191">
        <v>0</v>
      </c>
      <c r="V149" s="191">
        <v>0</v>
      </c>
      <c r="W149" s="191">
        <v>0</v>
      </c>
      <c r="X149" s="191">
        <v>0</v>
      </c>
      <c r="Y149" s="191">
        <v>0</v>
      </c>
      <c r="Z149" s="191">
        <v>0</v>
      </c>
      <c r="AA149" s="191">
        <v>0</v>
      </c>
      <c r="AB149" s="191">
        <v>0</v>
      </c>
      <c r="AC149" s="191">
        <v>0</v>
      </c>
      <c r="AD149" s="191">
        <v>0</v>
      </c>
      <c r="AE149" s="191">
        <v>0</v>
      </c>
      <c r="AF149" s="191">
        <v>0</v>
      </c>
      <c r="AG149" s="191">
        <v>0</v>
      </c>
      <c r="AH149" s="191">
        <v>0</v>
      </c>
      <c r="AI149" s="191">
        <v>0</v>
      </c>
      <c r="AJ149" s="191">
        <v>0</v>
      </c>
      <c r="AK149" s="191">
        <v>0</v>
      </c>
      <c r="AL149" s="191">
        <v>0</v>
      </c>
      <c r="AM149" s="206"/>
      <c r="AN149" s="206"/>
    </row>
    <row r="150" spans="1:1">
      <c r="A150" s="9">
        <v>29</v>
      </c>
    </row>
    <row r="151" spans="1:1">
      <c r="A151" s="9">
        <v>30</v>
      </c>
    </row>
  </sheetData>
  <autoFilter xmlns:etc="http://www.wps.cn/officeDocument/2017/etCustomData" ref="A5:XFD151" etc:filterBottomFollowUsedRange="0">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7:D27"/>
    <mergeCell ref="B28:D28"/>
    <mergeCell ref="B29:D29"/>
    <mergeCell ref="B30:D30"/>
    <mergeCell ref="B31:D31"/>
    <mergeCell ref="B32:D32"/>
    <mergeCell ref="B33:D33"/>
    <mergeCell ref="B37:D37"/>
    <mergeCell ref="B38:D38"/>
    <mergeCell ref="B39:D39"/>
    <mergeCell ref="B40:D40"/>
    <mergeCell ref="B41:D41"/>
    <mergeCell ref="B42:D42"/>
    <mergeCell ref="B43:D43"/>
    <mergeCell ref="B44:D44"/>
    <mergeCell ref="B48:D48"/>
    <mergeCell ref="B49:D49"/>
    <mergeCell ref="B50:D50"/>
    <mergeCell ref="B51:D51"/>
    <mergeCell ref="B52:D52"/>
    <mergeCell ref="B53:D53"/>
    <mergeCell ref="B54:D54"/>
    <mergeCell ref="B55:D55"/>
    <mergeCell ref="B57:D57"/>
    <mergeCell ref="B58:D58"/>
    <mergeCell ref="B59:D59"/>
    <mergeCell ref="B60:D60"/>
    <mergeCell ref="B61:D61"/>
    <mergeCell ref="B64:D64"/>
    <mergeCell ref="B65:D65"/>
    <mergeCell ref="B66:D66"/>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7:D87"/>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9:D149"/>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56">
    <cfRule type="duplicateValues" dxfId="1" priority="1"/>
  </conditionalFormatting>
  <conditionalFormatting sqref="D116">
    <cfRule type="expression" dxfId="0" priority="2">
      <formula>AND(COUNTIF(#REF!,D116)+COUNTIF(#REF!,D116)+COUNTIF(#REF!,D116)+COUNTIF(#REF!,D116)+COUNTIF(#REF!,D116)+COUNTIF(#REF!,D116)+COUNTIF(#REF!,D116)+COUNTIF(#REF!,D116)+COUNTIF(#REF!,D116)+COUNTIF(#REF!,D116)+COUNTIF(#REF!,D116)+COUNTIF(#REF!,D116)&gt;1,NOT(ISBLANK(D116)))</formula>
    </cfRule>
  </conditionalFormatting>
  <pageMargins left="0.751388888888889" right="0.751388888888889" top="1" bottom="0.236111111111111" header="0.5" footer="0.118055555555556"/>
  <pageSetup paperSize="8" scale="21" fitToHeight="0" orientation="landscape" horizontalDpi="600"/>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151"/>
  <sheetViews>
    <sheetView view="pageBreakPreview" zoomScale="32" zoomScaleNormal="47" workbookViewId="0">
      <pane xSplit="8" ySplit="11" topLeftCell="Y63" activePane="bottomRight" state="frozen"/>
      <selection/>
      <selection pane="topRight"/>
      <selection pane="bottomLeft"/>
      <selection pane="bottomRight" activeCell="AB63" sqref="AB63"/>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26.037037037037" style="9" customWidth="1"/>
    <col min="27" max="27" width="22" style="9" customWidth="1"/>
    <col min="28" max="28" width="22.5925925925926" style="9" customWidth="1"/>
    <col min="29" max="29" width="11.6296296296296" style="9" customWidth="1"/>
    <col min="30" max="30" width="14.6574074074074" style="9" customWidth="1"/>
    <col min="31" max="35" width="15.1296296296296" style="9" customWidth="1"/>
    <col min="36" max="36" width="20.4907407407407" style="9" customWidth="1"/>
    <col min="37" max="37" width="15.1296296296296" style="9" customWidth="1"/>
    <col min="38" max="38" width="12.1296296296296" style="9" customWidth="1"/>
    <col min="39" max="39" width="39.9351851851852" style="12" customWidth="1"/>
    <col min="40" max="41" width="36.6296296296296" style="12" customWidth="1"/>
    <col min="42" max="16366" width="8.88888888888889" style="12"/>
    <col min="16367"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9" customFormat="1" ht="30" customHeight="1" spans="1:41">
      <c r="A6" s="81"/>
      <c r="B6" s="82" t="s">
        <v>49</v>
      </c>
      <c r="C6" s="82"/>
      <c r="D6" s="82"/>
      <c r="E6" s="82"/>
      <c r="F6" s="82"/>
      <c r="G6" s="82"/>
      <c r="H6" s="82"/>
      <c r="I6" s="83">
        <f t="shared" ref="I6:AL6" si="0">I7+I64+I81+I106+I111+I132+I141+I144</f>
        <v>19</v>
      </c>
      <c r="J6" s="83">
        <f t="shared" si="0"/>
        <v>18241.59</v>
      </c>
      <c r="K6" s="83">
        <f t="shared" si="0"/>
        <v>12</v>
      </c>
      <c r="L6" s="83">
        <f t="shared" si="0"/>
        <v>1</v>
      </c>
      <c r="M6" s="83">
        <f t="shared" si="0"/>
        <v>4</v>
      </c>
      <c r="N6" s="83">
        <f t="shared" si="0"/>
        <v>0</v>
      </c>
      <c r="O6" s="83">
        <f t="shared" si="0"/>
        <v>1</v>
      </c>
      <c r="P6" s="83">
        <f t="shared" si="0"/>
        <v>0</v>
      </c>
      <c r="Q6" s="83">
        <f t="shared" si="0"/>
        <v>0</v>
      </c>
      <c r="R6" s="83">
        <f t="shared" si="0"/>
        <v>1</v>
      </c>
      <c r="S6" s="83">
        <f t="shared" si="0"/>
        <v>12517</v>
      </c>
      <c r="T6" s="83">
        <f t="shared" si="0"/>
        <v>27502</v>
      </c>
      <c r="U6" s="83">
        <f t="shared" si="0"/>
        <v>0</v>
      </c>
      <c r="V6" s="83">
        <f t="shared" si="0"/>
        <v>0</v>
      </c>
      <c r="W6" s="83">
        <f t="shared" si="0"/>
        <v>0</v>
      </c>
      <c r="X6" s="83">
        <f t="shared" si="0"/>
        <v>0</v>
      </c>
      <c r="Y6" s="83">
        <f t="shared" si="0"/>
        <v>0</v>
      </c>
      <c r="Z6" s="83">
        <f t="shared" si="0"/>
        <v>14173.64</v>
      </c>
      <c r="AA6" s="83">
        <f t="shared" si="0"/>
        <v>8051</v>
      </c>
      <c r="AB6" s="83">
        <f t="shared" si="0"/>
        <v>5854</v>
      </c>
      <c r="AC6" s="83">
        <f t="shared" si="0"/>
        <v>1142</v>
      </c>
      <c r="AD6" s="83">
        <f t="shared" si="0"/>
        <v>1055</v>
      </c>
      <c r="AE6" s="83">
        <f t="shared" si="0"/>
        <v>0</v>
      </c>
      <c r="AF6" s="83">
        <f t="shared" si="0"/>
        <v>2772</v>
      </c>
      <c r="AG6" s="83">
        <f t="shared" si="0"/>
        <v>0</v>
      </c>
      <c r="AH6" s="83">
        <f t="shared" si="0"/>
        <v>0</v>
      </c>
      <c r="AI6" s="83">
        <f t="shared" si="0"/>
        <v>501</v>
      </c>
      <c r="AJ6" s="83">
        <f t="shared" si="0"/>
        <v>2849.64</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I8+I31+I39+I49+I54</f>
        <v>14</v>
      </c>
      <c r="J7" s="189">
        <f t="shared" si="1"/>
        <v>13431.59</v>
      </c>
      <c r="K7" s="189">
        <f t="shared" si="1"/>
        <v>11</v>
      </c>
      <c r="L7" s="189">
        <f t="shared" si="1"/>
        <v>0</v>
      </c>
      <c r="M7" s="189">
        <f t="shared" si="1"/>
        <v>3</v>
      </c>
      <c r="N7" s="189">
        <f t="shared" si="1"/>
        <v>0</v>
      </c>
      <c r="O7" s="189">
        <f t="shared" si="1"/>
        <v>0</v>
      </c>
      <c r="P7" s="189">
        <f t="shared" si="1"/>
        <v>0</v>
      </c>
      <c r="Q7" s="189">
        <f t="shared" si="1"/>
        <v>0</v>
      </c>
      <c r="R7" s="189">
        <f t="shared" si="1"/>
        <v>0</v>
      </c>
      <c r="S7" s="189">
        <f t="shared" si="1"/>
        <v>6692</v>
      </c>
      <c r="T7" s="189">
        <f t="shared" si="1"/>
        <v>21946</v>
      </c>
      <c r="U7" s="189">
        <f t="shared" si="1"/>
        <v>0</v>
      </c>
      <c r="V7" s="189">
        <f t="shared" si="1"/>
        <v>0</v>
      </c>
      <c r="W7" s="189">
        <f t="shared" si="1"/>
        <v>0</v>
      </c>
      <c r="X7" s="189">
        <f t="shared" si="1"/>
        <v>0</v>
      </c>
      <c r="Y7" s="189">
        <f t="shared" si="1"/>
        <v>0</v>
      </c>
      <c r="Z7" s="189">
        <f t="shared" si="1"/>
        <v>10815.64</v>
      </c>
      <c r="AA7" s="189">
        <f t="shared" si="1"/>
        <v>7077.89</v>
      </c>
      <c r="AB7" s="189">
        <f t="shared" si="1"/>
        <v>4918.89</v>
      </c>
      <c r="AC7" s="189">
        <f t="shared" si="1"/>
        <v>1142</v>
      </c>
      <c r="AD7" s="189">
        <f t="shared" si="1"/>
        <v>1017</v>
      </c>
      <c r="AE7" s="189">
        <f t="shared" si="1"/>
        <v>0</v>
      </c>
      <c r="AF7" s="189">
        <f t="shared" si="1"/>
        <v>1998</v>
      </c>
      <c r="AG7" s="189">
        <f t="shared" si="1"/>
        <v>0</v>
      </c>
      <c r="AH7" s="189">
        <f t="shared" si="1"/>
        <v>0</v>
      </c>
      <c r="AI7" s="189">
        <f t="shared" si="1"/>
        <v>0</v>
      </c>
      <c r="AJ7" s="189">
        <f t="shared" si="1"/>
        <v>1739.75</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I9+I15+I20+I28+I29+I30+I21</f>
        <v>5</v>
      </c>
      <c r="J8" s="190">
        <f t="shared" si="2"/>
        <v>11522.59</v>
      </c>
      <c r="K8" s="190">
        <f t="shared" si="2"/>
        <v>5</v>
      </c>
      <c r="L8" s="190">
        <f t="shared" si="2"/>
        <v>0</v>
      </c>
      <c r="M8" s="190">
        <f t="shared" si="2"/>
        <v>0</v>
      </c>
      <c r="N8" s="190">
        <f t="shared" si="2"/>
        <v>0</v>
      </c>
      <c r="O8" s="190">
        <f t="shared" si="2"/>
        <v>0</v>
      </c>
      <c r="P8" s="190">
        <f t="shared" si="2"/>
        <v>0</v>
      </c>
      <c r="Q8" s="190">
        <f t="shared" si="2"/>
        <v>0</v>
      </c>
      <c r="R8" s="190">
        <f t="shared" si="2"/>
        <v>0</v>
      </c>
      <c r="S8" s="190">
        <f t="shared" si="2"/>
        <v>1425</v>
      </c>
      <c r="T8" s="190">
        <f t="shared" si="2"/>
        <v>4790</v>
      </c>
      <c r="U8" s="190">
        <f t="shared" si="2"/>
        <v>0</v>
      </c>
      <c r="V8" s="190">
        <f t="shared" si="2"/>
        <v>0</v>
      </c>
      <c r="W8" s="190">
        <f t="shared" si="2"/>
        <v>0</v>
      </c>
      <c r="X8" s="190">
        <f t="shared" si="2"/>
        <v>0</v>
      </c>
      <c r="Y8" s="190">
        <f t="shared" si="2"/>
        <v>0</v>
      </c>
      <c r="Z8" s="190">
        <f t="shared" si="2"/>
        <v>4277.64</v>
      </c>
      <c r="AA8" s="190">
        <f t="shared" si="2"/>
        <v>4277.64</v>
      </c>
      <c r="AB8" s="190">
        <f t="shared" si="2"/>
        <v>2613.64</v>
      </c>
      <c r="AC8" s="190">
        <f t="shared" si="2"/>
        <v>800</v>
      </c>
      <c r="AD8" s="190">
        <f t="shared" si="2"/>
        <v>864</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3</v>
      </c>
      <c r="J9" s="191">
        <f t="shared" si="3"/>
        <v>3677.59</v>
      </c>
      <c r="K9" s="191">
        <f t="shared" si="3"/>
        <v>3</v>
      </c>
      <c r="L9" s="191">
        <f t="shared" si="3"/>
        <v>0</v>
      </c>
      <c r="M9" s="191">
        <f t="shared" si="3"/>
        <v>0</v>
      </c>
      <c r="N9" s="191">
        <f t="shared" si="3"/>
        <v>0</v>
      </c>
      <c r="O9" s="191">
        <f t="shared" si="3"/>
        <v>0</v>
      </c>
      <c r="P9" s="191">
        <f t="shared" si="3"/>
        <v>0</v>
      </c>
      <c r="Q9" s="191">
        <f t="shared" si="3"/>
        <v>0</v>
      </c>
      <c r="R9" s="191">
        <f t="shared" si="3"/>
        <v>0</v>
      </c>
      <c r="S9" s="191">
        <f t="shared" si="3"/>
        <v>350</v>
      </c>
      <c r="T9" s="191">
        <f t="shared" si="3"/>
        <v>1133</v>
      </c>
      <c r="U9" s="191">
        <f t="shared" si="3"/>
        <v>0</v>
      </c>
      <c r="V9" s="191">
        <f t="shared" si="3"/>
        <v>0</v>
      </c>
      <c r="W9" s="191">
        <f t="shared" si="3"/>
        <v>0</v>
      </c>
      <c r="X9" s="191">
        <f t="shared" si="3"/>
        <v>0</v>
      </c>
      <c r="Y9" s="191">
        <f t="shared" si="3"/>
        <v>0</v>
      </c>
      <c r="Z9" s="191">
        <f t="shared" si="3"/>
        <v>907.64</v>
      </c>
      <c r="AA9" s="191">
        <f t="shared" si="3"/>
        <v>907.64</v>
      </c>
      <c r="AB9" s="191">
        <f t="shared" si="3"/>
        <v>907.64</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SUM(I12:I14)</f>
        <v>3</v>
      </c>
      <c r="J11" s="191">
        <f t="shared" si="4"/>
        <v>3677.59</v>
      </c>
      <c r="K11" s="191">
        <f t="shared" si="4"/>
        <v>3</v>
      </c>
      <c r="L11" s="191">
        <f t="shared" si="4"/>
        <v>0</v>
      </c>
      <c r="M11" s="191">
        <f t="shared" si="4"/>
        <v>0</v>
      </c>
      <c r="N11" s="191">
        <f t="shared" si="4"/>
        <v>0</v>
      </c>
      <c r="O11" s="191">
        <f t="shared" si="4"/>
        <v>0</v>
      </c>
      <c r="P11" s="191">
        <f t="shared" si="4"/>
        <v>0</v>
      </c>
      <c r="Q11" s="191">
        <f t="shared" si="4"/>
        <v>0</v>
      </c>
      <c r="R11" s="191">
        <f t="shared" si="4"/>
        <v>0</v>
      </c>
      <c r="S11" s="191">
        <f t="shared" si="4"/>
        <v>350</v>
      </c>
      <c r="T11" s="191">
        <f t="shared" si="4"/>
        <v>1133</v>
      </c>
      <c r="U11" s="191">
        <f t="shared" si="4"/>
        <v>0</v>
      </c>
      <c r="V11" s="191">
        <f t="shared" si="4"/>
        <v>0</v>
      </c>
      <c r="W11" s="191">
        <f t="shared" si="4"/>
        <v>0</v>
      </c>
      <c r="X11" s="191">
        <f t="shared" si="4"/>
        <v>0</v>
      </c>
      <c r="Y11" s="191">
        <f t="shared" si="4"/>
        <v>0</v>
      </c>
      <c r="Z11" s="191">
        <f t="shared" si="4"/>
        <v>907.64</v>
      </c>
      <c r="AA11" s="191">
        <f t="shared" si="4"/>
        <v>907.64</v>
      </c>
      <c r="AB11" s="191">
        <f t="shared" si="4"/>
        <v>907.64</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8" customFormat="1" ht="352" customHeight="1" spans="1:41">
      <c r="A12" s="22">
        <v>1</v>
      </c>
      <c r="B12" s="22" t="s">
        <v>1158</v>
      </c>
      <c r="C12" s="22">
        <v>2024</v>
      </c>
      <c r="D12" s="23" t="s">
        <v>1400</v>
      </c>
      <c r="E12" s="22" t="s">
        <v>178</v>
      </c>
      <c r="F12" s="24" t="s">
        <v>1347</v>
      </c>
      <c r="G12" s="22" t="s">
        <v>1160</v>
      </c>
      <c r="H12" s="23" t="s">
        <v>1401</v>
      </c>
      <c r="I12" s="22">
        <v>1</v>
      </c>
      <c r="J12" s="22">
        <v>1987.59</v>
      </c>
      <c r="K12" s="22">
        <v>1</v>
      </c>
      <c r="L12" s="22"/>
      <c r="M12" s="22"/>
      <c r="N12" s="22"/>
      <c r="O12" s="22"/>
      <c r="P12" s="22"/>
      <c r="Q12" s="22"/>
      <c r="R12" s="22"/>
      <c r="S12" s="22">
        <v>56</v>
      </c>
      <c r="T12" s="22">
        <v>183</v>
      </c>
      <c r="U12" s="22" t="s">
        <v>183</v>
      </c>
      <c r="V12" s="22" t="s">
        <v>1144</v>
      </c>
      <c r="W12" s="22" t="s">
        <v>183</v>
      </c>
      <c r="X12" s="22" t="s">
        <v>1144</v>
      </c>
      <c r="Y12" s="22" t="s">
        <v>1440</v>
      </c>
      <c r="Z12" s="22">
        <v>736</v>
      </c>
      <c r="AA12" s="22">
        <v>736</v>
      </c>
      <c r="AB12" s="22">
        <v>736</v>
      </c>
      <c r="AC12" s="22"/>
      <c r="AD12" s="22"/>
      <c r="AE12" s="22"/>
      <c r="AF12" s="22"/>
      <c r="AG12" s="22"/>
      <c r="AH12" s="22"/>
      <c r="AI12" s="22"/>
      <c r="AJ12" s="22"/>
      <c r="AK12" s="22"/>
      <c r="AL12" s="22"/>
      <c r="AM12" s="33" t="s">
        <v>1349</v>
      </c>
      <c r="AN12" s="33" t="s">
        <v>1163</v>
      </c>
      <c r="AO12" s="60" t="s">
        <v>1386</v>
      </c>
    </row>
    <row r="13" s="12" customFormat="1" ht="222" customHeight="1" spans="1:41">
      <c r="A13" s="75">
        <v>2</v>
      </c>
      <c r="B13" s="218" t="s">
        <v>1441</v>
      </c>
      <c r="C13" s="219">
        <v>2024</v>
      </c>
      <c r="D13" s="220" t="s">
        <v>1442</v>
      </c>
      <c r="E13" s="219" t="s">
        <v>178</v>
      </c>
      <c r="F13" s="218" t="s">
        <v>1443</v>
      </c>
      <c r="G13" s="219" t="s">
        <v>1444</v>
      </c>
      <c r="H13" s="218" t="s">
        <v>1445</v>
      </c>
      <c r="I13" s="39">
        <v>1</v>
      </c>
      <c r="J13" s="39">
        <v>300</v>
      </c>
      <c r="K13" s="39">
        <v>1</v>
      </c>
      <c r="L13" s="39"/>
      <c r="M13" s="39"/>
      <c r="N13" s="39"/>
      <c r="O13" s="39"/>
      <c r="P13" s="39"/>
      <c r="Q13" s="39"/>
      <c r="R13" s="39"/>
      <c r="S13" s="39">
        <v>132</v>
      </c>
      <c r="T13" s="39">
        <v>456</v>
      </c>
      <c r="U13" s="208" t="s">
        <v>1019</v>
      </c>
      <c r="V13" s="22" t="s">
        <v>880</v>
      </c>
      <c r="W13" s="208" t="s">
        <v>183</v>
      </c>
      <c r="X13" s="22" t="s">
        <v>811</v>
      </c>
      <c r="Y13" s="39" t="s">
        <v>1440</v>
      </c>
      <c r="Z13" s="75">
        <v>91.64</v>
      </c>
      <c r="AA13" s="75">
        <v>91.64</v>
      </c>
      <c r="AB13" s="75">
        <v>91.64</v>
      </c>
      <c r="AC13" s="75"/>
      <c r="AD13" s="75"/>
      <c r="AE13" s="75"/>
      <c r="AF13" s="75"/>
      <c r="AG13" s="75"/>
      <c r="AH13" s="75"/>
      <c r="AI13" s="75"/>
      <c r="AJ13" s="75"/>
      <c r="AK13" s="75"/>
      <c r="AL13" s="75"/>
      <c r="AM13" s="218" t="s">
        <v>1446</v>
      </c>
      <c r="AN13" s="218" t="s">
        <v>1447</v>
      </c>
      <c r="AO13" s="60" t="s">
        <v>1386</v>
      </c>
    </row>
    <row r="14" s="12" customFormat="1" ht="222" customHeight="1" spans="1:41">
      <c r="A14" s="75">
        <v>3</v>
      </c>
      <c r="B14" s="218" t="s">
        <v>1448</v>
      </c>
      <c r="C14" s="219">
        <v>2024</v>
      </c>
      <c r="D14" s="220" t="s">
        <v>1449</v>
      </c>
      <c r="E14" s="219" t="s">
        <v>178</v>
      </c>
      <c r="F14" s="218" t="s">
        <v>1443</v>
      </c>
      <c r="G14" s="219" t="s">
        <v>1450</v>
      </c>
      <c r="H14" s="218" t="s">
        <v>1451</v>
      </c>
      <c r="I14" s="39">
        <v>1</v>
      </c>
      <c r="J14" s="39">
        <v>1390</v>
      </c>
      <c r="K14" s="39">
        <v>1</v>
      </c>
      <c r="L14" s="39"/>
      <c r="M14" s="39"/>
      <c r="N14" s="39"/>
      <c r="O14" s="39"/>
      <c r="P14" s="39"/>
      <c r="Q14" s="39"/>
      <c r="R14" s="39"/>
      <c r="S14" s="39">
        <v>162</v>
      </c>
      <c r="T14" s="39">
        <v>494</v>
      </c>
      <c r="U14" s="208" t="s">
        <v>1019</v>
      </c>
      <c r="V14" s="22" t="s">
        <v>880</v>
      </c>
      <c r="W14" s="208" t="s">
        <v>183</v>
      </c>
      <c r="X14" s="22" t="s">
        <v>811</v>
      </c>
      <c r="Y14" s="39" t="s">
        <v>1440</v>
      </c>
      <c r="Z14" s="75">
        <v>80</v>
      </c>
      <c r="AA14" s="75">
        <v>80</v>
      </c>
      <c r="AB14" s="75">
        <v>80</v>
      </c>
      <c r="AC14" s="75"/>
      <c r="AD14" s="75"/>
      <c r="AE14" s="75"/>
      <c r="AF14" s="75"/>
      <c r="AG14" s="75"/>
      <c r="AH14" s="75"/>
      <c r="AI14" s="75"/>
      <c r="AJ14" s="75"/>
      <c r="AK14" s="75"/>
      <c r="AL14" s="75"/>
      <c r="AM14" s="218" t="s">
        <v>1452</v>
      </c>
      <c r="AN14" s="218" t="s">
        <v>1453</v>
      </c>
      <c r="AO14" s="60" t="s">
        <v>1386</v>
      </c>
    </row>
    <row r="15" s="12" customFormat="1" ht="30" customHeight="1" spans="1:41">
      <c r="A15" s="183" t="s">
        <v>54</v>
      </c>
      <c r="B15" s="181" t="s">
        <v>59</v>
      </c>
      <c r="C15" s="182"/>
      <c r="D15" s="182"/>
      <c r="E15" s="185"/>
      <c r="F15" s="185"/>
      <c r="G15" s="185"/>
      <c r="H15" s="185"/>
      <c r="I15" s="191">
        <f t="shared" ref="I15:AL15" si="5">I16+I17+I18+I19</f>
        <v>0</v>
      </c>
      <c r="J15" s="191">
        <f t="shared" si="5"/>
        <v>0</v>
      </c>
      <c r="K15" s="191">
        <f t="shared" si="5"/>
        <v>0</v>
      </c>
      <c r="L15" s="191">
        <f t="shared" si="5"/>
        <v>0</v>
      </c>
      <c r="M15" s="191">
        <f t="shared" si="5"/>
        <v>0</v>
      </c>
      <c r="N15" s="191">
        <f t="shared" si="5"/>
        <v>0</v>
      </c>
      <c r="O15" s="191">
        <f t="shared" si="5"/>
        <v>0</v>
      </c>
      <c r="P15" s="191">
        <f t="shared" si="5"/>
        <v>0</v>
      </c>
      <c r="Q15" s="191">
        <f t="shared" si="5"/>
        <v>0</v>
      </c>
      <c r="R15" s="191">
        <f t="shared" si="5"/>
        <v>0</v>
      </c>
      <c r="S15" s="191">
        <f t="shared" si="5"/>
        <v>0</v>
      </c>
      <c r="T15" s="191">
        <f t="shared" si="5"/>
        <v>0</v>
      </c>
      <c r="U15" s="191">
        <f t="shared" si="5"/>
        <v>0</v>
      </c>
      <c r="V15" s="191">
        <f t="shared" si="5"/>
        <v>0</v>
      </c>
      <c r="W15" s="191">
        <f t="shared" si="5"/>
        <v>0</v>
      </c>
      <c r="X15" s="191">
        <f t="shared" si="5"/>
        <v>0</v>
      </c>
      <c r="Y15" s="191">
        <f t="shared" si="5"/>
        <v>0</v>
      </c>
      <c r="Z15" s="191">
        <f t="shared" si="5"/>
        <v>0</v>
      </c>
      <c r="AA15" s="191">
        <f t="shared" si="5"/>
        <v>0</v>
      </c>
      <c r="AB15" s="191">
        <f t="shared" si="5"/>
        <v>0</v>
      </c>
      <c r="AC15" s="191">
        <f t="shared" si="5"/>
        <v>0</v>
      </c>
      <c r="AD15" s="191">
        <f t="shared" si="5"/>
        <v>0</v>
      </c>
      <c r="AE15" s="191">
        <f t="shared" si="5"/>
        <v>0</v>
      </c>
      <c r="AF15" s="191">
        <f t="shared" si="5"/>
        <v>0</v>
      </c>
      <c r="AG15" s="191">
        <f t="shared" si="5"/>
        <v>0</v>
      </c>
      <c r="AH15" s="191">
        <f t="shared" si="5"/>
        <v>0</v>
      </c>
      <c r="AI15" s="191">
        <f t="shared" si="5"/>
        <v>0</v>
      </c>
      <c r="AJ15" s="191">
        <f t="shared" si="5"/>
        <v>0</v>
      </c>
      <c r="AK15" s="191">
        <f t="shared" si="5"/>
        <v>0</v>
      </c>
      <c r="AL15" s="191">
        <f t="shared" si="5"/>
        <v>0</v>
      </c>
      <c r="AM15" s="196"/>
      <c r="AN15" s="196"/>
      <c r="AO15" s="196"/>
    </row>
    <row r="16" s="12" customFormat="1" ht="30" customHeight="1" spans="1:41">
      <c r="A16" s="184" t="s">
        <v>56</v>
      </c>
      <c r="B16" s="181" t="s">
        <v>60</v>
      </c>
      <c r="C16" s="182"/>
      <c r="D16" s="182"/>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61</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4" t="s">
        <v>56</v>
      </c>
      <c r="B18" s="188" t="s">
        <v>62</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4" t="s">
        <v>56</v>
      </c>
      <c r="B19" s="188" t="s">
        <v>63</v>
      </c>
      <c r="C19" s="188"/>
      <c r="D19" s="188"/>
      <c r="E19" s="185"/>
      <c r="F19" s="185"/>
      <c r="G19" s="185"/>
      <c r="H19" s="185"/>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6"/>
      <c r="AN19" s="196"/>
      <c r="AO19" s="196"/>
    </row>
    <row r="20" s="12" customFormat="1" ht="30" customHeight="1" spans="1:41">
      <c r="A20" s="183" t="s">
        <v>54</v>
      </c>
      <c r="B20" s="188" t="s">
        <v>64</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3" t="s">
        <v>54</v>
      </c>
      <c r="B21" s="188" t="s">
        <v>65</v>
      </c>
      <c r="C21" s="188"/>
      <c r="D21" s="188"/>
      <c r="E21" s="185"/>
      <c r="F21" s="185"/>
      <c r="G21" s="185"/>
      <c r="H21" s="185"/>
      <c r="I21" s="191">
        <f t="shared" ref="I21:AL21" si="6">I22+I23+I24+I27</f>
        <v>2</v>
      </c>
      <c r="J21" s="191">
        <f t="shared" si="6"/>
        <v>7845</v>
      </c>
      <c r="K21" s="191">
        <f t="shared" si="6"/>
        <v>2</v>
      </c>
      <c r="L21" s="191">
        <f t="shared" si="6"/>
        <v>0</v>
      </c>
      <c r="M21" s="191">
        <f t="shared" si="6"/>
        <v>0</v>
      </c>
      <c r="N21" s="191">
        <f t="shared" si="6"/>
        <v>0</v>
      </c>
      <c r="O21" s="191">
        <f t="shared" si="6"/>
        <v>0</v>
      </c>
      <c r="P21" s="191">
        <f t="shared" si="6"/>
        <v>0</v>
      </c>
      <c r="Q21" s="191">
        <f t="shared" si="6"/>
        <v>0</v>
      </c>
      <c r="R21" s="191">
        <f t="shared" si="6"/>
        <v>0</v>
      </c>
      <c r="S21" s="191">
        <f t="shared" si="6"/>
        <v>1075</v>
      </c>
      <c r="T21" s="191">
        <f t="shared" si="6"/>
        <v>3657</v>
      </c>
      <c r="U21" s="191">
        <f t="shared" si="6"/>
        <v>0</v>
      </c>
      <c r="V21" s="191">
        <f t="shared" si="6"/>
        <v>0</v>
      </c>
      <c r="W21" s="191">
        <f t="shared" si="6"/>
        <v>0</v>
      </c>
      <c r="X21" s="191">
        <f t="shared" si="6"/>
        <v>0</v>
      </c>
      <c r="Y21" s="191">
        <f t="shared" si="6"/>
        <v>0</v>
      </c>
      <c r="Z21" s="191">
        <f t="shared" si="6"/>
        <v>3370</v>
      </c>
      <c r="AA21" s="191">
        <f t="shared" si="6"/>
        <v>3370</v>
      </c>
      <c r="AB21" s="191">
        <f t="shared" si="6"/>
        <v>1706</v>
      </c>
      <c r="AC21" s="191">
        <f t="shared" si="6"/>
        <v>800</v>
      </c>
      <c r="AD21" s="191">
        <f t="shared" si="6"/>
        <v>864</v>
      </c>
      <c r="AE21" s="191">
        <f t="shared" si="6"/>
        <v>0</v>
      </c>
      <c r="AF21" s="191">
        <f t="shared" si="6"/>
        <v>0</v>
      </c>
      <c r="AG21" s="191">
        <f t="shared" si="6"/>
        <v>0</v>
      </c>
      <c r="AH21" s="191">
        <f t="shared" si="6"/>
        <v>0</v>
      </c>
      <c r="AI21" s="191">
        <f t="shared" si="6"/>
        <v>0</v>
      </c>
      <c r="AJ21" s="191">
        <f t="shared" si="6"/>
        <v>0</v>
      </c>
      <c r="AK21" s="191">
        <f t="shared" si="6"/>
        <v>0</v>
      </c>
      <c r="AL21" s="191">
        <f t="shared" si="6"/>
        <v>0</v>
      </c>
      <c r="AM21" s="196"/>
      <c r="AN21" s="196"/>
      <c r="AO21" s="196"/>
    </row>
    <row r="22" s="12" customFormat="1" ht="30" customHeight="1" spans="1:41">
      <c r="A22" s="184" t="s">
        <v>56</v>
      </c>
      <c r="B22" s="188" t="s">
        <v>66</v>
      </c>
      <c r="C22" s="188"/>
      <c r="D22" s="188"/>
      <c r="E22" s="185"/>
      <c r="F22" s="185"/>
      <c r="G22" s="185"/>
      <c r="H22" s="185"/>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6"/>
      <c r="AN22" s="196"/>
      <c r="AO22" s="196"/>
    </row>
    <row r="23" s="12" customFormat="1" ht="30" customHeight="1" spans="1:41">
      <c r="A23" s="184" t="s">
        <v>56</v>
      </c>
      <c r="B23" s="188" t="s">
        <v>67</v>
      </c>
      <c r="C23" s="188"/>
      <c r="D23" s="188"/>
      <c r="E23" s="185"/>
      <c r="F23" s="185"/>
      <c r="G23" s="185"/>
      <c r="H23" s="185"/>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6"/>
      <c r="AN23" s="196"/>
      <c r="AO23" s="196"/>
    </row>
    <row r="24" s="12" customFormat="1" ht="30" customHeight="1" spans="1:41">
      <c r="A24" s="184" t="s">
        <v>56</v>
      </c>
      <c r="B24" s="188" t="s">
        <v>68</v>
      </c>
      <c r="C24" s="188"/>
      <c r="D24" s="188"/>
      <c r="E24" s="185"/>
      <c r="F24" s="185"/>
      <c r="G24" s="185"/>
      <c r="H24" s="185"/>
      <c r="I24" s="191">
        <f t="shared" ref="I24:AL24" si="7">SUM(I25:I26)</f>
        <v>2</v>
      </c>
      <c r="J24" s="191">
        <f t="shared" si="7"/>
        <v>7845</v>
      </c>
      <c r="K24" s="191">
        <f t="shared" si="7"/>
        <v>2</v>
      </c>
      <c r="L24" s="191">
        <f t="shared" si="7"/>
        <v>0</v>
      </c>
      <c r="M24" s="191">
        <f t="shared" si="7"/>
        <v>0</v>
      </c>
      <c r="N24" s="191">
        <f t="shared" si="7"/>
        <v>0</v>
      </c>
      <c r="O24" s="191">
        <f t="shared" si="7"/>
        <v>0</v>
      </c>
      <c r="P24" s="191">
        <f t="shared" si="7"/>
        <v>0</v>
      </c>
      <c r="Q24" s="191">
        <f t="shared" si="7"/>
        <v>0</v>
      </c>
      <c r="R24" s="191">
        <f t="shared" si="7"/>
        <v>0</v>
      </c>
      <c r="S24" s="191">
        <f t="shared" si="7"/>
        <v>1075</v>
      </c>
      <c r="T24" s="191">
        <f t="shared" si="7"/>
        <v>3657</v>
      </c>
      <c r="U24" s="191">
        <f t="shared" si="7"/>
        <v>0</v>
      </c>
      <c r="V24" s="191">
        <f t="shared" si="7"/>
        <v>0</v>
      </c>
      <c r="W24" s="191">
        <f t="shared" si="7"/>
        <v>0</v>
      </c>
      <c r="X24" s="191">
        <f t="shared" si="7"/>
        <v>0</v>
      </c>
      <c r="Y24" s="191">
        <f t="shared" si="7"/>
        <v>0</v>
      </c>
      <c r="Z24" s="191">
        <f t="shared" si="7"/>
        <v>3370</v>
      </c>
      <c r="AA24" s="191">
        <f t="shared" si="7"/>
        <v>3370</v>
      </c>
      <c r="AB24" s="191">
        <f t="shared" si="7"/>
        <v>1706</v>
      </c>
      <c r="AC24" s="191">
        <f t="shared" si="7"/>
        <v>800</v>
      </c>
      <c r="AD24" s="191">
        <f t="shared" si="7"/>
        <v>864</v>
      </c>
      <c r="AE24" s="191">
        <f t="shared" si="7"/>
        <v>0</v>
      </c>
      <c r="AF24" s="191">
        <f t="shared" si="7"/>
        <v>0</v>
      </c>
      <c r="AG24" s="191">
        <f t="shared" si="7"/>
        <v>0</v>
      </c>
      <c r="AH24" s="191">
        <f t="shared" si="7"/>
        <v>0</v>
      </c>
      <c r="AI24" s="191">
        <f t="shared" si="7"/>
        <v>0</v>
      </c>
      <c r="AJ24" s="191">
        <f t="shared" si="7"/>
        <v>0</v>
      </c>
      <c r="AK24" s="191">
        <f t="shared" si="7"/>
        <v>0</v>
      </c>
      <c r="AL24" s="191">
        <f t="shared" si="7"/>
        <v>0</v>
      </c>
      <c r="AM24" s="196"/>
      <c r="AN24" s="196"/>
      <c r="AO24" s="196"/>
    </row>
    <row r="25" s="7" customFormat="1" ht="409" customHeight="1" spans="1:41">
      <c r="A25" s="22">
        <v>4</v>
      </c>
      <c r="B25" s="22" t="s">
        <v>1138</v>
      </c>
      <c r="C25" s="22">
        <v>2024</v>
      </c>
      <c r="D25" s="84" t="s">
        <v>983</v>
      </c>
      <c r="E25" s="24" t="s">
        <v>178</v>
      </c>
      <c r="F25" s="24" t="s">
        <v>984</v>
      </c>
      <c r="G25" s="24" t="s">
        <v>180</v>
      </c>
      <c r="H25" s="84" t="s">
        <v>1294</v>
      </c>
      <c r="I25" s="22">
        <v>1</v>
      </c>
      <c r="J25" s="22">
        <v>3896</v>
      </c>
      <c r="K25" s="22">
        <v>1</v>
      </c>
      <c r="L25" s="22"/>
      <c r="M25" s="22"/>
      <c r="N25" s="22"/>
      <c r="O25" s="22"/>
      <c r="P25" s="22"/>
      <c r="Q25" s="22"/>
      <c r="R25" s="22"/>
      <c r="S25" s="22">
        <v>338</v>
      </c>
      <c r="T25" s="22">
        <v>1345</v>
      </c>
      <c r="U25" s="24" t="s">
        <v>985</v>
      </c>
      <c r="V25" s="22" t="s">
        <v>944</v>
      </c>
      <c r="W25" s="24" t="s">
        <v>183</v>
      </c>
      <c r="X25" s="22" t="s">
        <v>811</v>
      </c>
      <c r="Y25" s="22" t="s">
        <v>1440</v>
      </c>
      <c r="Z25" s="24">
        <v>2000</v>
      </c>
      <c r="AA25" s="22">
        <v>2000</v>
      </c>
      <c r="AB25" s="213">
        <v>736</v>
      </c>
      <c r="AC25" s="213">
        <v>400</v>
      </c>
      <c r="AD25" s="213">
        <v>864</v>
      </c>
      <c r="AE25" s="60"/>
      <c r="AF25" s="22"/>
      <c r="AG25" s="22"/>
      <c r="AH25" s="22"/>
      <c r="AI25" s="22"/>
      <c r="AJ25" s="22"/>
      <c r="AK25" s="22"/>
      <c r="AL25" s="22"/>
      <c r="AM25" s="33" t="s">
        <v>1139</v>
      </c>
      <c r="AN25" s="33" t="s">
        <v>1140</v>
      </c>
      <c r="AO25" s="60" t="s">
        <v>1386</v>
      </c>
    </row>
    <row r="26" s="7" customFormat="1" ht="409" customHeight="1" spans="1:41">
      <c r="A26" s="22">
        <v>5</v>
      </c>
      <c r="B26" s="22" t="s">
        <v>1142</v>
      </c>
      <c r="C26" s="22">
        <v>2024</v>
      </c>
      <c r="D26" s="23" t="s">
        <v>185</v>
      </c>
      <c r="E26" s="24" t="s">
        <v>178</v>
      </c>
      <c r="F26" s="24" t="s">
        <v>984</v>
      </c>
      <c r="G26" s="24" t="s">
        <v>1295</v>
      </c>
      <c r="H26" s="23" t="s">
        <v>1387</v>
      </c>
      <c r="I26" s="22">
        <v>1</v>
      </c>
      <c r="J26" s="22">
        <v>3949</v>
      </c>
      <c r="K26" s="22">
        <v>1</v>
      </c>
      <c r="L26" s="22"/>
      <c r="M26" s="22"/>
      <c r="N26" s="22"/>
      <c r="O26" s="22"/>
      <c r="P26" s="22"/>
      <c r="Q26" s="22"/>
      <c r="R26" s="22"/>
      <c r="S26" s="22">
        <v>737</v>
      </c>
      <c r="T26" s="22">
        <v>2312</v>
      </c>
      <c r="U26" s="24" t="s">
        <v>183</v>
      </c>
      <c r="V26" s="22" t="s">
        <v>1144</v>
      </c>
      <c r="W26" s="24" t="s">
        <v>183</v>
      </c>
      <c r="X26" s="22" t="s">
        <v>1144</v>
      </c>
      <c r="Y26" s="22" t="s">
        <v>1440</v>
      </c>
      <c r="Z26" s="59">
        <v>1370</v>
      </c>
      <c r="AA26" s="22">
        <v>1370</v>
      </c>
      <c r="AB26" s="213">
        <v>970</v>
      </c>
      <c r="AC26" s="213">
        <v>400</v>
      </c>
      <c r="AD26" s="60"/>
      <c r="AE26" s="60"/>
      <c r="AF26" s="22"/>
      <c r="AG26" s="22"/>
      <c r="AH26" s="22"/>
      <c r="AI26" s="22"/>
      <c r="AJ26" s="22"/>
      <c r="AK26" s="22"/>
      <c r="AL26" s="22"/>
      <c r="AM26" s="33" t="s">
        <v>1145</v>
      </c>
      <c r="AN26" s="33" t="s">
        <v>1146</v>
      </c>
      <c r="AO26" s="60" t="s">
        <v>1386</v>
      </c>
    </row>
    <row r="27" s="12" customFormat="1" ht="51" customHeight="1" spans="1:41">
      <c r="A27" s="184" t="s">
        <v>56</v>
      </c>
      <c r="B27" s="188" t="s">
        <v>69</v>
      </c>
      <c r="C27" s="188"/>
      <c r="D27" s="188"/>
      <c r="E27" s="185"/>
      <c r="F27" s="185"/>
      <c r="G27" s="185"/>
      <c r="H27" s="185"/>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6"/>
      <c r="AN27" s="196"/>
      <c r="AO27" s="196"/>
    </row>
    <row r="28" s="12" customFormat="1" ht="30" customHeight="1" spans="1:41">
      <c r="A28" s="183" t="s">
        <v>54</v>
      </c>
      <c r="B28" s="188" t="s">
        <v>70</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71</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51" customHeight="1" spans="1:41">
      <c r="A30" s="183" t="s">
        <v>54</v>
      </c>
      <c r="B30" s="188" t="s">
        <v>72</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52</v>
      </c>
      <c r="B31" s="188" t="s">
        <v>73</v>
      </c>
      <c r="C31" s="188"/>
      <c r="D31" s="188"/>
      <c r="E31" s="185"/>
      <c r="F31" s="185"/>
      <c r="G31" s="185"/>
      <c r="H31" s="185"/>
      <c r="I31" s="191">
        <f t="shared" ref="I31:AL31" si="8">I32+I33+I37+I38</f>
        <v>3</v>
      </c>
      <c r="J31" s="191">
        <f t="shared" si="8"/>
        <v>601</v>
      </c>
      <c r="K31" s="191">
        <f t="shared" si="8"/>
        <v>3</v>
      </c>
      <c r="L31" s="191">
        <f t="shared" si="8"/>
        <v>0</v>
      </c>
      <c r="M31" s="191">
        <f t="shared" si="8"/>
        <v>0</v>
      </c>
      <c r="N31" s="191">
        <f t="shared" si="8"/>
        <v>0</v>
      </c>
      <c r="O31" s="191">
        <f t="shared" si="8"/>
        <v>0</v>
      </c>
      <c r="P31" s="191">
        <f t="shared" si="8"/>
        <v>0</v>
      </c>
      <c r="Q31" s="191">
        <f t="shared" si="8"/>
        <v>0</v>
      </c>
      <c r="R31" s="191">
        <f t="shared" si="8"/>
        <v>0</v>
      </c>
      <c r="S31" s="191">
        <f t="shared" si="8"/>
        <v>1135</v>
      </c>
      <c r="T31" s="191">
        <f t="shared" si="8"/>
        <v>4234</v>
      </c>
      <c r="U31" s="191">
        <f t="shared" si="8"/>
        <v>0</v>
      </c>
      <c r="V31" s="191">
        <f t="shared" si="8"/>
        <v>0</v>
      </c>
      <c r="W31" s="191">
        <f t="shared" si="8"/>
        <v>0</v>
      </c>
      <c r="X31" s="191">
        <f t="shared" si="8"/>
        <v>0</v>
      </c>
      <c r="Y31" s="191">
        <f t="shared" si="8"/>
        <v>0</v>
      </c>
      <c r="Z31" s="191">
        <f t="shared" si="8"/>
        <v>340</v>
      </c>
      <c r="AA31" s="191">
        <f t="shared" si="8"/>
        <v>340</v>
      </c>
      <c r="AB31" s="191">
        <f t="shared" si="8"/>
        <v>340</v>
      </c>
      <c r="AC31" s="191">
        <f t="shared" si="8"/>
        <v>0</v>
      </c>
      <c r="AD31" s="191">
        <f t="shared" si="8"/>
        <v>0</v>
      </c>
      <c r="AE31" s="191">
        <f t="shared" si="8"/>
        <v>0</v>
      </c>
      <c r="AF31" s="191">
        <f t="shared" si="8"/>
        <v>0</v>
      </c>
      <c r="AG31" s="191">
        <f t="shared" si="8"/>
        <v>0</v>
      </c>
      <c r="AH31" s="191">
        <f t="shared" si="8"/>
        <v>0</v>
      </c>
      <c r="AI31" s="191">
        <f t="shared" si="8"/>
        <v>0</v>
      </c>
      <c r="AJ31" s="191">
        <f t="shared" si="8"/>
        <v>0</v>
      </c>
      <c r="AK31" s="191">
        <f t="shared" si="8"/>
        <v>0</v>
      </c>
      <c r="AL31" s="191">
        <f t="shared" si="8"/>
        <v>0</v>
      </c>
      <c r="AM31" s="196"/>
      <c r="AN31" s="196"/>
      <c r="AO31" s="196"/>
    </row>
    <row r="32" s="12" customFormat="1" ht="47" customHeight="1" spans="1:41">
      <c r="A32" s="183" t="s">
        <v>54</v>
      </c>
      <c r="B32" s="188" t="s">
        <v>74</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54</v>
      </c>
      <c r="B33" s="188" t="s">
        <v>75</v>
      </c>
      <c r="C33" s="188"/>
      <c r="D33" s="188"/>
      <c r="E33" s="185"/>
      <c r="F33" s="185"/>
      <c r="G33" s="185"/>
      <c r="H33" s="185"/>
      <c r="I33" s="191">
        <f t="shared" ref="I33:AL33" si="9">SUM(I34:I36)</f>
        <v>3</v>
      </c>
      <c r="J33" s="191">
        <f t="shared" si="9"/>
        <v>601</v>
      </c>
      <c r="K33" s="191">
        <f t="shared" si="9"/>
        <v>3</v>
      </c>
      <c r="L33" s="191">
        <f t="shared" si="9"/>
        <v>0</v>
      </c>
      <c r="M33" s="191">
        <f t="shared" si="9"/>
        <v>0</v>
      </c>
      <c r="N33" s="191">
        <f t="shared" si="9"/>
        <v>0</v>
      </c>
      <c r="O33" s="191">
        <f t="shared" si="9"/>
        <v>0</v>
      </c>
      <c r="P33" s="191">
        <f t="shared" si="9"/>
        <v>0</v>
      </c>
      <c r="Q33" s="191">
        <f t="shared" si="9"/>
        <v>0</v>
      </c>
      <c r="R33" s="191">
        <f t="shared" si="9"/>
        <v>0</v>
      </c>
      <c r="S33" s="191">
        <f t="shared" si="9"/>
        <v>1135</v>
      </c>
      <c r="T33" s="191">
        <f t="shared" si="9"/>
        <v>4234</v>
      </c>
      <c r="U33" s="191">
        <f t="shared" si="9"/>
        <v>0</v>
      </c>
      <c r="V33" s="191">
        <f t="shared" si="9"/>
        <v>0</v>
      </c>
      <c r="W33" s="191">
        <f t="shared" si="9"/>
        <v>0</v>
      </c>
      <c r="X33" s="191">
        <f t="shared" si="9"/>
        <v>0</v>
      </c>
      <c r="Y33" s="191">
        <f t="shared" si="9"/>
        <v>0</v>
      </c>
      <c r="Z33" s="191">
        <f t="shared" si="9"/>
        <v>340</v>
      </c>
      <c r="AA33" s="191">
        <f t="shared" si="9"/>
        <v>340</v>
      </c>
      <c r="AB33" s="191">
        <f t="shared" si="9"/>
        <v>340</v>
      </c>
      <c r="AC33" s="191">
        <f t="shared" si="9"/>
        <v>0</v>
      </c>
      <c r="AD33" s="191">
        <f t="shared" si="9"/>
        <v>0</v>
      </c>
      <c r="AE33" s="191">
        <f t="shared" si="9"/>
        <v>0</v>
      </c>
      <c r="AF33" s="191">
        <f t="shared" si="9"/>
        <v>0</v>
      </c>
      <c r="AG33" s="191">
        <f t="shared" si="9"/>
        <v>0</v>
      </c>
      <c r="AH33" s="191">
        <f t="shared" si="9"/>
        <v>0</v>
      </c>
      <c r="AI33" s="191">
        <f t="shared" si="9"/>
        <v>0</v>
      </c>
      <c r="AJ33" s="191">
        <f t="shared" si="9"/>
        <v>0</v>
      </c>
      <c r="AK33" s="191">
        <f t="shared" si="9"/>
        <v>0</v>
      </c>
      <c r="AL33" s="191">
        <f t="shared" si="9"/>
        <v>0</v>
      </c>
      <c r="AM33" s="191"/>
      <c r="AN33" s="196"/>
      <c r="AO33" s="196"/>
    </row>
    <row r="34" s="7" customFormat="1" ht="219" customHeight="1" spans="1:41">
      <c r="A34" s="208">
        <v>6</v>
      </c>
      <c r="B34" s="208" t="s">
        <v>1454</v>
      </c>
      <c r="C34" s="208">
        <v>2024</v>
      </c>
      <c r="D34" s="208" t="s">
        <v>1455</v>
      </c>
      <c r="E34" s="208" t="s">
        <v>178</v>
      </c>
      <c r="F34" s="208" t="s">
        <v>984</v>
      </c>
      <c r="G34" s="208" t="s">
        <v>1304</v>
      </c>
      <c r="H34" s="42" t="s">
        <v>1456</v>
      </c>
      <c r="I34" s="85">
        <v>1</v>
      </c>
      <c r="J34" s="22">
        <v>300</v>
      </c>
      <c r="K34" s="22">
        <v>1</v>
      </c>
      <c r="L34" s="22"/>
      <c r="M34" s="22"/>
      <c r="N34" s="22"/>
      <c r="O34" s="22"/>
      <c r="P34" s="22"/>
      <c r="Q34" s="22"/>
      <c r="R34" s="22"/>
      <c r="S34" s="212">
        <v>472</v>
      </c>
      <c r="T34" s="212">
        <v>1694</v>
      </c>
      <c r="U34" s="208" t="s">
        <v>192</v>
      </c>
      <c r="V34" s="91" t="s">
        <v>810</v>
      </c>
      <c r="W34" s="208" t="s">
        <v>183</v>
      </c>
      <c r="X34" s="85" t="s">
        <v>811</v>
      </c>
      <c r="Y34" s="22" t="s">
        <v>1440</v>
      </c>
      <c r="Z34" s="208">
        <v>65</v>
      </c>
      <c r="AA34" s="75">
        <v>65</v>
      </c>
      <c r="AB34" s="208">
        <v>65</v>
      </c>
      <c r="AC34" s="208"/>
      <c r="AD34" s="208"/>
      <c r="AE34" s="208"/>
      <c r="AF34" s="208"/>
      <c r="AG34" s="208"/>
      <c r="AH34" s="208"/>
      <c r="AI34" s="208"/>
      <c r="AJ34" s="208"/>
      <c r="AK34" s="208"/>
      <c r="AL34" s="208"/>
      <c r="AM34" s="217" t="s">
        <v>1457</v>
      </c>
      <c r="AN34" s="217" t="s">
        <v>1458</v>
      </c>
      <c r="AO34" s="223" t="s">
        <v>1386</v>
      </c>
    </row>
    <row r="35" s="7" customFormat="1" ht="219" customHeight="1" spans="1:41">
      <c r="A35" s="208">
        <v>7</v>
      </c>
      <c r="B35" s="208" t="s">
        <v>1459</v>
      </c>
      <c r="C35" s="208">
        <v>2024</v>
      </c>
      <c r="D35" s="208" t="s">
        <v>1460</v>
      </c>
      <c r="E35" s="208" t="s">
        <v>178</v>
      </c>
      <c r="F35" s="208" t="s">
        <v>984</v>
      </c>
      <c r="G35" s="208" t="s">
        <v>198</v>
      </c>
      <c r="H35" s="42" t="s">
        <v>1461</v>
      </c>
      <c r="I35" s="85">
        <v>1</v>
      </c>
      <c r="J35" s="22">
        <v>300</v>
      </c>
      <c r="K35" s="22">
        <v>1</v>
      </c>
      <c r="L35" s="22"/>
      <c r="M35" s="22"/>
      <c r="N35" s="22"/>
      <c r="O35" s="22"/>
      <c r="P35" s="22"/>
      <c r="Q35" s="22"/>
      <c r="R35" s="22"/>
      <c r="S35" s="212">
        <v>327</v>
      </c>
      <c r="T35" s="212">
        <v>1289</v>
      </c>
      <c r="U35" s="208" t="s">
        <v>192</v>
      </c>
      <c r="V35" s="91" t="s">
        <v>810</v>
      </c>
      <c r="W35" s="208" t="s">
        <v>183</v>
      </c>
      <c r="X35" s="85" t="s">
        <v>811</v>
      </c>
      <c r="Y35" s="22" t="s">
        <v>1440</v>
      </c>
      <c r="Z35" s="208">
        <v>75</v>
      </c>
      <c r="AA35" s="75">
        <v>75</v>
      </c>
      <c r="AB35" s="208">
        <v>75</v>
      </c>
      <c r="AC35" s="208"/>
      <c r="AD35" s="208"/>
      <c r="AE35" s="208"/>
      <c r="AF35" s="208"/>
      <c r="AG35" s="208"/>
      <c r="AH35" s="208"/>
      <c r="AI35" s="208"/>
      <c r="AJ35" s="208"/>
      <c r="AK35" s="208"/>
      <c r="AL35" s="208"/>
      <c r="AM35" s="217" t="s">
        <v>1457</v>
      </c>
      <c r="AN35" s="217" t="s">
        <v>1462</v>
      </c>
      <c r="AO35" s="223" t="s">
        <v>1386</v>
      </c>
    </row>
    <row r="36" s="7" customFormat="1" ht="382" customHeight="1" spans="1:41">
      <c r="A36" s="208">
        <v>8</v>
      </c>
      <c r="B36" s="208" t="s">
        <v>1463</v>
      </c>
      <c r="C36" s="208">
        <v>2024</v>
      </c>
      <c r="D36" s="209" t="s">
        <v>1464</v>
      </c>
      <c r="E36" s="41" t="s">
        <v>178</v>
      </c>
      <c r="F36" s="209" t="s">
        <v>402</v>
      </c>
      <c r="G36" s="41" t="s">
        <v>198</v>
      </c>
      <c r="H36" s="210" t="s">
        <v>1465</v>
      </c>
      <c r="I36" s="22">
        <v>1</v>
      </c>
      <c r="J36" s="22">
        <v>1</v>
      </c>
      <c r="K36" s="22">
        <v>1</v>
      </c>
      <c r="L36" s="22"/>
      <c r="M36" s="22"/>
      <c r="N36" s="22"/>
      <c r="O36" s="22"/>
      <c r="P36" s="22"/>
      <c r="Q36" s="22"/>
      <c r="R36" s="22"/>
      <c r="S36" s="211">
        <v>336</v>
      </c>
      <c r="T36" s="211">
        <v>1251</v>
      </c>
      <c r="U36" s="41" t="s">
        <v>192</v>
      </c>
      <c r="V36" s="22" t="s">
        <v>810</v>
      </c>
      <c r="W36" s="41" t="s">
        <v>183</v>
      </c>
      <c r="X36" s="22" t="s">
        <v>811</v>
      </c>
      <c r="Y36" s="22" t="s">
        <v>1440</v>
      </c>
      <c r="Z36" s="214">
        <v>200</v>
      </c>
      <c r="AA36" s="75">
        <v>200</v>
      </c>
      <c r="AB36" s="213">
        <v>200</v>
      </c>
      <c r="AC36" s="213"/>
      <c r="AD36" s="213"/>
      <c r="AE36" s="213"/>
      <c r="AF36" s="208"/>
      <c r="AG36" s="208"/>
      <c r="AH36" s="208"/>
      <c r="AI36" s="208"/>
      <c r="AJ36" s="208"/>
      <c r="AK36" s="208"/>
      <c r="AL36" s="208"/>
      <c r="AM36" s="42" t="s">
        <v>1466</v>
      </c>
      <c r="AN36" s="42" t="s">
        <v>1467</v>
      </c>
      <c r="AO36" s="213" t="s">
        <v>1386</v>
      </c>
    </row>
    <row r="37" s="12" customFormat="1" ht="30" customHeight="1" spans="1:41">
      <c r="A37" s="183" t="s">
        <v>54</v>
      </c>
      <c r="B37" s="188" t="s">
        <v>76</v>
      </c>
      <c r="C37" s="188"/>
      <c r="D37" s="188"/>
      <c r="E37" s="185"/>
      <c r="F37" s="185"/>
      <c r="G37" s="185"/>
      <c r="H37" s="185"/>
      <c r="I37" s="191">
        <v>0</v>
      </c>
      <c r="J37" s="191">
        <v>0</v>
      </c>
      <c r="K37" s="191">
        <v>0</v>
      </c>
      <c r="L37" s="191">
        <v>0</v>
      </c>
      <c r="M37" s="191">
        <v>0</v>
      </c>
      <c r="N37" s="191">
        <v>0</v>
      </c>
      <c r="O37" s="191">
        <v>0</v>
      </c>
      <c r="P37" s="191">
        <v>0</v>
      </c>
      <c r="Q37" s="191">
        <v>0</v>
      </c>
      <c r="R37" s="191">
        <v>0</v>
      </c>
      <c r="S37" s="191">
        <v>0</v>
      </c>
      <c r="T37" s="191">
        <v>0</v>
      </c>
      <c r="U37" s="191">
        <v>0</v>
      </c>
      <c r="V37" s="191">
        <v>0</v>
      </c>
      <c r="W37" s="191">
        <v>0</v>
      </c>
      <c r="X37" s="191">
        <v>0</v>
      </c>
      <c r="Y37" s="191">
        <v>0</v>
      </c>
      <c r="Z37" s="191">
        <v>0</v>
      </c>
      <c r="AA37" s="191">
        <v>0</v>
      </c>
      <c r="AB37" s="191">
        <v>0</v>
      </c>
      <c r="AC37" s="191">
        <v>0</v>
      </c>
      <c r="AD37" s="191">
        <v>0</v>
      </c>
      <c r="AE37" s="191">
        <v>0</v>
      </c>
      <c r="AF37" s="191">
        <v>0</v>
      </c>
      <c r="AG37" s="191">
        <v>0</v>
      </c>
      <c r="AH37" s="191">
        <v>0</v>
      </c>
      <c r="AI37" s="191">
        <v>0</v>
      </c>
      <c r="AJ37" s="191">
        <v>0</v>
      </c>
      <c r="AK37" s="191">
        <v>0</v>
      </c>
      <c r="AL37" s="191">
        <v>0</v>
      </c>
      <c r="AM37" s="196"/>
      <c r="AN37" s="196"/>
      <c r="AO37" s="196"/>
    </row>
    <row r="38" s="12" customFormat="1" ht="30" customHeight="1" spans="1:41">
      <c r="A38" s="183" t="s">
        <v>54</v>
      </c>
      <c r="B38" s="188" t="s">
        <v>77</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c r="AO38" s="196"/>
    </row>
    <row r="39" s="12" customFormat="1" ht="30" customHeight="1" spans="1:41">
      <c r="A39" s="183" t="s">
        <v>52</v>
      </c>
      <c r="B39" s="188" t="s">
        <v>78</v>
      </c>
      <c r="C39" s="188"/>
      <c r="D39" s="188"/>
      <c r="E39" s="185"/>
      <c r="F39" s="185"/>
      <c r="G39" s="185"/>
      <c r="H39" s="185"/>
      <c r="I39" s="191">
        <f t="shared" ref="I39:AL39" si="10">I40+I48</f>
        <v>3</v>
      </c>
      <c r="J39" s="191">
        <f t="shared" si="10"/>
        <v>108</v>
      </c>
      <c r="K39" s="191">
        <f t="shared" si="10"/>
        <v>0</v>
      </c>
      <c r="L39" s="191">
        <f t="shared" si="10"/>
        <v>0</v>
      </c>
      <c r="M39" s="191">
        <f t="shared" si="10"/>
        <v>3</v>
      </c>
      <c r="N39" s="191">
        <f t="shared" si="10"/>
        <v>0</v>
      </c>
      <c r="O39" s="191">
        <f t="shared" si="10"/>
        <v>0</v>
      </c>
      <c r="P39" s="191">
        <f t="shared" si="10"/>
        <v>0</v>
      </c>
      <c r="Q39" s="191">
        <f t="shared" si="10"/>
        <v>0</v>
      </c>
      <c r="R39" s="191">
        <f t="shared" si="10"/>
        <v>0</v>
      </c>
      <c r="S39" s="191">
        <f t="shared" si="10"/>
        <v>2769</v>
      </c>
      <c r="T39" s="191">
        <f t="shared" si="10"/>
        <v>11236</v>
      </c>
      <c r="U39" s="191">
        <f t="shared" si="10"/>
        <v>0</v>
      </c>
      <c r="V39" s="191">
        <f t="shared" si="10"/>
        <v>0</v>
      </c>
      <c r="W39" s="191">
        <f t="shared" si="10"/>
        <v>0</v>
      </c>
      <c r="X39" s="191">
        <f t="shared" si="10"/>
        <v>0</v>
      </c>
      <c r="Y39" s="191">
        <f t="shared" si="10"/>
        <v>0</v>
      </c>
      <c r="Z39" s="191">
        <f t="shared" si="10"/>
        <v>3850</v>
      </c>
      <c r="AA39" s="191">
        <f t="shared" si="10"/>
        <v>1210.25</v>
      </c>
      <c r="AB39" s="191">
        <f t="shared" si="10"/>
        <v>868.25</v>
      </c>
      <c r="AC39" s="191">
        <f t="shared" si="10"/>
        <v>342</v>
      </c>
      <c r="AD39" s="191">
        <f t="shared" si="10"/>
        <v>0</v>
      </c>
      <c r="AE39" s="191">
        <f t="shared" si="10"/>
        <v>0</v>
      </c>
      <c r="AF39" s="191">
        <f t="shared" si="10"/>
        <v>900</v>
      </c>
      <c r="AG39" s="191">
        <f t="shared" si="10"/>
        <v>0</v>
      </c>
      <c r="AH39" s="191">
        <f t="shared" si="10"/>
        <v>0</v>
      </c>
      <c r="AI39" s="191">
        <f t="shared" si="10"/>
        <v>0</v>
      </c>
      <c r="AJ39" s="191">
        <f t="shared" si="10"/>
        <v>1739.75</v>
      </c>
      <c r="AK39" s="191">
        <f t="shared" si="10"/>
        <v>0</v>
      </c>
      <c r="AL39" s="191">
        <f t="shared" si="10"/>
        <v>0</v>
      </c>
      <c r="AM39" s="196"/>
      <c r="AN39" s="196"/>
      <c r="AO39" s="196"/>
    </row>
    <row r="40" s="12" customFormat="1" ht="30" customHeight="1" spans="1:41">
      <c r="A40" s="183" t="s">
        <v>54</v>
      </c>
      <c r="B40" s="188" t="s">
        <v>79</v>
      </c>
      <c r="C40" s="188"/>
      <c r="D40" s="188"/>
      <c r="E40" s="185"/>
      <c r="F40" s="185"/>
      <c r="G40" s="185"/>
      <c r="H40" s="185"/>
      <c r="I40" s="191">
        <f t="shared" ref="I40:AL40" si="11">I41+I42+I43+I44</f>
        <v>3</v>
      </c>
      <c r="J40" s="191">
        <f t="shared" si="11"/>
        <v>108</v>
      </c>
      <c r="K40" s="191">
        <f t="shared" si="11"/>
        <v>0</v>
      </c>
      <c r="L40" s="191">
        <f t="shared" si="11"/>
        <v>0</v>
      </c>
      <c r="M40" s="191">
        <f t="shared" si="11"/>
        <v>3</v>
      </c>
      <c r="N40" s="191">
        <f t="shared" si="11"/>
        <v>0</v>
      </c>
      <c r="O40" s="191">
        <f t="shared" si="11"/>
        <v>0</v>
      </c>
      <c r="P40" s="191">
        <f t="shared" si="11"/>
        <v>0</v>
      </c>
      <c r="Q40" s="191">
        <f t="shared" si="11"/>
        <v>0</v>
      </c>
      <c r="R40" s="191">
        <f t="shared" si="11"/>
        <v>0</v>
      </c>
      <c r="S40" s="191">
        <f t="shared" si="11"/>
        <v>2769</v>
      </c>
      <c r="T40" s="191">
        <f t="shared" si="11"/>
        <v>11236</v>
      </c>
      <c r="U40" s="191">
        <f t="shared" si="11"/>
        <v>0</v>
      </c>
      <c r="V40" s="191">
        <f t="shared" si="11"/>
        <v>0</v>
      </c>
      <c r="W40" s="191">
        <f t="shared" si="11"/>
        <v>0</v>
      </c>
      <c r="X40" s="191">
        <f t="shared" si="11"/>
        <v>0</v>
      </c>
      <c r="Y40" s="191">
        <f t="shared" si="11"/>
        <v>0</v>
      </c>
      <c r="Z40" s="191">
        <f t="shared" si="11"/>
        <v>3850</v>
      </c>
      <c r="AA40" s="191">
        <f t="shared" si="11"/>
        <v>1210.25</v>
      </c>
      <c r="AB40" s="191">
        <f t="shared" si="11"/>
        <v>868.25</v>
      </c>
      <c r="AC40" s="191">
        <f t="shared" si="11"/>
        <v>342</v>
      </c>
      <c r="AD40" s="191">
        <f t="shared" si="11"/>
        <v>0</v>
      </c>
      <c r="AE40" s="191">
        <f t="shared" si="11"/>
        <v>0</v>
      </c>
      <c r="AF40" s="191">
        <f t="shared" si="11"/>
        <v>900</v>
      </c>
      <c r="AG40" s="191">
        <f t="shared" si="11"/>
        <v>0</v>
      </c>
      <c r="AH40" s="191">
        <f t="shared" si="11"/>
        <v>0</v>
      </c>
      <c r="AI40" s="191">
        <f t="shared" si="11"/>
        <v>0</v>
      </c>
      <c r="AJ40" s="191">
        <f t="shared" si="11"/>
        <v>1739.75</v>
      </c>
      <c r="AK40" s="191">
        <f t="shared" si="11"/>
        <v>0</v>
      </c>
      <c r="AL40" s="191">
        <f t="shared" si="11"/>
        <v>0</v>
      </c>
      <c r="AM40" s="196"/>
      <c r="AN40" s="196"/>
      <c r="AO40" s="196"/>
    </row>
    <row r="41" s="12" customFormat="1" ht="30" customHeight="1" spans="1:41">
      <c r="A41" s="184" t="s">
        <v>56</v>
      </c>
      <c r="B41" s="188" t="s">
        <v>80</v>
      </c>
      <c r="C41" s="188"/>
      <c r="D41" s="188"/>
      <c r="E41" s="185"/>
      <c r="F41" s="185"/>
      <c r="G41" s="185"/>
      <c r="H41" s="185"/>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6"/>
      <c r="AN41" s="196"/>
      <c r="AO41" s="196"/>
    </row>
    <row r="42" s="12" customFormat="1" ht="30" customHeight="1" spans="1:41">
      <c r="A42" s="184" t="s">
        <v>56</v>
      </c>
      <c r="B42" s="188" t="s">
        <v>81</v>
      </c>
      <c r="C42" s="188"/>
      <c r="D42" s="188"/>
      <c r="E42" s="185"/>
      <c r="F42" s="185"/>
      <c r="G42" s="185"/>
      <c r="H42" s="185"/>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6"/>
      <c r="AN42" s="196"/>
      <c r="AO42" s="196"/>
    </row>
    <row r="43" s="12" customFormat="1" ht="30" customHeight="1" spans="1:41">
      <c r="A43" s="184" t="s">
        <v>56</v>
      </c>
      <c r="B43" s="188" t="s">
        <v>82</v>
      </c>
      <c r="C43" s="188"/>
      <c r="D43" s="188"/>
      <c r="E43" s="185"/>
      <c r="F43" s="185"/>
      <c r="G43" s="185"/>
      <c r="H43" s="185"/>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6"/>
      <c r="AN43" s="196"/>
      <c r="AO43" s="196"/>
    </row>
    <row r="44" s="12" customFormat="1" ht="50" customHeight="1" spans="1:41">
      <c r="A44" s="184" t="s">
        <v>56</v>
      </c>
      <c r="B44" s="188" t="s">
        <v>83</v>
      </c>
      <c r="C44" s="188"/>
      <c r="D44" s="188"/>
      <c r="E44" s="185"/>
      <c r="F44" s="185"/>
      <c r="G44" s="185"/>
      <c r="H44" s="185"/>
      <c r="I44" s="191">
        <f t="shared" ref="I44:AL44" si="12">SUM(I45:I47)</f>
        <v>3</v>
      </c>
      <c r="J44" s="191">
        <f t="shared" si="12"/>
        <v>108</v>
      </c>
      <c r="K44" s="191">
        <f t="shared" si="12"/>
        <v>0</v>
      </c>
      <c r="L44" s="191">
        <f t="shared" si="12"/>
        <v>0</v>
      </c>
      <c r="M44" s="191">
        <f t="shared" si="12"/>
        <v>3</v>
      </c>
      <c r="N44" s="191">
        <f t="shared" si="12"/>
        <v>0</v>
      </c>
      <c r="O44" s="191">
        <f t="shared" si="12"/>
        <v>0</v>
      </c>
      <c r="P44" s="191">
        <f t="shared" si="12"/>
        <v>0</v>
      </c>
      <c r="Q44" s="191">
        <f t="shared" si="12"/>
        <v>0</v>
      </c>
      <c r="R44" s="191">
        <f t="shared" si="12"/>
        <v>0</v>
      </c>
      <c r="S44" s="191">
        <f t="shared" si="12"/>
        <v>2769</v>
      </c>
      <c r="T44" s="191">
        <f t="shared" si="12"/>
        <v>11236</v>
      </c>
      <c r="U44" s="191">
        <f t="shared" si="12"/>
        <v>0</v>
      </c>
      <c r="V44" s="191">
        <f t="shared" si="12"/>
        <v>0</v>
      </c>
      <c r="W44" s="191">
        <f t="shared" si="12"/>
        <v>0</v>
      </c>
      <c r="X44" s="191">
        <f t="shared" si="12"/>
        <v>0</v>
      </c>
      <c r="Y44" s="191">
        <f t="shared" si="12"/>
        <v>0</v>
      </c>
      <c r="Z44" s="191">
        <f t="shared" si="12"/>
        <v>3850</v>
      </c>
      <c r="AA44" s="191">
        <f t="shared" si="12"/>
        <v>1210.25</v>
      </c>
      <c r="AB44" s="191">
        <f t="shared" si="12"/>
        <v>868.25</v>
      </c>
      <c r="AC44" s="191">
        <f t="shared" si="12"/>
        <v>342</v>
      </c>
      <c r="AD44" s="191">
        <f t="shared" si="12"/>
        <v>0</v>
      </c>
      <c r="AE44" s="191">
        <f t="shared" si="12"/>
        <v>0</v>
      </c>
      <c r="AF44" s="191">
        <f t="shared" si="12"/>
        <v>900</v>
      </c>
      <c r="AG44" s="191">
        <f t="shared" si="12"/>
        <v>0</v>
      </c>
      <c r="AH44" s="191">
        <f t="shared" si="12"/>
        <v>0</v>
      </c>
      <c r="AI44" s="191">
        <f t="shared" si="12"/>
        <v>0</v>
      </c>
      <c r="AJ44" s="191">
        <f t="shared" si="12"/>
        <v>1739.75</v>
      </c>
      <c r="AK44" s="191">
        <f t="shared" si="12"/>
        <v>0</v>
      </c>
      <c r="AL44" s="191">
        <f t="shared" si="12"/>
        <v>0</v>
      </c>
      <c r="AM44" s="196"/>
      <c r="AN44" s="196"/>
      <c r="AO44" s="196"/>
    </row>
    <row r="45" s="7" customFormat="1" ht="309" customHeight="1" spans="1:41">
      <c r="A45" s="22">
        <v>9</v>
      </c>
      <c r="B45" s="22" t="s">
        <v>1155</v>
      </c>
      <c r="C45" s="22">
        <v>2024</v>
      </c>
      <c r="D45" s="34" t="s">
        <v>203</v>
      </c>
      <c r="E45" s="24" t="s">
        <v>178</v>
      </c>
      <c r="F45" s="24" t="s">
        <v>990</v>
      </c>
      <c r="G45" s="24" t="s">
        <v>204</v>
      </c>
      <c r="H45" s="35" t="s">
        <v>1409</v>
      </c>
      <c r="I45" s="22">
        <v>1</v>
      </c>
      <c r="J45" s="22">
        <v>2</v>
      </c>
      <c r="K45" s="22"/>
      <c r="L45" s="22"/>
      <c r="M45" s="22">
        <v>1</v>
      </c>
      <c r="N45" s="22"/>
      <c r="O45" s="22"/>
      <c r="P45" s="22"/>
      <c r="Q45" s="22"/>
      <c r="R45" s="22"/>
      <c r="S45" s="95">
        <v>788</v>
      </c>
      <c r="T45" s="95">
        <v>2878</v>
      </c>
      <c r="U45" s="49" t="s">
        <v>206</v>
      </c>
      <c r="V45" s="22" t="s">
        <v>902</v>
      </c>
      <c r="W45" s="49" t="s">
        <v>207</v>
      </c>
      <c r="X45" s="22" t="s">
        <v>715</v>
      </c>
      <c r="Y45" s="22" t="s">
        <v>1468</v>
      </c>
      <c r="Z45" s="39">
        <v>2100</v>
      </c>
      <c r="AA45" s="22">
        <v>385.25</v>
      </c>
      <c r="AB45" s="213">
        <v>43.25</v>
      </c>
      <c r="AC45" s="213">
        <v>342</v>
      </c>
      <c r="AD45" s="213"/>
      <c r="AE45" s="213"/>
      <c r="AF45" s="208">
        <v>500</v>
      </c>
      <c r="AG45" s="208"/>
      <c r="AH45" s="208"/>
      <c r="AI45" s="208"/>
      <c r="AJ45" s="208">
        <v>1214.75</v>
      </c>
      <c r="AK45" s="22"/>
      <c r="AL45" s="22"/>
      <c r="AM45" s="33" t="s">
        <v>1410</v>
      </c>
      <c r="AN45" s="33" t="s">
        <v>1157</v>
      </c>
      <c r="AO45" s="60" t="s">
        <v>1386</v>
      </c>
    </row>
    <row r="46" s="9" customFormat="1" ht="320" customHeight="1" spans="1:41">
      <c r="A46" s="22">
        <v>10</v>
      </c>
      <c r="B46" s="22" t="s">
        <v>1189</v>
      </c>
      <c r="C46" s="22">
        <v>2024</v>
      </c>
      <c r="D46" s="22" t="s">
        <v>1190</v>
      </c>
      <c r="E46" s="22" t="s">
        <v>178</v>
      </c>
      <c r="F46" s="22" t="s">
        <v>990</v>
      </c>
      <c r="G46" s="22" t="s">
        <v>357</v>
      </c>
      <c r="H46" s="22" t="s">
        <v>1411</v>
      </c>
      <c r="I46" s="86">
        <v>1</v>
      </c>
      <c r="J46" s="36">
        <v>16</v>
      </c>
      <c r="K46" s="36"/>
      <c r="L46" s="36"/>
      <c r="M46" s="36">
        <v>1</v>
      </c>
      <c r="N46" s="36"/>
      <c r="O46" s="36"/>
      <c r="P46" s="36"/>
      <c r="Q46" s="36"/>
      <c r="R46" s="36"/>
      <c r="S46" s="36">
        <v>114</v>
      </c>
      <c r="T46" s="36">
        <v>456</v>
      </c>
      <c r="U46" s="36" t="s">
        <v>1016</v>
      </c>
      <c r="V46" s="22" t="s">
        <v>749</v>
      </c>
      <c r="W46" s="49" t="s">
        <v>207</v>
      </c>
      <c r="X46" s="22" t="s">
        <v>715</v>
      </c>
      <c r="Y46" s="22" t="s">
        <v>1468</v>
      </c>
      <c r="Z46" s="22">
        <v>1400</v>
      </c>
      <c r="AA46" s="36">
        <v>625</v>
      </c>
      <c r="AB46" s="209">
        <v>625</v>
      </c>
      <c r="AC46" s="209"/>
      <c r="AD46" s="209"/>
      <c r="AE46" s="209"/>
      <c r="AF46" s="209">
        <v>400</v>
      </c>
      <c r="AG46" s="209"/>
      <c r="AH46" s="209"/>
      <c r="AI46" s="209"/>
      <c r="AJ46" s="209">
        <v>375</v>
      </c>
      <c r="AK46" s="36"/>
      <c r="AL46" s="36"/>
      <c r="AM46" s="37" t="s">
        <v>1192</v>
      </c>
      <c r="AN46" s="37" t="s">
        <v>1193</v>
      </c>
      <c r="AO46" s="77" t="s">
        <v>1386</v>
      </c>
    </row>
    <row r="47" s="7" customFormat="1" ht="189" customHeight="1" spans="1:41">
      <c r="A47" s="22">
        <v>11</v>
      </c>
      <c r="B47" s="25" t="s">
        <v>1194</v>
      </c>
      <c r="C47" s="25">
        <v>2024</v>
      </c>
      <c r="D47" s="38" t="s">
        <v>208</v>
      </c>
      <c r="E47" s="27" t="s">
        <v>178</v>
      </c>
      <c r="F47" s="27" t="s">
        <v>990</v>
      </c>
      <c r="G47" s="27" t="s">
        <v>209</v>
      </c>
      <c r="H47" s="38" t="s">
        <v>1412</v>
      </c>
      <c r="I47" s="25">
        <v>1</v>
      </c>
      <c r="J47" s="25">
        <v>90</v>
      </c>
      <c r="K47" s="25"/>
      <c r="L47" s="25"/>
      <c r="M47" s="25">
        <v>1</v>
      </c>
      <c r="N47" s="25"/>
      <c r="O47" s="25"/>
      <c r="P47" s="25"/>
      <c r="Q47" s="25"/>
      <c r="R47" s="25"/>
      <c r="S47" s="25">
        <v>1867</v>
      </c>
      <c r="T47" s="25">
        <v>7902</v>
      </c>
      <c r="U47" s="51" t="s">
        <v>211</v>
      </c>
      <c r="V47" s="25" t="s">
        <v>715</v>
      </c>
      <c r="W47" s="96" t="s">
        <v>207</v>
      </c>
      <c r="X47" s="25" t="s">
        <v>715</v>
      </c>
      <c r="Y47" s="22" t="s">
        <v>1468</v>
      </c>
      <c r="Z47" s="25">
        <v>350</v>
      </c>
      <c r="AA47" s="25">
        <v>200</v>
      </c>
      <c r="AB47" s="215">
        <v>200</v>
      </c>
      <c r="AC47" s="215"/>
      <c r="AD47" s="215"/>
      <c r="AE47" s="215"/>
      <c r="AF47" s="216"/>
      <c r="AG47" s="216"/>
      <c r="AH47" s="216"/>
      <c r="AI47" s="216"/>
      <c r="AJ47" s="216">
        <v>150</v>
      </c>
      <c r="AK47" s="25"/>
      <c r="AL47" s="25"/>
      <c r="AM47" s="68" t="s">
        <v>1436</v>
      </c>
      <c r="AN47" s="68" t="s">
        <v>1437</v>
      </c>
      <c r="AO47" s="57" t="s">
        <v>1386</v>
      </c>
    </row>
    <row r="48" s="12" customFormat="1" ht="30" customHeight="1" spans="1:41">
      <c r="A48" s="183" t="s">
        <v>54</v>
      </c>
      <c r="B48" s="188" t="s">
        <v>84</v>
      </c>
      <c r="C48" s="188"/>
      <c r="D48" s="188"/>
      <c r="E48" s="185"/>
      <c r="F48" s="185"/>
      <c r="G48" s="185"/>
      <c r="H48" s="185"/>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6"/>
      <c r="AN48" s="196"/>
      <c r="AO48" s="196"/>
    </row>
    <row r="49" s="12" customFormat="1" ht="30" customHeight="1" spans="1:41">
      <c r="A49" s="183" t="s">
        <v>52</v>
      </c>
      <c r="B49" s="188" t="s">
        <v>85</v>
      </c>
      <c r="C49" s="188"/>
      <c r="D49" s="188"/>
      <c r="E49" s="185"/>
      <c r="F49" s="185"/>
      <c r="G49" s="185"/>
      <c r="H49" s="185"/>
      <c r="I49" s="191">
        <f t="shared" ref="I49:AL49" si="13">I50+I51+I52+I53</f>
        <v>0</v>
      </c>
      <c r="J49" s="191">
        <f t="shared" si="13"/>
        <v>0</v>
      </c>
      <c r="K49" s="191">
        <f t="shared" si="13"/>
        <v>0</v>
      </c>
      <c r="L49" s="191">
        <f t="shared" si="13"/>
        <v>0</v>
      </c>
      <c r="M49" s="191">
        <f t="shared" si="13"/>
        <v>0</v>
      </c>
      <c r="N49" s="191">
        <f t="shared" si="13"/>
        <v>0</v>
      </c>
      <c r="O49" s="191">
        <f t="shared" si="13"/>
        <v>0</v>
      </c>
      <c r="P49" s="191">
        <f t="shared" si="13"/>
        <v>0</v>
      </c>
      <c r="Q49" s="191">
        <f t="shared" si="13"/>
        <v>0</v>
      </c>
      <c r="R49" s="191">
        <f t="shared" si="13"/>
        <v>0</v>
      </c>
      <c r="S49" s="191">
        <f t="shared" si="13"/>
        <v>0</v>
      </c>
      <c r="T49" s="191">
        <f t="shared" si="13"/>
        <v>0</v>
      </c>
      <c r="U49" s="191">
        <f t="shared" si="13"/>
        <v>0</v>
      </c>
      <c r="V49" s="191">
        <f t="shared" si="13"/>
        <v>0</v>
      </c>
      <c r="W49" s="191">
        <f t="shared" si="13"/>
        <v>0</v>
      </c>
      <c r="X49" s="191">
        <f t="shared" si="13"/>
        <v>0</v>
      </c>
      <c r="Y49" s="191">
        <f t="shared" si="13"/>
        <v>0</v>
      </c>
      <c r="Z49" s="191">
        <f t="shared" si="13"/>
        <v>0</v>
      </c>
      <c r="AA49" s="191">
        <f t="shared" si="13"/>
        <v>0</v>
      </c>
      <c r="AB49" s="191">
        <f t="shared" si="13"/>
        <v>0</v>
      </c>
      <c r="AC49" s="191">
        <f t="shared" si="13"/>
        <v>0</v>
      </c>
      <c r="AD49" s="191">
        <f t="shared" si="13"/>
        <v>0</v>
      </c>
      <c r="AE49" s="191">
        <f t="shared" si="13"/>
        <v>0</v>
      </c>
      <c r="AF49" s="191">
        <f t="shared" si="13"/>
        <v>0</v>
      </c>
      <c r="AG49" s="191">
        <f t="shared" si="13"/>
        <v>0</v>
      </c>
      <c r="AH49" s="191">
        <f t="shared" si="13"/>
        <v>0</v>
      </c>
      <c r="AI49" s="191">
        <f t="shared" si="13"/>
        <v>0</v>
      </c>
      <c r="AJ49" s="191">
        <f t="shared" si="13"/>
        <v>0</v>
      </c>
      <c r="AK49" s="191">
        <f t="shared" si="13"/>
        <v>0</v>
      </c>
      <c r="AL49" s="191">
        <f t="shared" si="13"/>
        <v>0</v>
      </c>
      <c r="AM49" s="196"/>
      <c r="AN49" s="196"/>
      <c r="AO49" s="196"/>
    </row>
    <row r="50" s="12" customFormat="1" ht="30" customHeight="1" spans="1:41">
      <c r="A50" s="183" t="s">
        <v>54</v>
      </c>
      <c r="B50" s="188" t="s">
        <v>86</v>
      </c>
      <c r="C50" s="188"/>
      <c r="D50" s="188"/>
      <c r="E50" s="185"/>
      <c r="F50" s="185"/>
      <c r="G50" s="185"/>
      <c r="H50" s="185"/>
      <c r="I50" s="191">
        <v>0</v>
      </c>
      <c r="J50" s="191">
        <v>0</v>
      </c>
      <c r="K50" s="191">
        <v>0</v>
      </c>
      <c r="L50" s="191">
        <v>0</v>
      </c>
      <c r="M50" s="191">
        <v>0</v>
      </c>
      <c r="N50" s="191">
        <v>0</v>
      </c>
      <c r="O50" s="191">
        <v>0</v>
      </c>
      <c r="P50" s="191">
        <v>0</v>
      </c>
      <c r="Q50" s="191">
        <v>0</v>
      </c>
      <c r="R50" s="191">
        <v>0</v>
      </c>
      <c r="S50" s="191">
        <v>0</v>
      </c>
      <c r="T50" s="191">
        <v>0</v>
      </c>
      <c r="U50" s="191">
        <v>0</v>
      </c>
      <c r="V50" s="191">
        <v>0</v>
      </c>
      <c r="W50" s="191">
        <v>0</v>
      </c>
      <c r="X50" s="191">
        <v>0</v>
      </c>
      <c r="Y50" s="191">
        <v>0</v>
      </c>
      <c r="Z50" s="191">
        <v>0</v>
      </c>
      <c r="AA50" s="191">
        <v>0</v>
      </c>
      <c r="AB50" s="191">
        <v>0</v>
      </c>
      <c r="AC50" s="191">
        <v>0</v>
      </c>
      <c r="AD50" s="191">
        <v>0</v>
      </c>
      <c r="AE50" s="191">
        <v>0</v>
      </c>
      <c r="AF50" s="191">
        <v>0</v>
      </c>
      <c r="AG50" s="191">
        <v>0</v>
      </c>
      <c r="AH50" s="191">
        <v>0</v>
      </c>
      <c r="AI50" s="191">
        <v>0</v>
      </c>
      <c r="AJ50" s="191">
        <v>0</v>
      </c>
      <c r="AK50" s="191">
        <v>0</v>
      </c>
      <c r="AL50" s="191">
        <v>0</v>
      </c>
      <c r="AM50" s="191"/>
      <c r="AN50" s="196"/>
      <c r="AO50" s="196"/>
    </row>
    <row r="51" s="12" customFormat="1" ht="30" customHeight="1" spans="1:41">
      <c r="A51" s="183" t="s">
        <v>54</v>
      </c>
      <c r="B51" s="188" t="s">
        <v>87</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c r="AO51" s="196"/>
    </row>
    <row r="52" s="12" customFormat="1" ht="30" customHeight="1" spans="1:41">
      <c r="A52" s="183" t="s">
        <v>54</v>
      </c>
      <c r="B52" s="188" t="s">
        <v>88</v>
      </c>
      <c r="C52" s="188"/>
      <c r="D52" s="188"/>
      <c r="E52" s="185"/>
      <c r="F52" s="185"/>
      <c r="G52" s="185"/>
      <c r="H52" s="185"/>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6"/>
      <c r="AN52" s="196"/>
      <c r="AO52" s="196"/>
    </row>
    <row r="53" s="12" customFormat="1" ht="30" customHeight="1" spans="1:41">
      <c r="A53" s="183" t="s">
        <v>54</v>
      </c>
      <c r="B53" s="188" t="s">
        <v>89</v>
      </c>
      <c r="C53" s="188"/>
      <c r="D53" s="188"/>
      <c r="E53" s="185"/>
      <c r="F53" s="185"/>
      <c r="G53" s="185"/>
      <c r="H53" s="185"/>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6"/>
      <c r="AN53" s="196"/>
      <c r="AO53" s="196"/>
    </row>
    <row r="54" s="12" customFormat="1" ht="30" customHeight="1" spans="1:41">
      <c r="A54" s="183" t="s">
        <v>52</v>
      </c>
      <c r="B54" s="188" t="s">
        <v>90</v>
      </c>
      <c r="C54" s="188"/>
      <c r="D54" s="188"/>
      <c r="E54" s="185"/>
      <c r="F54" s="185"/>
      <c r="G54" s="185"/>
      <c r="H54" s="185"/>
      <c r="I54" s="191">
        <f t="shared" ref="I54:AL54" si="14">I55+I57+I60+I58+I59+I61</f>
        <v>3</v>
      </c>
      <c r="J54" s="191">
        <f t="shared" si="14"/>
        <v>1200</v>
      </c>
      <c r="K54" s="191">
        <f t="shared" si="14"/>
        <v>3</v>
      </c>
      <c r="L54" s="191">
        <f t="shared" si="14"/>
        <v>0</v>
      </c>
      <c r="M54" s="191">
        <f t="shared" si="14"/>
        <v>0</v>
      </c>
      <c r="N54" s="191">
        <f t="shared" si="14"/>
        <v>0</v>
      </c>
      <c r="O54" s="191">
        <f t="shared" si="14"/>
        <v>0</v>
      </c>
      <c r="P54" s="191">
        <f t="shared" si="14"/>
        <v>0</v>
      </c>
      <c r="Q54" s="191">
        <f t="shared" si="14"/>
        <v>0</v>
      </c>
      <c r="R54" s="191">
        <f t="shared" si="14"/>
        <v>0</v>
      </c>
      <c r="S54" s="191">
        <f t="shared" si="14"/>
        <v>1363</v>
      </c>
      <c r="T54" s="191">
        <f t="shared" si="14"/>
        <v>1686</v>
      </c>
      <c r="U54" s="191">
        <f t="shared" si="14"/>
        <v>0</v>
      </c>
      <c r="V54" s="191">
        <f t="shared" si="14"/>
        <v>0</v>
      </c>
      <c r="W54" s="191">
        <f t="shared" si="14"/>
        <v>0</v>
      </c>
      <c r="X54" s="191">
        <f t="shared" si="14"/>
        <v>0</v>
      </c>
      <c r="Y54" s="191">
        <f t="shared" si="14"/>
        <v>0</v>
      </c>
      <c r="Z54" s="191">
        <f t="shared" si="14"/>
        <v>2348</v>
      </c>
      <c r="AA54" s="191">
        <f t="shared" si="14"/>
        <v>1250</v>
      </c>
      <c r="AB54" s="191">
        <f t="shared" si="14"/>
        <v>1097</v>
      </c>
      <c r="AC54" s="191">
        <f t="shared" si="14"/>
        <v>0</v>
      </c>
      <c r="AD54" s="191">
        <f t="shared" si="14"/>
        <v>153</v>
      </c>
      <c r="AE54" s="191">
        <f t="shared" si="14"/>
        <v>0</v>
      </c>
      <c r="AF54" s="191">
        <f t="shared" si="14"/>
        <v>1098</v>
      </c>
      <c r="AG54" s="191">
        <f t="shared" si="14"/>
        <v>0</v>
      </c>
      <c r="AH54" s="191">
        <f t="shared" si="14"/>
        <v>0</v>
      </c>
      <c r="AI54" s="191">
        <f t="shared" si="14"/>
        <v>0</v>
      </c>
      <c r="AJ54" s="191">
        <f t="shared" si="14"/>
        <v>0</v>
      </c>
      <c r="AK54" s="191">
        <f t="shared" si="14"/>
        <v>0</v>
      </c>
      <c r="AL54" s="191">
        <f t="shared" si="14"/>
        <v>0</v>
      </c>
      <c r="AM54" s="196"/>
      <c r="AN54" s="196"/>
      <c r="AO54" s="196"/>
    </row>
    <row r="55" s="12" customFormat="1" ht="30" customHeight="1" spans="1:41">
      <c r="A55" s="183" t="s">
        <v>54</v>
      </c>
      <c r="B55" s="188" t="s">
        <v>91</v>
      </c>
      <c r="C55" s="188"/>
      <c r="D55" s="188"/>
      <c r="E55" s="185"/>
      <c r="F55" s="185"/>
      <c r="G55" s="185"/>
      <c r="H55" s="185"/>
      <c r="I55" s="191">
        <f t="shared" ref="I55:AL55" si="15">SUM(I56)</f>
        <v>1</v>
      </c>
      <c r="J55" s="191">
        <f t="shared" si="15"/>
        <v>1200</v>
      </c>
      <c r="K55" s="191">
        <f t="shared" si="15"/>
        <v>1</v>
      </c>
      <c r="L55" s="191">
        <f t="shared" si="15"/>
        <v>0</v>
      </c>
      <c r="M55" s="191">
        <f t="shared" si="15"/>
        <v>0</v>
      </c>
      <c r="N55" s="191">
        <f t="shared" si="15"/>
        <v>0</v>
      </c>
      <c r="O55" s="191">
        <f t="shared" si="15"/>
        <v>0</v>
      </c>
      <c r="P55" s="191">
        <f t="shared" si="15"/>
        <v>0</v>
      </c>
      <c r="Q55" s="191">
        <f t="shared" si="15"/>
        <v>0</v>
      </c>
      <c r="R55" s="191">
        <f t="shared" si="15"/>
        <v>0</v>
      </c>
      <c r="S55" s="191">
        <f t="shared" si="15"/>
        <v>1200</v>
      </c>
      <c r="T55" s="191">
        <f t="shared" si="15"/>
        <v>1200</v>
      </c>
      <c r="U55" s="191">
        <f t="shared" si="15"/>
        <v>0</v>
      </c>
      <c r="V55" s="191">
        <f t="shared" si="15"/>
        <v>0</v>
      </c>
      <c r="W55" s="191">
        <f t="shared" si="15"/>
        <v>0</v>
      </c>
      <c r="X55" s="191">
        <f t="shared" si="15"/>
        <v>0</v>
      </c>
      <c r="Y55" s="191">
        <f t="shared" si="15"/>
        <v>0</v>
      </c>
      <c r="Z55" s="191">
        <f t="shared" si="15"/>
        <v>200</v>
      </c>
      <c r="AA55" s="191">
        <f t="shared" si="15"/>
        <v>0</v>
      </c>
      <c r="AB55" s="191">
        <f t="shared" si="15"/>
        <v>0</v>
      </c>
      <c r="AC55" s="191">
        <f t="shared" si="15"/>
        <v>0</v>
      </c>
      <c r="AD55" s="191">
        <f t="shared" si="15"/>
        <v>0</v>
      </c>
      <c r="AE55" s="191">
        <f t="shared" si="15"/>
        <v>0</v>
      </c>
      <c r="AF55" s="191">
        <f t="shared" si="15"/>
        <v>200</v>
      </c>
      <c r="AG55" s="191">
        <f t="shared" si="15"/>
        <v>0</v>
      </c>
      <c r="AH55" s="191">
        <f t="shared" si="15"/>
        <v>0</v>
      </c>
      <c r="AI55" s="191">
        <f t="shared" si="15"/>
        <v>0</v>
      </c>
      <c r="AJ55" s="191">
        <f t="shared" si="15"/>
        <v>0</v>
      </c>
      <c r="AK55" s="191">
        <f t="shared" si="15"/>
        <v>0</v>
      </c>
      <c r="AL55" s="191">
        <f t="shared" si="15"/>
        <v>0</v>
      </c>
      <c r="AM55" s="196"/>
      <c r="AN55" s="196"/>
      <c r="AO55" s="196"/>
    </row>
    <row r="56" s="7" customFormat="1" ht="178" customHeight="1" spans="1:41">
      <c r="A56" s="22">
        <v>12</v>
      </c>
      <c r="B56" s="22" t="s">
        <v>1180</v>
      </c>
      <c r="C56" s="22">
        <v>2024</v>
      </c>
      <c r="D56" s="33" t="s">
        <v>998</v>
      </c>
      <c r="E56" s="22" t="s">
        <v>178</v>
      </c>
      <c r="F56" s="22" t="s">
        <v>1175</v>
      </c>
      <c r="G56" s="22" t="s">
        <v>995</v>
      </c>
      <c r="H56" s="33" t="s">
        <v>999</v>
      </c>
      <c r="I56" s="22">
        <v>1</v>
      </c>
      <c r="J56" s="22">
        <v>1200</v>
      </c>
      <c r="K56" s="22">
        <v>1</v>
      </c>
      <c r="L56" s="22"/>
      <c r="M56" s="22"/>
      <c r="N56" s="22"/>
      <c r="O56" s="22"/>
      <c r="P56" s="22"/>
      <c r="Q56" s="22"/>
      <c r="R56" s="22"/>
      <c r="S56" s="22">
        <v>1200</v>
      </c>
      <c r="T56" s="22">
        <v>1200</v>
      </c>
      <c r="U56" s="36" t="s">
        <v>183</v>
      </c>
      <c r="V56" s="22" t="s">
        <v>1144</v>
      </c>
      <c r="W56" s="36" t="s">
        <v>183</v>
      </c>
      <c r="X56" s="22" t="s">
        <v>1144</v>
      </c>
      <c r="Y56" s="22" t="s">
        <v>1440</v>
      </c>
      <c r="Z56" s="22">
        <v>200</v>
      </c>
      <c r="AA56" s="22"/>
      <c r="AB56" s="60"/>
      <c r="AC56" s="60"/>
      <c r="AD56" s="60"/>
      <c r="AE56" s="60"/>
      <c r="AF56" s="22">
        <v>200</v>
      </c>
      <c r="AG56" s="22"/>
      <c r="AH56" s="22"/>
      <c r="AI56" s="22"/>
      <c r="AJ56" s="22"/>
      <c r="AK56" s="22"/>
      <c r="AL56" s="22"/>
      <c r="AM56" s="33" t="s">
        <v>1181</v>
      </c>
      <c r="AN56" s="33" t="s">
        <v>1182</v>
      </c>
      <c r="AO56" s="60" t="s">
        <v>1386</v>
      </c>
    </row>
    <row r="57" s="12" customFormat="1" ht="30" customHeight="1" spans="1:41">
      <c r="A57" s="183" t="s">
        <v>54</v>
      </c>
      <c r="B57" s="188" t="s">
        <v>92</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93</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54</v>
      </c>
      <c r="B59" s="188" t="s">
        <v>94</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3" t="s">
        <v>54</v>
      </c>
      <c r="B60" s="188" t="s">
        <v>95</v>
      </c>
      <c r="C60" s="188"/>
      <c r="D60" s="188"/>
      <c r="E60" s="185"/>
      <c r="F60" s="185"/>
      <c r="G60" s="185"/>
      <c r="H60" s="185"/>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6"/>
      <c r="AN60" s="196"/>
      <c r="AO60" s="196"/>
    </row>
    <row r="61" s="12" customFormat="1" ht="30" customHeight="1" spans="1:41">
      <c r="A61" s="183" t="s">
        <v>54</v>
      </c>
      <c r="B61" s="188" t="s">
        <v>96</v>
      </c>
      <c r="C61" s="188"/>
      <c r="D61" s="188"/>
      <c r="E61" s="185"/>
      <c r="F61" s="185"/>
      <c r="G61" s="185"/>
      <c r="H61" s="185"/>
      <c r="I61" s="191">
        <f t="shared" ref="I61:AL61" si="16">SUM(I62:I63)</f>
        <v>2</v>
      </c>
      <c r="J61" s="191">
        <f t="shared" si="16"/>
        <v>0</v>
      </c>
      <c r="K61" s="191">
        <f t="shared" si="16"/>
        <v>2</v>
      </c>
      <c r="L61" s="191">
        <f t="shared" si="16"/>
        <v>0</v>
      </c>
      <c r="M61" s="191">
        <f t="shared" si="16"/>
        <v>0</v>
      </c>
      <c r="N61" s="191">
        <f t="shared" si="16"/>
        <v>0</v>
      </c>
      <c r="O61" s="191">
        <f t="shared" si="16"/>
        <v>0</v>
      </c>
      <c r="P61" s="191">
        <f t="shared" si="16"/>
        <v>0</v>
      </c>
      <c r="Q61" s="191">
        <f t="shared" si="16"/>
        <v>0</v>
      </c>
      <c r="R61" s="191">
        <f t="shared" si="16"/>
        <v>0</v>
      </c>
      <c r="S61" s="191">
        <f t="shared" si="16"/>
        <v>163</v>
      </c>
      <c r="T61" s="191">
        <f t="shared" si="16"/>
        <v>486</v>
      </c>
      <c r="U61" s="191">
        <f t="shared" si="16"/>
        <v>0</v>
      </c>
      <c r="V61" s="191">
        <f t="shared" si="16"/>
        <v>0</v>
      </c>
      <c r="W61" s="191">
        <f t="shared" si="16"/>
        <v>0</v>
      </c>
      <c r="X61" s="191">
        <f t="shared" si="16"/>
        <v>0</v>
      </c>
      <c r="Y61" s="191">
        <f t="shared" si="16"/>
        <v>0</v>
      </c>
      <c r="Z61" s="191">
        <f t="shared" si="16"/>
        <v>2148</v>
      </c>
      <c r="AA61" s="191">
        <f t="shared" si="16"/>
        <v>1250</v>
      </c>
      <c r="AB61" s="191">
        <f t="shared" si="16"/>
        <v>1097</v>
      </c>
      <c r="AC61" s="191">
        <f t="shared" si="16"/>
        <v>0</v>
      </c>
      <c r="AD61" s="191">
        <f t="shared" si="16"/>
        <v>153</v>
      </c>
      <c r="AE61" s="191">
        <f t="shared" si="16"/>
        <v>0</v>
      </c>
      <c r="AF61" s="191">
        <f t="shared" si="16"/>
        <v>898</v>
      </c>
      <c r="AG61" s="191">
        <f t="shared" si="16"/>
        <v>0</v>
      </c>
      <c r="AH61" s="191">
        <f t="shared" si="16"/>
        <v>0</v>
      </c>
      <c r="AI61" s="191">
        <f t="shared" si="16"/>
        <v>0</v>
      </c>
      <c r="AJ61" s="191">
        <f t="shared" si="16"/>
        <v>0</v>
      </c>
      <c r="AK61" s="191">
        <f t="shared" si="16"/>
        <v>0</v>
      </c>
      <c r="AL61" s="191">
        <f t="shared" si="16"/>
        <v>0</v>
      </c>
      <c r="AM61" s="196"/>
      <c r="AN61" s="196"/>
      <c r="AO61" s="196"/>
    </row>
    <row r="62" s="12" customFormat="1" ht="216" customHeight="1" spans="1:41">
      <c r="A62" s="221">
        <v>13</v>
      </c>
      <c r="B62" s="208" t="s">
        <v>1469</v>
      </c>
      <c r="C62" s="208">
        <v>2024</v>
      </c>
      <c r="D62" s="208" t="s">
        <v>1470</v>
      </c>
      <c r="E62" s="208" t="s">
        <v>178</v>
      </c>
      <c r="F62" s="208" t="s">
        <v>1020</v>
      </c>
      <c r="G62" s="222" t="s">
        <v>204</v>
      </c>
      <c r="H62" s="42" t="s">
        <v>1471</v>
      </c>
      <c r="I62" s="33">
        <v>1</v>
      </c>
      <c r="J62" s="33"/>
      <c r="K62" s="33">
        <v>1</v>
      </c>
      <c r="L62" s="33"/>
      <c r="M62" s="33"/>
      <c r="N62" s="33"/>
      <c r="O62" s="33"/>
      <c r="P62" s="33"/>
      <c r="Q62" s="33"/>
      <c r="R62" s="33"/>
      <c r="S62" s="33">
        <v>163</v>
      </c>
      <c r="T62" s="33">
        <v>486</v>
      </c>
      <c r="U62" s="42" t="s">
        <v>206</v>
      </c>
      <c r="V62" s="33" t="s">
        <v>902</v>
      </c>
      <c r="W62" s="41" t="s">
        <v>183</v>
      </c>
      <c r="X62" s="22" t="s">
        <v>811</v>
      </c>
      <c r="Y62" s="22" t="s">
        <v>1440</v>
      </c>
      <c r="Z62" s="41">
        <v>80</v>
      </c>
      <c r="AA62" s="208">
        <v>80</v>
      </c>
      <c r="AB62" s="208">
        <v>80</v>
      </c>
      <c r="AC62" s="75"/>
      <c r="AD62" s="75"/>
      <c r="AE62" s="75"/>
      <c r="AF62" s="75"/>
      <c r="AG62" s="75"/>
      <c r="AH62" s="75"/>
      <c r="AI62" s="75"/>
      <c r="AJ62" s="75"/>
      <c r="AK62" s="75"/>
      <c r="AL62" s="75"/>
      <c r="AM62" s="42" t="s">
        <v>1472</v>
      </c>
      <c r="AN62" s="42" t="s">
        <v>1473</v>
      </c>
      <c r="AO62" s="60" t="s">
        <v>1386</v>
      </c>
    </row>
    <row r="63" s="12" customFormat="1" ht="243" customHeight="1" spans="1:41">
      <c r="A63" s="208">
        <v>14</v>
      </c>
      <c r="B63" s="208" t="s">
        <v>1474</v>
      </c>
      <c r="C63" s="208">
        <v>2024</v>
      </c>
      <c r="D63" s="208" t="s">
        <v>1475</v>
      </c>
      <c r="E63" s="208" t="s">
        <v>178</v>
      </c>
      <c r="F63" s="208" t="s">
        <v>1175</v>
      </c>
      <c r="G63" s="208" t="s">
        <v>995</v>
      </c>
      <c r="H63" s="42" t="s">
        <v>1476</v>
      </c>
      <c r="I63" s="22">
        <v>1</v>
      </c>
      <c r="J63" s="22"/>
      <c r="K63" s="22">
        <v>1</v>
      </c>
      <c r="L63" s="191"/>
      <c r="M63" s="191"/>
      <c r="N63" s="191"/>
      <c r="O63" s="191"/>
      <c r="P63" s="191"/>
      <c r="Q63" s="191"/>
      <c r="R63" s="191"/>
      <c r="S63" s="191"/>
      <c r="T63" s="191"/>
      <c r="U63" s="42" t="s">
        <v>995</v>
      </c>
      <c r="V63" s="22" t="s">
        <v>811</v>
      </c>
      <c r="W63" s="209" t="s">
        <v>183</v>
      </c>
      <c r="X63" s="22" t="s">
        <v>811</v>
      </c>
      <c r="Y63" s="22" t="s">
        <v>1440</v>
      </c>
      <c r="Z63" s="208">
        <v>2068</v>
      </c>
      <c r="AA63" s="208">
        <v>1170</v>
      </c>
      <c r="AB63" s="208">
        <v>1017</v>
      </c>
      <c r="AC63" s="208"/>
      <c r="AD63" s="208">
        <v>153</v>
      </c>
      <c r="AE63" s="208"/>
      <c r="AF63" s="208">
        <v>898</v>
      </c>
      <c r="AG63" s="208"/>
      <c r="AH63" s="208"/>
      <c r="AI63" s="208"/>
      <c r="AJ63" s="208"/>
      <c r="AK63" s="208"/>
      <c r="AL63" s="191"/>
      <c r="AM63" s="42" t="s">
        <v>1477</v>
      </c>
      <c r="AN63" s="42" t="s">
        <v>1478</v>
      </c>
      <c r="AO63" s="60" t="s">
        <v>1386</v>
      </c>
    </row>
    <row r="64" s="12" customFormat="1" ht="30" customHeight="1" spans="1:41">
      <c r="A64" s="180" t="s">
        <v>50</v>
      </c>
      <c r="B64" s="188" t="s">
        <v>97</v>
      </c>
      <c r="C64" s="188"/>
      <c r="D64" s="188"/>
      <c r="E64" s="185"/>
      <c r="F64" s="185"/>
      <c r="G64" s="185"/>
      <c r="H64" s="185"/>
      <c r="I64" s="192">
        <f t="shared" ref="I64:AL64" si="17">I65+I69+I72+I75+I79</f>
        <v>1</v>
      </c>
      <c r="J64" s="192">
        <f t="shared" si="17"/>
        <v>0</v>
      </c>
      <c r="K64" s="192">
        <f t="shared" si="17"/>
        <v>0</v>
      </c>
      <c r="L64" s="192">
        <f t="shared" si="17"/>
        <v>1</v>
      </c>
      <c r="M64" s="192">
        <f t="shared" si="17"/>
        <v>0</v>
      </c>
      <c r="N64" s="192">
        <f t="shared" si="17"/>
        <v>0</v>
      </c>
      <c r="O64" s="192">
        <f t="shared" si="17"/>
        <v>0</v>
      </c>
      <c r="P64" s="192">
        <f t="shared" si="17"/>
        <v>0</v>
      </c>
      <c r="Q64" s="192">
        <f t="shared" si="17"/>
        <v>0</v>
      </c>
      <c r="R64" s="192">
        <f t="shared" si="17"/>
        <v>0</v>
      </c>
      <c r="S64" s="192">
        <f t="shared" si="17"/>
        <v>0</v>
      </c>
      <c r="T64" s="192">
        <f t="shared" si="17"/>
        <v>0</v>
      </c>
      <c r="U64" s="192">
        <f t="shared" si="17"/>
        <v>0</v>
      </c>
      <c r="V64" s="192">
        <f t="shared" si="17"/>
        <v>0</v>
      </c>
      <c r="W64" s="192">
        <f t="shared" si="17"/>
        <v>0</v>
      </c>
      <c r="X64" s="192">
        <f t="shared" si="17"/>
        <v>0</v>
      </c>
      <c r="Y64" s="192">
        <f t="shared" si="17"/>
        <v>0</v>
      </c>
      <c r="Z64" s="192">
        <f t="shared" si="17"/>
        <v>30</v>
      </c>
      <c r="AA64" s="192">
        <f t="shared" si="17"/>
        <v>15</v>
      </c>
      <c r="AB64" s="192">
        <f t="shared" si="17"/>
        <v>15</v>
      </c>
      <c r="AC64" s="192">
        <f t="shared" si="17"/>
        <v>0</v>
      </c>
      <c r="AD64" s="192">
        <f t="shared" si="17"/>
        <v>0</v>
      </c>
      <c r="AE64" s="192">
        <f t="shared" si="17"/>
        <v>0</v>
      </c>
      <c r="AF64" s="192">
        <f t="shared" si="17"/>
        <v>15</v>
      </c>
      <c r="AG64" s="192">
        <f t="shared" si="17"/>
        <v>0</v>
      </c>
      <c r="AH64" s="192">
        <f t="shared" si="17"/>
        <v>0</v>
      </c>
      <c r="AI64" s="192">
        <f t="shared" si="17"/>
        <v>0</v>
      </c>
      <c r="AJ64" s="192">
        <f t="shared" si="17"/>
        <v>0</v>
      </c>
      <c r="AK64" s="192">
        <f t="shared" si="17"/>
        <v>0</v>
      </c>
      <c r="AL64" s="192">
        <f t="shared" si="17"/>
        <v>0</v>
      </c>
      <c r="AM64" s="196"/>
      <c r="AN64" s="196"/>
      <c r="AO64" s="196"/>
    </row>
    <row r="65" s="12" customFormat="1" ht="30" customHeight="1" spans="1:41">
      <c r="A65" s="180" t="s">
        <v>52</v>
      </c>
      <c r="B65" s="188" t="s">
        <v>98</v>
      </c>
      <c r="C65" s="188"/>
      <c r="D65" s="188"/>
      <c r="E65" s="185"/>
      <c r="F65" s="185"/>
      <c r="G65" s="185"/>
      <c r="H65" s="185"/>
      <c r="I65" s="191">
        <f t="shared" ref="I65:AL65" si="18">I66+I68</f>
        <v>1</v>
      </c>
      <c r="J65" s="191">
        <f t="shared" si="18"/>
        <v>0</v>
      </c>
      <c r="K65" s="191">
        <f t="shared" si="18"/>
        <v>0</v>
      </c>
      <c r="L65" s="191">
        <f t="shared" si="18"/>
        <v>1</v>
      </c>
      <c r="M65" s="191">
        <f t="shared" si="18"/>
        <v>0</v>
      </c>
      <c r="N65" s="191">
        <f t="shared" si="18"/>
        <v>0</v>
      </c>
      <c r="O65" s="191">
        <f t="shared" si="18"/>
        <v>0</v>
      </c>
      <c r="P65" s="191">
        <f t="shared" si="18"/>
        <v>0</v>
      </c>
      <c r="Q65" s="191">
        <f t="shared" si="18"/>
        <v>0</v>
      </c>
      <c r="R65" s="191">
        <f t="shared" si="18"/>
        <v>0</v>
      </c>
      <c r="S65" s="191">
        <f t="shared" si="18"/>
        <v>0</v>
      </c>
      <c r="T65" s="191">
        <f t="shared" si="18"/>
        <v>0</v>
      </c>
      <c r="U65" s="191">
        <f t="shared" si="18"/>
        <v>0</v>
      </c>
      <c r="V65" s="191">
        <f t="shared" si="18"/>
        <v>0</v>
      </c>
      <c r="W65" s="191">
        <f t="shared" si="18"/>
        <v>0</v>
      </c>
      <c r="X65" s="191">
        <f t="shared" si="18"/>
        <v>0</v>
      </c>
      <c r="Y65" s="191">
        <f t="shared" si="18"/>
        <v>0</v>
      </c>
      <c r="Z65" s="191">
        <f t="shared" si="18"/>
        <v>30</v>
      </c>
      <c r="AA65" s="191">
        <f t="shared" si="18"/>
        <v>15</v>
      </c>
      <c r="AB65" s="191">
        <f t="shared" si="18"/>
        <v>15</v>
      </c>
      <c r="AC65" s="191">
        <f t="shared" si="18"/>
        <v>0</v>
      </c>
      <c r="AD65" s="191">
        <f t="shared" si="18"/>
        <v>0</v>
      </c>
      <c r="AE65" s="191">
        <f t="shared" si="18"/>
        <v>0</v>
      </c>
      <c r="AF65" s="191">
        <f t="shared" si="18"/>
        <v>15</v>
      </c>
      <c r="AG65" s="191">
        <f t="shared" si="18"/>
        <v>0</v>
      </c>
      <c r="AH65" s="191">
        <f t="shared" si="18"/>
        <v>0</v>
      </c>
      <c r="AI65" s="191">
        <f t="shared" si="18"/>
        <v>0</v>
      </c>
      <c r="AJ65" s="191">
        <f t="shared" si="18"/>
        <v>0</v>
      </c>
      <c r="AK65" s="191">
        <f t="shared" si="18"/>
        <v>0</v>
      </c>
      <c r="AL65" s="191">
        <f t="shared" si="18"/>
        <v>0</v>
      </c>
      <c r="AM65" s="196"/>
      <c r="AN65" s="196"/>
      <c r="AO65" s="196"/>
    </row>
    <row r="66" s="12" customFormat="1" ht="30" customHeight="1" spans="1:41">
      <c r="A66" s="183" t="s">
        <v>54</v>
      </c>
      <c r="B66" s="188" t="s">
        <v>99</v>
      </c>
      <c r="C66" s="188"/>
      <c r="D66" s="188"/>
      <c r="E66" s="185"/>
      <c r="F66" s="185"/>
      <c r="G66" s="185"/>
      <c r="H66" s="185"/>
      <c r="I66" s="191">
        <f t="shared" ref="I66:AL66" si="19">SUM(I67)</f>
        <v>1</v>
      </c>
      <c r="J66" s="191">
        <f t="shared" si="19"/>
        <v>0</v>
      </c>
      <c r="K66" s="191">
        <f t="shared" si="19"/>
        <v>0</v>
      </c>
      <c r="L66" s="191">
        <f t="shared" si="19"/>
        <v>1</v>
      </c>
      <c r="M66" s="191">
        <f t="shared" si="19"/>
        <v>0</v>
      </c>
      <c r="N66" s="191">
        <f t="shared" si="19"/>
        <v>0</v>
      </c>
      <c r="O66" s="191">
        <f t="shared" si="19"/>
        <v>0</v>
      </c>
      <c r="P66" s="191">
        <f t="shared" si="19"/>
        <v>0</v>
      </c>
      <c r="Q66" s="191">
        <f t="shared" si="19"/>
        <v>0</v>
      </c>
      <c r="R66" s="191">
        <f t="shared" si="19"/>
        <v>0</v>
      </c>
      <c r="S66" s="191">
        <f t="shared" si="19"/>
        <v>0</v>
      </c>
      <c r="T66" s="191">
        <f t="shared" si="19"/>
        <v>0</v>
      </c>
      <c r="U66" s="191">
        <f t="shared" si="19"/>
        <v>0</v>
      </c>
      <c r="V66" s="191">
        <f t="shared" si="19"/>
        <v>0</v>
      </c>
      <c r="W66" s="191">
        <f t="shared" si="19"/>
        <v>0</v>
      </c>
      <c r="X66" s="191">
        <f t="shared" si="19"/>
        <v>0</v>
      </c>
      <c r="Y66" s="191">
        <f t="shared" si="19"/>
        <v>0</v>
      </c>
      <c r="Z66" s="191">
        <f t="shared" si="19"/>
        <v>30</v>
      </c>
      <c r="AA66" s="191">
        <f t="shared" si="19"/>
        <v>15</v>
      </c>
      <c r="AB66" s="191">
        <f t="shared" si="19"/>
        <v>15</v>
      </c>
      <c r="AC66" s="191">
        <f t="shared" si="19"/>
        <v>0</v>
      </c>
      <c r="AD66" s="191">
        <f t="shared" si="19"/>
        <v>0</v>
      </c>
      <c r="AE66" s="191">
        <f t="shared" si="19"/>
        <v>0</v>
      </c>
      <c r="AF66" s="191">
        <f t="shared" si="19"/>
        <v>15</v>
      </c>
      <c r="AG66" s="191">
        <f t="shared" si="19"/>
        <v>0</v>
      </c>
      <c r="AH66" s="191">
        <f t="shared" si="19"/>
        <v>0</v>
      </c>
      <c r="AI66" s="191">
        <f t="shared" si="19"/>
        <v>0</v>
      </c>
      <c r="AJ66" s="191">
        <f t="shared" si="19"/>
        <v>0</v>
      </c>
      <c r="AK66" s="191">
        <f t="shared" si="19"/>
        <v>0</v>
      </c>
      <c r="AL66" s="191">
        <f t="shared" si="19"/>
        <v>0</v>
      </c>
      <c r="AM66" s="196"/>
      <c r="AN66" s="196"/>
      <c r="AO66" s="196"/>
    </row>
    <row r="67" s="7" customFormat="1" ht="189" customHeight="1" spans="1:41">
      <c r="A67" s="22">
        <v>15</v>
      </c>
      <c r="B67" s="25" t="s">
        <v>1219</v>
      </c>
      <c r="C67" s="25">
        <v>2024</v>
      </c>
      <c r="D67" s="68" t="s">
        <v>1333</v>
      </c>
      <c r="E67" s="25" t="s">
        <v>178</v>
      </c>
      <c r="F67" s="25" t="s">
        <v>1175</v>
      </c>
      <c r="G67" s="25" t="s">
        <v>995</v>
      </c>
      <c r="H67" s="68" t="s">
        <v>1114</v>
      </c>
      <c r="I67" s="22">
        <v>1</v>
      </c>
      <c r="J67" s="22"/>
      <c r="K67" s="22"/>
      <c r="L67" s="22">
        <v>1</v>
      </c>
      <c r="M67" s="22"/>
      <c r="N67" s="22"/>
      <c r="O67" s="22"/>
      <c r="P67" s="22"/>
      <c r="Q67" s="22"/>
      <c r="R67" s="22"/>
      <c r="S67" s="22"/>
      <c r="T67" s="22"/>
      <c r="U67" s="51" t="s">
        <v>1003</v>
      </c>
      <c r="V67" s="22" t="s">
        <v>1438</v>
      </c>
      <c r="W67" s="51" t="s">
        <v>1003</v>
      </c>
      <c r="X67" s="22" t="s">
        <v>1438</v>
      </c>
      <c r="Y67" s="22" t="s">
        <v>1220</v>
      </c>
      <c r="Z67" s="25">
        <v>30</v>
      </c>
      <c r="AA67" s="22">
        <v>15</v>
      </c>
      <c r="AB67" s="208">
        <v>15</v>
      </c>
      <c r="AC67" s="191"/>
      <c r="AD67" s="191"/>
      <c r="AE67" s="191"/>
      <c r="AF67" s="208">
        <v>15</v>
      </c>
      <c r="AG67" s="22"/>
      <c r="AH67" s="22"/>
      <c r="AI67" s="22"/>
      <c r="AJ67" s="22"/>
      <c r="AK67" s="22"/>
      <c r="AL67" s="22"/>
      <c r="AM67" s="33" t="s">
        <v>1221</v>
      </c>
      <c r="AN67" s="33" t="s">
        <v>1334</v>
      </c>
      <c r="AO67" s="60" t="s">
        <v>1386</v>
      </c>
    </row>
    <row r="68" s="12" customFormat="1" ht="30" customHeight="1" spans="1:41">
      <c r="A68" s="183" t="s">
        <v>54</v>
      </c>
      <c r="B68" s="188" t="s">
        <v>100</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customHeight="1" spans="1:41">
      <c r="A69" s="183" t="s">
        <v>52</v>
      </c>
      <c r="B69" s="188" t="s">
        <v>101</v>
      </c>
      <c r="C69" s="188"/>
      <c r="D69" s="188"/>
      <c r="E69" s="185"/>
      <c r="F69" s="185"/>
      <c r="G69" s="185"/>
      <c r="H69" s="185"/>
      <c r="I69" s="191">
        <f t="shared" ref="I69:AL69" si="20">I70+I71</f>
        <v>0</v>
      </c>
      <c r="J69" s="191">
        <f t="shared" si="20"/>
        <v>0</v>
      </c>
      <c r="K69" s="191">
        <f t="shared" si="20"/>
        <v>0</v>
      </c>
      <c r="L69" s="191">
        <f t="shared" si="20"/>
        <v>0</v>
      </c>
      <c r="M69" s="191">
        <f t="shared" si="20"/>
        <v>0</v>
      </c>
      <c r="N69" s="191">
        <f t="shared" si="20"/>
        <v>0</v>
      </c>
      <c r="O69" s="191">
        <f t="shared" si="20"/>
        <v>0</v>
      </c>
      <c r="P69" s="191">
        <f t="shared" si="20"/>
        <v>0</v>
      </c>
      <c r="Q69" s="191">
        <f t="shared" si="20"/>
        <v>0</v>
      </c>
      <c r="R69" s="191">
        <f t="shared" si="20"/>
        <v>0</v>
      </c>
      <c r="S69" s="191">
        <f t="shared" si="20"/>
        <v>0</v>
      </c>
      <c r="T69" s="191">
        <f t="shared" si="20"/>
        <v>0</v>
      </c>
      <c r="U69" s="191">
        <f t="shared" si="20"/>
        <v>0</v>
      </c>
      <c r="V69" s="191">
        <f t="shared" si="20"/>
        <v>0</v>
      </c>
      <c r="W69" s="191">
        <f t="shared" si="20"/>
        <v>0</v>
      </c>
      <c r="X69" s="191">
        <f t="shared" si="20"/>
        <v>0</v>
      </c>
      <c r="Y69" s="191">
        <f t="shared" si="20"/>
        <v>0</v>
      </c>
      <c r="Z69" s="191">
        <f t="shared" si="20"/>
        <v>0</v>
      </c>
      <c r="AA69" s="191">
        <f t="shared" si="20"/>
        <v>0</v>
      </c>
      <c r="AB69" s="191">
        <f t="shared" si="20"/>
        <v>0</v>
      </c>
      <c r="AC69" s="191">
        <f t="shared" si="20"/>
        <v>0</v>
      </c>
      <c r="AD69" s="191">
        <f t="shared" si="20"/>
        <v>0</v>
      </c>
      <c r="AE69" s="191">
        <f t="shared" si="20"/>
        <v>0</v>
      </c>
      <c r="AF69" s="191">
        <f t="shared" si="20"/>
        <v>0</v>
      </c>
      <c r="AG69" s="191">
        <f t="shared" si="20"/>
        <v>0</v>
      </c>
      <c r="AH69" s="191">
        <f t="shared" si="20"/>
        <v>0</v>
      </c>
      <c r="AI69" s="191">
        <f t="shared" si="20"/>
        <v>0</v>
      </c>
      <c r="AJ69" s="191">
        <f t="shared" si="20"/>
        <v>0</v>
      </c>
      <c r="AK69" s="191">
        <f t="shared" si="20"/>
        <v>0</v>
      </c>
      <c r="AL69" s="191">
        <f t="shared" si="20"/>
        <v>0</v>
      </c>
      <c r="AM69" s="196"/>
      <c r="AN69" s="196"/>
      <c r="AO69" s="196"/>
    </row>
    <row r="70" s="12" customFormat="1" ht="30" customHeight="1" spans="1:41">
      <c r="A70" s="183" t="s">
        <v>54</v>
      </c>
      <c r="B70" s="188" t="s">
        <v>102</v>
      </c>
      <c r="C70" s="188"/>
      <c r="D70" s="188"/>
      <c r="E70" s="185"/>
      <c r="F70" s="185"/>
      <c r="G70" s="185"/>
      <c r="H70" s="185"/>
      <c r="I70" s="191"/>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6"/>
      <c r="AN70" s="196"/>
      <c r="AO70" s="196"/>
    </row>
    <row r="71" s="12" customFormat="1" ht="30" customHeight="1" spans="1:41">
      <c r="A71" s="183" t="s">
        <v>54</v>
      </c>
      <c r="B71" s="188" t="s">
        <v>103</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52</v>
      </c>
      <c r="B72" s="188" t="s">
        <v>104</v>
      </c>
      <c r="C72" s="188"/>
      <c r="D72" s="188"/>
      <c r="E72" s="185"/>
      <c r="F72" s="185"/>
      <c r="G72" s="185"/>
      <c r="H72" s="185"/>
      <c r="I72" s="191">
        <f t="shared" ref="I72:AL72" si="21">I73+I74</f>
        <v>0</v>
      </c>
      <c r="J72" s="191">
        <f t="shared" si="21"/>
        <v>0</v>
      </c>
      <c r="K72" s="191">
        <f t="shared" si="21"/>
        <v>0</v>
      </c>
      <c r="L72" s="191">
        <f t="shared" si="21"/>
        <v>0</v>
      </c>
      <c r="M72" s="191">
        <f t="shared" si="21"/>
        <v>0</v>
      </c>
      <c r="N72" s="191">
        <f t="shared" si="21"/>
        <v>0</v>
      </c>
      <c r="O72" s="191">
        <f t="shared" si="21"/>
        <v>0</v>
      </c>
      <c r="P72" s="191">
        <f t="shared" si="21"/>
        <v>0</v>
      </c>
      <c r="Q72" s="191">
        <f t="shared" si="21"/>
        <v>0</v>
      </c>
      <c r="R72" s="191">
        <f t="shared" si="21"/>
        <v>0</v>
      </c>
      <c r="S72" s="191">
        <f t="shared" si="21"/>
        <v>0</v>
      </c>
      <c r="T72" s="191">
        <f t="shared" si="21"/>
        <v>0</v>
      </c>
      <c r="U72" s="191">
        <f t="shared" si="21"/>
        <v>0</v>
      </c>
      <c r="V72" s="191">
        <f t="shared" si="21"/>
        <v>0</v>
      </c>
      <c r="W72" s="191">
        <f t="shared" si="21"/>
        <v>0</v>
      </c>
      <c r="X72" s="191">
        <f t="shared" si="21"/>
        <v>0</v>
      </c>
      <c r="Y72" s="191">
        <f t="shared" si="21"/>
        <v>0</v>
      </c>
      <c r="Z72" s="191">
        <f t="shared" si="21"/>
        <v>0</v>
      </c>
      <c r="AA72" s="191">
        <f t="shared" si="21"/>
        <v>0</v>
      </c>
      <c r="AB72" s="191">
        <f t="shared" si="21"/>
        <v>0</v>
      </c>
      <c r="AC72" s="191">
        <f t="shared" si="21"/>
        <v>0</v>
      </c>
      <c r="AD72" s="191">
        <f t="shared" si="21"/>
        <v>0</v>
      </c>
      <c r="AE72" s="191">
        <f t="shared" si="21"/>
        <v>0</v>
      </c>
      <c r="AF72" s="191">
        <f t="shared" si="21"/>
        <v>0</v>
      </c>
      <c r="AG72" s="191">
        <f t="shared" si="21"/>
        <v>0</v>
      </c>
      <c r="AH72" s="191">
        <f t="shared" si="21"/>
        <v>0</v>
      </c>
      <c r="AI72" s="191">
        <f t="shared" si="21"/>
        <v>0</v>
      </c>
      <c r="AJ72" s="191">
        <f t="shared" si="21"/>
        <v>0</v>
      </c>
      <c r="AK72" s="191">
        <f t="shared" si="21"/>
        <v>0</v>
      </c>
      <c r="AL72" s="191">
        <f t="shared" si="21"/>
        <v>0</v>
      </c>
      <c r="AM72" s="196"/>
      <c r="AN72" s="196"/>
      <c r="AO72" s="196"/>
    </row>
    <row r="73" s="12" customFormat="1" ht="30" customHeight="1" spans="1:41">
      <c r="A73" s="183" t="s">
        <v>54</v>
      </c>
      <c r="B73" s="188" t="s">
        <v>105</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54</v>
      </c>
      <c r="B74" s="188" t="s">
        <v>106</v>
      </c>
      <c r="C74" s="188"/>
      <c r="D74" s="188"/>
      <c r="E74" s="185"/>
      <c r="F74" s="185"/>
      <c r="G74" s="185"/>
      <c r="H74" s="185"/>
      <c r="I74" s="191"/>
      <c r="J74" s="191"/>
      <c r="K74" s="191"/>
      <c r="L74" s="191"/>
      <c r="M74" s="191"/>
      <c r="N74" s="191"/>
      <c r="O74" s="191"/>
      <c r="P74" s="191"/>
      <c r="Q74" s="191"/>
      <c r="R74" s="191"/>
      <c r="S74" s="191"/>
      <c r="T74" s="191"/>
      <c r="U74" s="191"/>
      <c r="V74" s="191"/>
      <c r="W74" s="191"/>
      <c r="X74" s="191"/>
      <c r="Y74" s="191"/>
      <c r="Z74" s="191"/>
      <c r="AA74" s="191"/>
      <c r="AB74" s="191"/>
      <c r="AC74" s="191"/>
      <c r="AD74" s="191"/>
      <c r="AE74" s="191"/>
      <c r="AF74" s="191"/>
      <c r="AG74" s="191"/>
      <c r="AH74" s="191"/>
      <c r="AI74" s="191"/>
      <c r="AJ74" s="191"/>
      <c r="AK74" s="191"/>
      <c r="AL74" s="191"/>
      <c r="AM74" s="196"/>
      <c r="AN74" s="196"/>
      <c r="AO74" s="196"/>
    </row>
    <row r="75" s="12" customFormat="1" ht="30" customHeight="1" spans="1:41">
      <c r="A75" s="183" t="s">
        <v>52</v>
      </c>
      <c r="B75" s="188" t="s">
        <v>107</v>
      </c>
      <c r="C75" s="188"/>
      <c r="D75" s="188"/>
      <c r="E75" s="185"/>
      <c r="F75" s="185"/>
      <c r="G75" s="185"/>
      <c r="H75" s="185"/>
      <c r="I75" s="191">
        <f t="shared" ref="I75:AL75" si="22">I76+I78+I77</f>
        <v>0</v>
      </c>
      <c r="J75" s="191">
        <f t="shared" si="22"/>
        <v>0</v>
      </c>
      <c r="K75" s="191">
        <f t="shared" si="22"/>
        <v>0</v>
      </c>
      <c r="L75" s="191">
        <f t="shared" si="22"/>
        <v>0</v>
      </c>
      <c r="M75" s="191">
        <f t="shared" si="22"/>
        <v>0</v>
      </c>
      <c r="N75" s="191">
        <f t="shared" si="22"/>
        <v>0</v>
      </c>
      <c r="O75" s="191">
        <f t="shared" si="22"/>
        <v>0</v>
      </c>
      <c r="P75" s="191">
        <f t="shared" si="22"/>
        <v>0</v>
      </c>
      <c r="Q75" s="191">
        <f t="shared" si="22"/>
        <v>0</v>
      </c>
      <c r="R75" s="191">
        <f t="shared" si="22"/>
        <v>0</v>
      </c>
      <c r="S75" s="191">
        <f t="shared" si="22"/>
        <v>0</v>
      </c>
      <c r="T75" s="191">
        <f t="shared" si="22"/>
        <v>0</v>
      </c>
      <c r="U75" s="191">
        <f t="shared" si="22"/>
        <v>0</v>
      </c>
      <c r="V75" s="191">
        <f t="shared" si="22"/>
        <v>0</v>
      </c>
      <c r="W75" s="191">
        <f t="shared" si="22"/>
        <v>0</v>
      </c>
      <c r="X75" s="191">
        <f t="shared" si="22"/>
        <v>0</v>
      </c>
      <c r="Y75" s="191">
        <f t="shared" si="22"/>
        <v>0</v>
      </c>
      <c r="Z75" s="191">
        <f t="shared" si="22"/>
        <v>0</v>
      </c>
      <c r="AA75" s="191">
        <f t="shared" si="22"/>
        <v>0</v>
      </c>
      <c r="AB75" s="191">
        <f t="shared" si="22"/>
        <v>0</v>
      </c>
      <c r="AC75" s="191">
        <f t="shared" si="22"/>
        <v>0</v>
      </c>
      <c r="AD75" s="191">
        <f t="shared" si="22"/>
        <v>0</v>
      </c>
      <c r="AE75" s="191">
        <f t="shared" si="22"/>
        <v>0</v>
      </c>
      <c r="AF75" s="191">
        <f t="shared" si="22"/>
        <v>0</v>
      </c>
      <c r="AG75" s="191">
        <f t="shared" si="22"/>
        <v>0</v>
      </c>
      <c r="AH75" s="191">
        <f t="shared" si="22"/>
        <v>0</v>
      </c>
      <c r="AI75" s="191">
        <f t="shared" si="22"/>
        <v>0</v>
      </c>
      <c r="AJ75" s="191">
        <f t="shared" si="22"/>
        <v>0</v>
      </c>
      <c r="AK75" s="191">
        <f t="shared" si="22"/>
        <v>0</v>
      </c>
      <c r="AL75" s="191">
        <f t="shared" si="22"/>
        <v>0</v>
      </c>
      <c r="AM75" s="196"/>
      <c r="AN75" s="196"/>
      <c r="AO75" s="196"/>
    </row>
    <row r="76" s="12" customFormat="1" ht="30" customHeight="1" spans="1:41">
      <c r="A76" s="183" t="s">
        <v>54</v>
      </c>
      <c r="B76" s="188" t="s">
        <v>108</v>
      </c>
      <c r="C76" s="188"/>
      <c r="D76" s="188"/>
      <c r="E76" s="185"/>
      <c r="F76" s="185"/>
      <c r="G76" s="185"/>
      <c r="H76" s="185"/>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6"/>
      <c r="AN76" s="196"/>
      <c r="AO76" s="196"/>
    </row>
    <row r="77" s="12" customFormat="1" ht="30" customHeight="1" spans="1:41">
      <c r="A77" s="183" t="s">
        <v>54</v>
      </c>
      <c r="B77" s="188" t="s">
        <v>109</v>
      </c>
      <c r="C77" s="188"/>
      <c r="D77" s="188"/>
      <c r="E77" s="185"/>
      <c r="F77" s="185"/>
      <c r="G77" s="185"/>
      <c r="H77" s="185"/>
      <c r="I77" s="191"/>
      <c r="J77" s="191"/>
      <c r="K77" s="191"/>
      <c r="L77" s="191"/>
      <c r="M77" s="191"/>
      <c r="N77" s="191"/>
      <c r="O77" s="191"/>
      <c r="P77" s="191"/>
      <c r="Q77" s="191"/>
      <c r="R77" s="191"/>
      <c r="S77" s="191"/>
      <c r="T77" s="191"/>
      <c r="U77" s="191"/>
      <c r="V77" s="191"/>
      <c r="W77" s="191"/>
      <c r="X77" s="191"/>
      <c r="Y77" s="191"/>
      <c r="Z77" s="191"/>
      <c r="AA77" s="191"/>
      <c r="AB77" s="191"/>
      <c r="AC77" s="191"/>
      <c r="AD77" s="191"/>
      <c r="AE77" s="191"/>
      <c r="AF77" s="191"/>
      <c r="AG77" s="191"/>
      <c r="AH77" s="191"/>
      <c r="AI77" s="191"/>
      <c r="AJ77" s="191"/>
      <c r="AK77" s="191"/>
      <c r="AL77" s="191"/>
      <c r="AM77" s="196"/>
      <c r="AN77" s="196"/>
      <c r="AO77" s="196"/>
    </row>
    <row r="78" s="12" customFormat="1" ht="30" customHeight="1" spans="1:41">
      <c r="A78" s="183" t="s">
        <v>54</v>
      </c>
      <c r="B78" s="188" t="s">
        <v>110</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30" customHeight="1" spans="1:41">
      <c r="A79" s="183" t="s">
        <v>52</v>
      </c>
      <c r="B79" s="188" t="s">
        <v>111</v>
      </c>
      <c r="C79" s="188"/>
      <c r="D79" s="188"/>
      <c r="E79" s="185"/>
      <c r="F79" s="185"/>
      <c r="G79" s="185"/>
      <c r="H79" s="185"/>
      <c r="I79" s="191">
        <f t="shared" ref="I79:AL79" si="23">I80</f>
        <v>0</v>
      </c>
      <c r="J79" s="191">
        <f t="shared" si="23"/>
        <v>0</v>
      </c>
      <c r="K79" s="191">
        <f t="shared" si="23"/>
        <v>0</v>
      </c>
      <c r="L79" s="191">
        <f t="shared" si="23"/>
        <v>0</v>
      </c>
      <c r="M79" s="191">
        <f t="shared" si="23"/>
        <v>0</v>
      </c>
      <c r="N79" s="191">
        <f t="shared" si="23"/>
        <v>0</v>
      </c>
      <c r="O79" s="191">
        <f t="shared" si="23"/>
        <v>0</v>
      </c>
      <c r="P79" s="191">
        <f t="shared" si="23"/>
        <v>0</v>
      </c>
      <c r="Q79" s="191">
        <f t="shared" si="23"/>
        <v>0</v>
      </c>
      <c r="R79" s="191">
        <f t="shared" si="23"/>
        <v>0</v>
      </c>
      <c r="S79" s="191">
        <f t="shared" si="23"/>
        <v>0</v>
      </c>
      <c r="T79" s="191">
        <f t="shared" si="23"/>
        <v>0</v>
      </c>
      <c r="U79" s="191">
        <f t="shared" si="23"/>
        <v>0</v>
      </c>
      <c r="V79" s="191">
        <f t="shared" si="23"/>
        <v>0</v>
      </c>
      <c r="W79" s="191">
        <f t="shared" si="23"/>
        <v>0</v>
      </c>
      <c r="X79" s="191">
        <f t="shared" si="23"/>
        <v>0</v>
      </c>
      <c r="Y79" s="191">
        <f t="shared" si="23"/>
        <v>0</v>
      </c>
      <c r="Z79" s="191">
        <f t="shared" si="23"/>
        <v>0</v>
      </c>
      <c r="AA79" s="191">
        <f t="shared" si="23"/>
        <v>0</v>
      </c>
      <c r="AB79" s="191">
        <f t="shared" si="23"/>
        <v>0</v>
      </c>
      <c r="AC79" s="191">
        <f t="shared" si="23"/>
        <v>0</v>
      </c>
      <c r="AD79" s="191">
        <f t="shared" si="23"/>
        <v>0</v>
      </c>
      <c r="AE79" s="191">
        <f t="shared" si="23"/>
        <v>0</v>
      </c>
      <c r="AF79" s="191">
        <f t="shared" si="23"/>
        <v>0</v>
      </c>
      <c r="AG79" s="191">
        <f t="shared" si="23"/>
        <v>0</v>
      </c>
      <c r="AH79" s="191">
        <f t="shared" si="23"/>
        <v>0</v>
      </c>
      <c r="AI79" s="191">
        <f t="shared" si="23"/>
        <v>0</v>
      </c>
      <c r="AJ79" s="191">
        <f t="shared" si="23"/>
        <v>0</v>
      </c>
      <c r="AK79" s="191">
        <f t="shared" si="23"/>
        <v>0</v>
      </c>
      <c r="AL79" s="191">
        <f t="shared" si="23"/>
        <v>0</v>
      </c>
      <c r="AM79" s="196"/>
      <c r="AN79" s="196"/>
      <c r="AO79" s="196"/>
    </row>
    <row r="80" s="12" customFormat="1" ht="30" customHeight="1" spans="1:41">
      <c r="A80" s="183" t="s">
        <v>54</v>
      </c>
      <c r="B80" s="188" t="s">
        <v>111</v>
      </c>
      <c r="C80" s="188"/>
      <c r="D80" s="188"/>
      <c r="E80" s="185"/>
      <c r="F80" s="185"/>
      <c r="G80" s="185"/>
      <c r="H80" s="185"/>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c r="AG80" s="191"/>
      <c r="AH80" s="191"/>
      <c r="AI80" s="191"/>
      <c r="AJ80" s="191"/>
      <c r="AK80" s="191"/>
      <c r="AL80" s="191"/>
      <c r="AM80" s="196"/>
      <c r="AN80" s="196"/>
      <c r="AO80" s="196"/>
    </row>
    <row r="81" s="12" customFormat="1" ht="30" customHeight="1" spans="1:41">
      <c r="A81" s="180" t="s">
        <v>50</v>
      </c>
      <c r="B81" s="188" t="s">
        <v>112</v>
      </c>
      <c r="C81" s="188"/>
      <c r="D81" s="188"/>
      <c r="E81" s="185"/>
      <c r="F81" s="185"/>
      <c r="G81" s="185"/>
      <c r="H81" s="185"/>
      <c r="I81" s="192">
        <f t="shared" ref="I81:AL81" si="24">I82+I94+I99</f>
        <v>2</v>
      </c>
      <c r="J81" s="192">
        <f t="shared" si="24"/>
        <v>210</v>
      </c>
      <c r="K81" s="192">
        <f t="shared" si="24"/>
        <v>1</v>
      </c>
      <c r="L81" s="192">
        <f t="shared" si="24"/>
        <v>0</v>
      </c>
      <c r="M81" s="192">
        <f t="shared" si="24"/>
        <v>1</v>
      </c>
      <c r="N81" s="192">
        <f t="shared" si="24"/>
        <v>0</v>
      </c>
      <c r="O81" s="192">
        <f t="shared" si="24"/>
        <v>0</v>
      </c>
      <c r="P81" s="192">
        <f t="shared" si="24"/>
        <v>0</v>
      </c>
      <c r="Q81" s="192">
        <f t="shared" si="24"/>
        <v>0</v>
      </c>
      <c r="R81" s="192">
        <f t="shared" si="24"/>
        <v>0</v>
      </c>
      <c r="S81" s="192">
        <f t="shared" si="24"/>
        <v>1225</v>
      </c>
      <c r="T81" s="192">
        <f t="shared" si="24"/>
        <v>4756</v>
      </c>
      <c r="U81" s="192">
        <f t="shared" si="24"/>
        <v>0</v>
      </c>
      <c r="V81" s="192">
        <f t="shared" si="24"/>
        <v>0</v>
      </c>
      <c r="W81" s="192">
        <f t="shared" si="24"/>
        <v>0</v>
      </c>
      <c r="X81" s="192">
        <f t="shared" si="24"/>
        <v>0</v>
      </c>
      <c r="Y81" s="192">
        <f t="shared" si="24"/>
        <v>0</v>
      </c>
      <c r="Z81" s="192">
        <f t="shared" si="24"/>
        <v>3050</v>
      </c>
      <c r="AA81" s="192">
        <f t="shared" si="24"/>
        <v>711.91</v>
      </c>
      <c r="AB81" s="192">
        <f t="shared" si="24"/>
        <v>711.91</v>
      </c>
      <c r="AC81" s="192">
        <f t="shared" si="24"/>
        <v>0</v>
      </c>
      <c r="AD81" s="192">
        <f t="shared" si="24"/>
        <v>0</v>
      </c>
      <c r="AE81" s="192">
        <f t="shared" si="24"/>
        <v>0</v>
      </c>
      <c r="AF81" s="192">
        <f t="shared" si="24"/>
        <v>759</v>
      </c>
      <c r="AG81" s="192">
        <f t="shared" si="24"/>
        <v>0</v>
      </c>
      <c r="AH81" s="192">
        <f t="shared" si="24"/>
        <v>0</v>
      </c>
      <c r="AI81" s="192">
        <f t="shared" si="24"/>
        <v>501</v>
      </c>
      <c r="AJ81" s="192">
        <f t="shared" si="24"/>
        <v>1078.09</v>
      </c>
      <c r="AK81" s="192">
        <f t="shared" si="24"/>
        <v>0</v>
      </c>
      <c r="AL81" s="192">
        <f t="shared" si="24"/>
        <v>0</v>
      </c>
      <c r="AM81" s="196"/>
      <c r="AN81" s="196"/>
      <c r="AO81" s="196"/>
    </row>
    <row r="82" s="12" customFormat="1" ht="30" customHeight="1" spans="1:41">
      <c r="A82" s="180" t="s">
        <v>52</v>
      </c>
      <c r="B82" s="188" t="s">
        <v>113</v>
      </c>
      <c r="C82" s="188"/>
      <c r="D82" s="188"/>
      <c r="E82" s="185"/>
      <c r="F82" s="185"/>
      <c r="G82" s="185"/>
      <c r="H82" s="185"/>
      <c r="I82" s="191">
        <f t="shared" ref="I82:AL82" si="25">I83+I84+I85+I87+I89+I90+I91+I92+I93</f>
        <v>2</v>
      </c>
      <c r="J82" s="191">
        <f t="shared" si="25"/>
        <v>210</v>
      </c>
      <c r="K82" s="191">
        <f t="shared" si="25"/>
        <v>1</v>
      </c>
      <c r="L82" s="191">
        <f t="shared" si="25"/>
        <v>0</v>
      </c>
      <c r="M82" s="191">
        <f t="shared" si="25"/>
        <v>1</v>
      </c>
      <c r="N82" s="191">
        <f t="shared" si="25"/>
        <v>0</v>
      </c>
      <c r="O82" s="191">
        <f t="shared" si="25"/>
        <v>0</v>
      </c>
      <c r="P82" s="191">
        <f t="shared" si="25"/>
        <v>0</v>
      </c>
      <c r="Q82" s="191">
        <f t="shared" si="25"/>
        <v>0</v>
      </c>
      <c r="R82" s="191">
        <f t="shared" si="25"/>
        <v>0</v>
      </c>
      <c r="S82" s="191">
        <f t="shared" si="25"/>
        <v>1225</v>
      </c>
      <c r="T82" s="191">
        <f t="shared" si="25"/>
        <v>4756</v>
      </c>
      <c r="U82" s="191">
        <f t="shared" si="25"/>
        <v>0</v>
      </c>
      <c r="V82" s="191">
        <f t="shared" si="25"/>
        <v>0</v>
      </c>
      <c r="W82" s="191">
        <f t="shared" si="25"/>
        <v>0</v>
      </c>
      <c r="X82" s="191">
        <f t="shared" si="25"/>
        <v>0</v>
      </c>
      <c r="Y82" s="191">
        <f t="shared" si="25"/>
        <v>0</v>
      </c>
      <c r="Z82" s="191">
        <f t="shared" si="25"/>
        <v>3050</v>
      </c>
      <c r="AA82" s="191">
        <f t="shared" si="25"/>
        <v>711.91</v>
      </c>
      <c r="AB82" s="191">
        <f t="shared" si="25"/>
        <v>711.91</v>
      </c>
      <c r="AC82" s="191">
        <f t="shared" si="25"/>
        <v>0</v>
      </c>
      <c r="AD82" s="191">
        <f t="shared" si="25"/>
        <v>0</v>
      </c>
      <c r="AE82" s="191">
        <f t="shared" si="25"/>
        <v>0</v>
      </c>
      <c r="AF82" s="191">
        <f t="shared" si="25"/>
        <v>759</v>
      </c>
      <c r="AG82" s="191">
        <f t="shared" si="25"/>
        <v>0</v>
      </c>
      <c r="AH82" s="191">
        <f t="shared" si="25"/>
        <v>0</v>
      </c>
      <c r="AI82" s="191">
        <f t="shared" si="25"/>
        <v>501</v>
      </c>
      <c r="AJ82" s="191">
        <f t="shared" si="25"/>
        <v>1078.09</v>
      </c>
      <c r="AK82" s="191">
        <f t="shared" si="25"/>
        <v>0</v>
      </c>
      <c r="AL82" s="191">
        <f t="shared" si="25"/>
        <v>0</v>
      </c>
      <c r="AM82" s="196"/>
      <c r="AN82" s="196"/>
      <c r="AO82" s="196"/>
    </row>
    <row r="83" s="12" customFormat="1" ht="43" customHeight="1" spans="1:41">
      <c r="A83" s="183" t="s">
        <v>54</v>
      </c>
      <c r="B83" s="188" t="s">
        <v>114</v>
      </c>
      <c r="C83" s="188"/>
      <c r="D83" s="188"/>
      <c r="E83" s="185"/>
      <c r="F83" s="185"/>
      <c r="G83" s="185"/>
      <c r="H83" s="185"/>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6"/>
      <c r="AN83" s="196"/>
      <c r="AO83" s="196"/>
    </row>
    <row r="84" s="12" customFormat="1" ht="43" customHeight="1" spans="1:41">
      <c r="A84" s="183" t="s">
        <v>54</v>
      </c>
      <c r="B84" s="188" t="s">
        <v>115</v>
      </c>
      <c r="C84" s="188"/>
      <c r="D84" s="188"/>
      <c r="E84" s="185"/>
      <c r="F84" s="185"/>
      <c r="G84" s="185"/>
      <c r="H84" s="185"/>
      <c r="I84" s="191">
        <v>0</v>
      </c>
      <c r="J84" s="191">
        <v>0</v>
      </c>
      <c r="K84" s="191">
        <v>0</v>
      </c>
      <c r="L84" s="191">
        <v>0</v>
      </c>
      <c r="M84" s="191">
        <v>0</v>
      </c>
      <c r="N84" s="191">
        <v>0</v>
      </c>
      <c r="O84" s="191">
        <v>0</v>
      </c>
      <c r="P84" s="191">
        <v>0</v>
      </c>
      <c r="Q84" s="191">
        <v>0</v>
      </c>
      <c r="R84" s="191">
        <v>0</v>
      </c>
      <c r="S84" s="191">
        <v>0</v>
      </c>
      <c r="T84" s="191">
        <v>0</v>
      </c>
      <c r="U84" s="191">
        <v>0</v>
      </c>
      <c r="V84" s="191">
        <v>0</v>
      </c>
      <c r="W84" s="191">
        <v>0</v>
      </c>
      <c r="X84" s="191">
        <v>0</v>
      </c>
      <c r="Y84" s="191">
        <v>0</v>
      </c>
      <c r="Z84" s="191">
        <v>0</v>
      </c>
      <c r="AA84" s="191">
        <v>0</v>
      </c>
      <c r="AB84" s="191">
        <v>0</v>
      </c>
      <c r="AC84" s="191">
        <v>0</v>
      </c>
      <c r="AD84" s="191">
        <v>0</v>
      </c>
      <c r="AE84" s="191">
        <v>0</v>
      </c>
      <c r="AF84" s="191">
        <v>0</v>
      </c>
      <c r="AG84" s="191">
        <v>0</v>
      </c>
      <c r="AH84" s="191">
        <v>0</v>
      </c>
      <c r="AI84" s="191">
        <v>0</v>
      </c>
      <c r="AJ84" s="191">
        <v>0</v>
      </c>
      <c r="AK84" s="191">
        <v>0</v>
      </c>
      <c r="AL84" s="191">
        <v>0</v>
      </c>
      <c r="AM84" s="196"/>
      <c r="AN84" s="196"/>
      <c r="AO84" s="196"/>
    </row>
    <row r="85" s="12" customFormat="1" ht="43" customHeight="1" spans="1:41">
      <c r="A85" s="197" t="s">
        <v>54</v>
      </c>
      <c r="B85" s="198" t="s">
        <v>116</v>
      </c>
      <c r="C85" s="198"/>
      <c r="D85" s="198"/>
      <c r="E85" s="199"/>
      <c r="F85" s="199"/>
      <c r="G85" s="199"/>
      <c r="H85" s="199"/>
      <c r="I85" s="204">
        <f t="shared" ref="I85:AL85" si="26">SUM(I86)</f>
        <v>1</v>
      </c>
      <c r="J85" s="204">
        <f t="shared" si="26"/>
        <v>30</v>
      </c>
      <c r="K85" s="204">
        <f t="shared" si="26"/>
        <v>1</v>
      </c>
      <c r="L85" s="204">
        <f t="shared" si="26"/>
        <v>0</v>
      </c>
      <c r="M85" s="204">
        <f t="shared" si="26"/>
        <v>0</v>
      </c>
      <c r="N85" s="204">
        <f t="shared" si="26"/>
        <v>0</v>
      </c>
      <c r="O85" s="204">
        <f t="shared" si="26"/>
        <v>0</v>
      </c>
      <c r="P85" s="204">
        <f t="shared" si="26"/>
        <v>0</v>
      </c>
      <c r="Q85" s="204">
        <f t="shared" si="26"/>
        <v>0</v>
      </c>
      <c r="R85" s="204">
        <f t="shared" si="26"/>
        <v>0</v>
      </c>
      <c r="S85" s="204">
        <f t="shared" si="26"/>
        <v>431</v>
      </c>
      <c r="T85" s="204">
        <f t="shared" si="26"/>
        <v>1548</v>
      </c>
      <c r="U85" s="204">
        <f t="shared" si="26"/>
        <v>0</v>
      </c>
      <c r="V85" s="204">
        <f t="shared" si="26"/>
        <v>0</v>
      </c>
      <c r="W85" s="204">
        <f t="shared" si="26"/>
        <v>0</v>
      </c>
      <c r="X85" s="204">
        <f t="shared" si="26"/>
        <v>0</v>
      </c>
      <c r="Y85" s="204">
        <f t="shared" si="26"/>
        <v>0</v>
      </c>
      <c r="Z85" s="204">
        <f t="shared" si="26"/>
        <v>1800</v>
      </c>
      <c r="AA85" s="204">
        <f t="shared" si="26"/>
        <v>411.91</v>
      </c>
      <c r="AB85" s="204">
        <f t="shared" si="26"/>
        <v>411.91</v>
      </c>
      <c r="AC85" s="204">
        <f t="shared" si="26"/>
        <v>0</v>
      </c>
      <c r="AD85" s="204">
        <f t="shared" si="26"/>
        <v>0</v>
      </c>
      <c r="AE85" s="204">
        <f t="shared" si="26"/>
        <v>0</v>
      </c>
      <c r="AF85" s="204">
        <f t="shared" si="26"/>
        <v>300</v>
      </c>
      <c r="AG85" s="204">
        <f t="shared" si="26"/>
        <v>0</v>
      </c>
      <c r="AH85" s="204">
        <f t="shared" si="26"/>
        <v>0</v>
      </c>
      <c r="AI85" s="204">
        <f t="shared" si="26"/>
        <v>501</v>
      </c>
      <c r="AJ85" s="204">
        <f t="shared" si="26"/>
        <v>587.09</v>
      </c>
      <c r="AK85" s="204">
        <f t="shared" si="26"/>
        <v>0</v>
      </c>
      <c r="AL85" s="204">
        <f t="shared" si="26"/>
        <v>0</v>
      </c>
      <c r="AM85" s="206"/>
      <c r="AN85" s="206"/>
      <c r="AO85" s="206"/>
    </row>
    <row r="86" s="179" customFormat="1" ht="189" customHeight="1" spans="1:41">
      <c r="A86" s="22">
        <v>16</v>
      </c>
      <c r="B86" s="22" t="s">
        <v>1335</v>
      </c>
      <c r="C86" s="22">
        <v>2024</v>
      </c>
      <c r="D86" s="37" t="s">
        <v>1336</v>
      </c>
      <c r="E86" s="24" t="s">
        <v>178</v>
      </c>
      <c r="F86" s="24" t="s">
        <v>1337</v>
      </c>
      <c r="G86" s="24" t="s">
        <v>1304</v>
      </c>
      <c r="H86" s="37" t="s">
        <v>1338</v>
      </c>
      <c r="I86" s="22">
        <v>1</v>
      </c>
      <c r="J86" s="22">
        <v>30</v>
      </c>
      <c r="K86" s="22">
        <v>1</v>
      </c>
      <c r="L86" s="22"/>
      <c r="M86" s="22"/>
      <c r="N86" s="22"/>
      <c r="O86" s="22"/>
      <c r="P86" s="22"/>
      <c r="Q86" s="22"/>
      <c r="R86" s="22"/>
      <c r="S86" s="22">
        <v>431</v>
      </c>
      <c r="T86" s="22">
        <v>1548</v>
      </c>
      <c r="U86" s="36" t="s">
        <v>215</v>
      </c>
      <c r="V86" s="22" t="s">
        <v>853</v>
      </c>
      <c r="W86" s="36" t="s">
        <v>215</v>
      </c>
      <c r="X86" s="22" t="s">
        <v>853</v>
      </c>
      <c r="Y86" s="22" t="s">
        <v>1479</v>
      </c>
      <c r="Z86" s="22">
        <v>1800</v>
      </c>
      <c r="AA86" s="213">
        <v>411.91</v>
      </c>
      <c r="AB86" s="213">
        <v>411.91</v>
      </c>
      <c r="AC86" s="213"/>
      <c r="AD86" s="213"/>
      <c r="AE86" s="213"/>
      <c r="AF86" s="208">
        <v>300</v>
      </c>
      <c r="AG86" s="208"/>
      <c r="AH86" s="208"/>
      <c r="AI86" s="208">
        <v>501</v>
      </c>
      <c r="AJ86" s="60">
        <v>587.09</v>
      </c>
      <c r="AK86" s="22"/>
      <c r="AL86" s="22"/>
      <c r="AM86" s="33" t="s">
        <v>1339</v>
      </c>
      <c r="AN86" s="33" t="s">
        <v>1340</v>
      </c>
      <c r="AO86" s="60" t="s">
        <v>1386</v>
      </c>
    </row>
    <row r="87" s="12" customFormat="1" ht="30" customHeight="1" spans="1:41">
      <c r="A87" s="200" t="s">
        <v>54</v>
      </c>
      <c r="B87" s="201" t="s">
        <v>117</v>
      </c>
      <c r="C87" s="201"/>
      <c r="D87" s="201"/>
      <c r="E87" s="202"/>
      <c r="F87" s="202"/>
      <c r="G87" s="202"/>
      <c r="H87" s="202"/>
      <c r="I87" s="205">
        <f t="shared" ref="I87:AL87" si="27">SUM(I88:I88)</f>
        <v>1</v>
      </c>
      <c r="J87" s="205">
        <f t="shared" si="27"/>
        <v>180</v>
      </c>
      <c r="K87" s="205">
        <f t="shared" si="27"/>
        <v>0</v>
      </c>
      <c r="L87" s="205">
        <f t="shared" si="27"/>
        <v>0</v>
      </c>
      <c r="M87" s="205">
        <f t="shared" si="27"/>
        <v>1</v>
      </c>
      <c r="N87" s="205">
        <f t="shared" si="27"/>
        <v>0</v>
      </c>
      <c r="O87" s="205">
        <f t="shared" si="27"/>
        <v>0</v>
      </c>
      <c r="P87" s="205">
        <f t="shared" si="27"/>
        <v>0</v>
      </c>
      <c r="Q87" s="205">
        <f t="shared" si="27"/>
        <v>0</v>
      </c>
      <c r="R87" s="205">
        <f t="shared" si="27"/>
        <v>0</v>
      </c>
      <c r="S87" s="205">
        <f t="shared" si="27"/>
        <v>794</v>
      </c>
      <c r="T87" s="205">
        <f t="shared" si="27"/>
        <v>3208</v>
      </c>
      <c r="U87" s="205">
        <f t="shared" si="27"/>
        <v>0</v>
      </c>
      <c r="V87" s="205">
        <f t="shared" si="27"/>
        <v>0</v>
      </c>
      <c r="W87" s="205">
        <f t="shared" si="27"/>
        <v>0</v>
      </c>
      <c r="X87" s="205">
        <f t="shared" si="27"/>
        <v>0</v>
      </c>
      <c r="Y87" s="205">
        <f t="shared" si="27"/>
        <v>0</v>
      </c>
      <c r="Z87" s="205">
        <f t="shared" si="27"/>
        <v>1250</v>
      </c>
      <c r="AA87" s="205">
        <f t="shared" si="27"/>
        <v>300</v>
      </c>
      <c r="AB87" s="205">
        <f t="shared" si="27"/>
        <v>300</v>
      </c>
      <c r="AC87" s="205">
        <f t="shared" si="27"/>
        <v>0</v>
      </c>
      <c r="AD87" s="205">
        <f t="shared" si="27"/>
        <v>0</v>
      </c>
      <c r="AE87" s="205">
        <f t="shared" si="27"/>
        <v>0</v>
      </c>
      <c r="AF87" s="205">
        <f t="shared" si="27"/>
        <v>459</v>
      </c>
      <c r="AG87" s="205">
        <f t="shared" si="27"/>
        <v>0</v>
      </c>
      <c r="AH87" s="205">
        <f t="shared" si="27"/>
        <v>0</v>
      </c>
      <c r="AI87" s="205">
        <f t="shared" si="27"/>
        <v>0</v>
      </c>
      <c r="AJ87" s="205">
        <f t="shared" si="27"/>
        <v>491</v>
      </c>
      <c r="AK87" s="205">
        <f t="shared" si="27"/>
        <v>0</v>
      </c>
      <c r="AL87" s="205">
        <f t="shared" si="27"/>
        <v>0</v>
      </c>
      <c r="AM87" s="207"/>
      <c r="AN87" s="207"/>
      <c r="AO87" s="207"/>
    </row>
    <row r="88" s="12" customFormat="1" ht="409" customHeight="1" spans="1:41">
      <c r="A88" s="22">
        <v>17</v>
      </c>
      <c r="B88" s="22" t="s">
        <v>1201</v>
      </c>
      <c r="C88" s="22">
        <v>2024</v>
      </c>
      <c r="D88" s="33" t="s">
        <v>1341</v>
      </c>
      <c r="E88" s="22" t="s">
        <v>178</v>
      </c>
      <c r="F88" s="24" t="s">
        <v>1013</v>
      </c>
      <c r="G88" s="22" t="s">
        <v>1342</v>
      </c>
      <c r="H88" s="33" t="s">
        <v>1416</v>
      </c>
      <c r="I88" s="22">
        <v>1</v>
      </c>
      <c r="J88" s="39">
        <v>180</v>
      </c>
      <c r="K88" s="39"/>
      <c r="L88" s="39"/>
      <c r="M88" s="39">
        <v>1</v>
      </c>
      <c r="N88" s="39"/>
      <c r="O88" s="39"/>
      <c r="P88" s="39"/>
      <c r="Q88" s="39"/>
      <c r="R88" s="39"/>
      <c r="S88" s="39">
        <v>794</v>
      </c>
      <c r="T88" s="39">
        <v>3208</v>
      </c>
      <c r="U88" s="22" t="s">
        <v>207</v>
      </c>
      <c r="V88" s="22" t="s">
        <v>715</v>
      </c>
      <c r="W88" s="22" t="s">
        <v>207</v>
      </c>
      <c r="X88" s="22" t="s">
        <v>715</v>
      </c>
      <c r="Y88" s="22" t="s">
        <v>1468</v>
      </c>
      <c r="Z88" s="39">
        <v>1250</v>
      </c>
      <c r="AA88" s="39">
        <v>300</v>
      </c>
      <c r="AB88" s="75">
        <v>300</v>
      </c>
      <c r="AC88" s="75"/>
      <c r="AD88" s="75"/>
      <c r="AE88" s="75"/>
      <c r="AF88" s="75">
        <v>459</v>
      </c>
      <c r="AG88" s="75"/>
      <c r="AH88" s="75"/>
      <c r="AI88" s="75"/>
      <c r="AJ88" s="75">
        <v>491</v>
      </c>
      <c r="AK88" s="39"/>
      <c r="AL88" s="39"/>
      <c r="AM88" s="71" t="s">
        <v>1202</v>
      </c>
      <c r="AN88" s="71" t="s">
        <v>1203</v>
      </c>
      <c r="AO88" s="78" t="s">
        <v>1386</v>
      </c>
    </row>
    <row r="89" s="12" customFormat="1" ht="70" customHeight="1" spans="1:41">
      <c r="A89" s="183" t="s">
        <v>54</v>
      </c>
      <c r="B89" s="188" t="s">
        <v>118</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77" customHeight="1" spans="1:41">
      <c r="A90" s="183" t="s">
        <v>54</v>
      </c>
      <c r="B90" s="188" t="s">
        <v>119</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77" customHeight="1" spans="1:41">
      <c r="A91" s="183" t="s">
        <v>54</v>
      </c>
      <c r="B91" s="188" t="s">
        <v>120</v>
      </c>
      <c r="C91" s="188"/>
      <c r="D91" s="188"/>
      <c r="E91" s="185"/>
      <c r="F91" s="185"/>
      <c r="G91" s="185"/>
      <c r="H91" s="185"/>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6"/>
      <c r="AN91" s="196"/>
      <c r="AO91" s="196"/>
    </row>
    <row r="92" s="12" customFormat="1" ht="50" customHeight="1" spans="1:41">
      <c r="A92" s="183" t="s">
        <v>54</v>
      </c>
      <c r="B92" s="188" t="s">
        <v>121</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30" customHeight="1" spans="1:41">
      <c r="A93" s="183" t="s">
        <v>54</v>
      </c>
      <c r="B93" s="188" t="s">
        <v>96</v>
      </c>
      <c r="C93" s="188"/>
      <c r="D93" s="188"/>
      <c r="E93" s="185"/>
      <c r="F93" s="185"/>
      <c r="G93" s="185"/>
      <c r="H93" s="185"/>
      <c r="I93" s="191"/>
      <c r="J93" s="191"/>
      <c r="K93" s="191"/>
      <c r="L93" s="191"/>
      <c r="M93" s="191"/>
      <c r="N93" s="191"/>
      <c r="O93" s="191"/>
      <c r="P93" s="191"/>
      <c r="Q93" s="191"/>
      <c r="R93" s="191"/>
      <c r="S93" s="191"/>
      <c r="T93" s="191"/>
      <c r="U93" s="191"/>
      <c r="V93" s="191"/>
      <c r="W93" s="191"/>
      <c r="X93" s="191"/>
      <c r="Y93" s="191"/>
      <c r="Z93" s="191"/>
      <c r="AA93" s="191"/>
      <c r="AB93" s="191"/>
      <c r="AC93" s="191"/>
      <c r="AD93" s="191"/>
      <c r="AE93" s="191"/>
      <c r="AF93" s="191"/>
      <c r="AG93" s="191"/>
      <c r="AH93" s="191"/>
      <c r="AI93" s="191"/>
      <c r="AJ93" s="191"/>
      <c r="AK93" s="191"/>
      <c r="AL93" s="191"/>
      <c r="AM93" s="196"/>
      <c r="AN93" s="196"/>
      <c r="AO93" s="196"/>
    </row>
    <row r="94" s="12" customFormat="1" ht="30" customHeight="1" spans="1:41">
      <c r="A94" s="203" t="s">
        <v>52</v>
      </c>
      <c r="B94" s="188" t="s">
        <v>122</v>
      </c>
      <c r="C94" s="188"/>
      <c r="D94" s="188"/>
      <c r="E94" s="185"/>
      <c r="F94" s="185"/>
      <c r="G94" s="185"/>
      <c r="H94" s="185"/>
      <c r="I94" s="191">
        <f t="shared" ref="I94:AL94" si="28">I95+I96+I97+I98</f>
        <v>0</v>
      </c>
      <c r="J94" s="191">
        <f t="shared" si="28"/>
        <v>0</v>
      </c>
      <c r="K94" s="191">
        <f t="shared" si="28"/>
        <v>0</v>
      </c>
      <c r="L94" s="191">
        <f t="shared" si="28"/>
        <v>0</v>
      </c>
      <c r="M94" s="191">
        <f t="shared" si="28"/>
        <v>0</v>
      </c>
      <c r="N94" s="191">
        <f t="shared" si="28"/>
        <v>0</v>
      </c>
      <c r="O94" s="191">
        <f t="shared" si="28"/>
        <v>0</v>
      </c>
      <c r="P94" s="191">
        <f t="shared" si="28"/>
        <v>0</v>
      </c>
      <c r="Q94" s="191">
        <f t="shared" si="28"/>
        <v>0</v>
      </c>
      <c r="R94" s="191">
        <f t="shared" si="28"/>
        <v>0</v>
      </c>
      <c r="S94" s="191">
        <f t="shared" si="28"/>
        <v>0</v>
      </c>
      <c r="T94" s="191">
        <f t="shared" si="28"/>
        <v>0</v>
      </c>
      <c r="U94" s="191">
        <f t="shared" si="28"/>
        <v>0</v>
      </c>
      <c r="V94" s="191">
        <f t="shared" si="28"/>
        <v>0</v>
      </c>
      <c r="W94" s="191">
        <f t="shared" si="28"/>
        <v>0</v>
      </c>
      <c r="X94" s="191">
        <f t="shared" si="28"/>
        <v>0</v>
      </c>
      <c r="Y94" s="191">
        <f t="shared" si="28"/>
        <v>0</v>
      </c>
      <c r="Z94" s="191">
        <f t="shared" si="28"/>
        <v>0</v>
      </c>
      <c r="AA94" s="191">
        <f t="shared" si="28"/>
        <v>0</v>
      </c>
      <c r="AB94" s="191">
        <f t="shared" si="28"/>
        <v>0</v>
      </c>
      <c r="AC94" s="191">
        <f t="shared" si="28"/>
        <v>0</v>
      </c>
      <c r="AD94" s="191">
        <f t="shared" si="28"/>
        <v>0</v>
      </c>
      <c r="AE94" s="191">
        <f t="shared" si="28"/>
        <v>0</v>
      </c>
      <c r="AF94" s="191">
        <f t="shared" si="28"/>
        <v>0</v>
      </c>
      <c r="AG94" s="191">
        <f t="shared" si="28"/>
        <v>0</v>
      </c>
      <c r="AH94" s="191">
        <f t="shared" si="28"/>
        <v>0</v>
      </c>
      <c r="AI94" s="191">
        <f t="shared" si="28"/>
        <v>0</v>
      </c>
      <c r="AJ94" s="191">
        <f t="shared" si="28"/>
        <v>0</v>
      </c>
      <c r="AK94" s="191">
        <f t="shared" si="28"/>
        <v>0</v>
      </c>
      <c r="AL94" s="191">
        <f t="shared" si="28"/>
        <v>0</v>
      </c>
      <c r="AM94" s="196"/>
      <c r="AN94" s="196"/>
      <c r="AO94" s="196"/>
    </row>
    <row r="95" s="12" customFormat="1" ht="30" customHeight="1" spans="1:41">
      <c r="A95" s="183" t="s">
        <v>54</v>
      </c>
      <c r="B95" s="188" t="s">
        <v>123</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30" customHeight="1" spans="1:41">
      <c r="A96" s="183" t="s">
        <v>54</v>
      </c>
      <c r="B96" s="188" t="s">
        <v>124</v>
      </c>
      <c r="C96" s="188"/>
      <c r="D96" s="188"/>
      <c r="E96" s="185"/>
      <c r="F96" s="185"/>
      <c r="G96" s="185"/>
      <c r="H96" s="185"/>
      <c r="I96" s="191">
        <v>0</v>
      </c>
      <c r="J96" s="191">
        <v>0</v>
      </c>
      <c r="K96" s="191">
        <v>0</v>
      </c>
      <c r="L96" s="191">
        <v>0</v>
      </c>
      <c r="M96" s="191">
        <v>0</v>
      </c>
      <c r="N96" s="191">
        <v>0</v>
      </c>
      <c r="O96" s="191">
        <v>0</v>
      </c>
      <c r="P96" s="191">
        <v>0</v>
      </c>
      <c r="Q96" s="191">
        <v>0</v>
      </c>
      <c r="R96" s="191">
        <v>0</v>
      </c>
      <c r="S96" s="191">
        <v>0</v>
      </c>
      <c r="T96" s="191">
        <v>0</v>
      </c>
      <c r="U96" s="191">
        <v>0</v>
      </c>
      <c r="V96" s="191">
        <v>0</v>
      </c>
      <c r="W96" s="191">
        <v>0</v>
      </c>
      <c r="X96" s="191">
        <v>0</v>
      </c>
      <c r="Y96" s="191">
        <v>0</v>
      </c>
      <c r="Z96" s="191">
        <v>0</v>
      </c>
      <c r="AA96" s="191">
        <v>0</v>
      </c>
      <c r="AB96" s="191">
        <v>0</v>
      </c>
      <c r="AC96" s="191">
        <v>0</v>
      </c>
      <c r="AD96" s="191">
        <v>0</v>
      </c>
      <c r="AE96" s="191">
        <v>0</v>
      </c>
      <c r="AF96" s="191">
        <v>0</v>
      </c>
      <c r="AG96" s="191">
        <v>0</v>
      </c>
      <c r="AH96" s="191">
        <v>0</v>
      </c>
      <c r="AI96" s="191">
        <v>0</v>
      </c>
      <c r="AJ96" s="191">
        <v>0</v>
      </c>
      <c r="AK96" s="191">
        <v>0</v>
      </c>
      <c r="AL96" s="191">
        <v>0</v>
      </c>
      <c r="AM96" s="196"/>
      <c r="AN96" s="196"/>
      <c r="AO96" s="196"/>
    </row>
    <row r="97" s="12" customFormat="1" ht="30" customHeight="1" spans="1:41">
      <c r="A97" s="183" t="s">
        <v>54</v>
      </c>
      <c r="B97" s="188" t="s">
        <v>125</v>
      </c>
      <c r="C97" s="188"/>
      <c r="D97" s="188"/>
      <c r="E97" s="185"/>
      <c r="F97" s="185"/>
      <c r="G97" s="185"/>
      <c r="H97" s="185"/>
      <c r="I97" s="191">
        <v>0</v>
      </c>
      <c r="J97" s="191">
        <v>0</v>
      </c>
      <c r="K97" s="191">
        <v>0</v>
      </c>
      <c r="L97" s="191">
        <v>0</v>
      </c>
      <c r="M97" s="191">
        <v>0</v>
      </c>
      <c r="N97" s="191">
        <v>0</v>
      </c>
      <c r="O97" s="191">
        <v>0</v>
      </c>
      <c r="P97" s="191">
        <v>0</v>
      </c>
      <c r="Q97" s="191">
        <v>0</v>
      </c>
      <c r="R97" s="191">
        <v>0</v>
      </c>
      <c r="S97" s="191">
        <v>0</v>
      </c>
      <c r="T97" s="191">
        <v>0</v>
      </c>
      <c r="U97" s="191">
        <v>0</v>
      </c>
      <c r="V97" s="191">
        <v>0</v>
      </c>
      <c r="W97" s="191">
        <v>0</v>
      </c>
      <c r="X97" s="191">
        <v>0</v>
      </c>
      <c r="Y97" s="191">
        <v>0</v>
      </c>
      <c r="Z97" s="191">
        <v>0</v>
      </c>
      <c r="AA97" s="191">
        <v>0</v>
      </c>
      <c r="AB97" s="191">
        <v>0</v>
      </c>
      <c r="AC97" s="191">
        <v>0</v>
      </c>
      <c r="AD97" s="191">
        <v>0</v>
      </c>
      <c r="AE97" s="191">
        <v>0</v>
      </c>
      <c r="AF97" s="191">
        <v>0</v>
      </c>
      <c r="AG97" s="191">
        <v>0</v>
      </c>
      <c r="AH97" s="191">
        <v>0</v>
      </c>
      <c r="AI97" s="191">
        <v>0</v>
      </c>
      <c r="AJ97" s="191">
        <v>0</v>
      </c>
      <c r="AK97" s="191">
        <v>0</v>
      </c>
      <c r="AL97" s="191">
        <v>0</v>
      </c>
      <c r="AM97" s="196"/>
      <c r="AN97" s="196"/>
      <c r="AO97" s="196"/>
    </row>
    <row r="98" s="12" customFormat="1" ht="30" customHeight="1" spans="1:41">
      <c r="A98" s="183" t="s">
        <v>54</v>
      </c>
      <c r="B98" s="188" t="s">
        <v>126</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30" customHeight="1" spans="1:41">
      <c r="A99" s="203" t="s">
        <v>52</v>
      </c>
      <c r="B99" s="188" t="s">
        <v>127</v>
      </c>
      <c r="C99" s="188"/>
      <c r="D99" s="188"/>
      <c r="E99" s="185"/>
      <c r="F99" s="185"/>
      <c r="G99" s="185"/>
      <c r="H99" s="185"/>
      <c r="I99" s="191">
        <f t="shared" ref="I99:AL99" si="29">I100+I101+I102+I103+I104+I105</f>
        <v>0</v>
      </c>
      <c r="J99" s="191">
        <f t="shared" si="29"/>
        <v>0</v>
      </c>
      <c r="K99" s="191">
        <f t="shared" si="29"/>
        <v>0</v>
      </c>
      <c r="L99" s="191">
        <f t="shared" si="29"/>
        <v>0</v>
      </c>
      <c r="M99" s="191">
        <f t="shared" si="29"/>
        <v>0</v>
      </c>
      <c r="N99" s="191">
        <f t="shared" si="29"/>
        <v>0</v>
      </c>
      <c r="O99" s="191">
        <f t="shared" si="29"/>
        <v>0</v>
      </c>
      <c r="P99" s="191">
        <f t="shared" si="29"/>
        <v>0</v>
      </c>
      <c r="Q99" s="191">
        <f t="shared" si="29"/>
        <v>0</v>
      </c>
      <c r="R99" s="191">
        <f t="shared" si="29"/>
        <v>0</v>
      </c>
      <c r="S99" s="191">
        <f t="shared" si="29"/>
        <v>0</v>
      </c>
      <c r="T99" s="191">
        <f t="shared" si="29"/>
        <v>0</v>
      </c>
      <c r="U99" s="191">
        <f t="shared" si="29"/>
        <v>0</v>
      </c>
      <c r="V99" s="191">
        <f t="shared" si="29"/>
        <v>0</v>
      </c>
      <c r="W99" s="191">
        <f t="shared" si="29"/>
        <v>0</v>
      </c>
      <c r="X99" s="191">
        <f t="shared" si="29"/>
        <v>0</v>
      </c>
      <c r="Y99" s="191">
        <f t="shared" si="29"/>
        <v>0</v>
      </c>
      <c r="Z99" s="191">
        <f t="shared" si="29"/>
        <v>0</v>
      </c>
      <c r="AA99" s="191">
        <f t="shared" si="29"/>
        <v>0</v>
      </c>
      <c r="AB99" s="191">
        <f t="shared" si="29"/>
        <v>0</v>
      </c>
      <c r="AC99" s="191">
        <f t="shared" si="29"/>
        <v>0</v>
      </c>
      <c r="AD99" s="191">
        <f t="shared" si="29"/>
        <v>0</v>
      </c>
      <c r="AE99" s="191">
        <f t="shared" si="29"/>
        <v>0</v>
      </c>
      <c r="AF99" s="191">
        <f t="shared" si="29"/>
        <v>0</v>
      </c>
      <c r="AG99" s="191">
        <f t="shared" si="29"/>
        <v>0</v>
      </c>
      <c r="AH99" s="191">
        <f t="shared" si="29"/>
        <v>0</v>
      </c>
      <c r="AI99" s="191">
        <f t="shared" si="29"/>
        <v>0</v>
      </c>
      <c r="AJ99" s="191">
        <f t="shared" si="29"/>
        <v>0</v>
      </c>
      <c r="AK99" s="191">
        <f t="shared" si="29"/>
        <v>0</v>
      </c>
      <c r="AL99" s="191">
        <f t="shared" si="29"/>
        <v>0</v>
      </c>
      <c r="AM99" s="196"/>
      <c r="AN99" s="196"/>
      <c r="AO99" s="196"/>
    </row>
    <row r="100" s="12" customFormat="1" ht="30" customHeight="1" spans="1:41">
      <c r="A100" s="183" t="s">
        <v>54</v>
      </c>
      <c r="B100" s="188" t="s">
        <v>128</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58" customHeight="1" spans="1:41">
      <c r="A101" s="183" t="s">
        <v>54</v>
      </c>
      <c r="B101" s="188" t="s">
        <v>129</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68" customHeight="1" spans="1:41">
      <c r="A102" s="183" t="s">
        <v>54</v>
      </c>
      <c r="B102" s="188" t="s">
        <v>130</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customHeight="1" spans="1:41">
      <c r="A103" s="183" t="s">
        <v>54</v>
      </c>
      <c r="B103" s="188" t="s">
        <v>131</v>
      </c>
      <c r="C103" s="188"/>
      <c r="D103" s="188"/>
      <c r="E103" s="185"/>
      <c r="F103" s="185"/>
      <c r="G103" s="185"/>
      <c r="H103" s="185"/>
      <c r="I103" s="191"/>
      <c r="J103" s="191"/>
      <c r="K103" s="191"/>
      <c r="L103" s="191"/>
      <c r="M103" s="191"/>
      <c r="N103" s="191"/>
      <c r="O103" s="191"/>
      <c r="P103" s="191"/>
      <c r="Q103" s="191"/>
      <c r="R103" s="191"/>
      <c r="S103" s="191"/>
      <c r="T103" s="191"/>
      <c r="U103" s="191"/>
      <c r="V103" s="191"/>
      <c r="W103" s="191"/>
      <c r="X103" s="191"/>
      <c r="Y103" s="191"/>
      <c r="Z103" s="191"/>
      <c r="AA103" s="191"/>
      <c r="AB103" s="191"/>
      <c r="AC103" s="191"/>
      <c r="AD103" s="191"/>
      <c r="AE103" s="191"/>
      <c r="AF103" s="191"/>
      <c r="AG103" s="191"/>
      <c r="AH103" s="191"/>
      <c r="AI103" s="191"/>
      <c r="AJ103" s="191"/>
      <c r="AK103" s="191"/>
      <c r="AL103" s="191"/>
      <c r="AM103" s="196"/>
      <c r="AN103" s="196"/>
      <c r="AO103" s="196"/>
    </row>
    <row r="104" s="12" customFormat="1" ht="30" customHeight="1" spans="1:41">
      <c r="A104" s="183" t="s">
        <v>54</v>
      </c>
      <c r="B104" s="188" t="s">
        <v>132</v>
      </c>
      <c r="C104" s="188"/>
      <c r="D104" s="188"/>
      <c r="E104" s="185"/>
      <c r="F104" s="185"/>
      <c r="G104" s="185"/>
      <c r="H104" s="185"/>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6"/>
      <c r="AN104" s="196"/>
      <c r="AO104" s="196"/>
    </row>
    <row r="105" s="12" customFormat="1" ht="30" customHeight="1" spans="1:41">
      <c r="A105" s="183" t="s">
        <v>54</v>
      </c>
      <c r="B105" s="188" t="s">
        <v>133</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30" customHeight="1" spans="1:41">
      <c r="A106" s="180" t="s">
        <v>50</v>
      </c>
      <c r="B106" s="188" t="s">
        <v>134</v>
      </c>
      <c r="C106" s="188"/>
      <c r="D106" s="188"/>
      <c r="E106" s="185"/>
      <c r="F106" s="185"/>
      <c r="G106" s="185"/>
      <c r="H106" s="185"/>
      <c r="I106" s="192">
        <f t="shared" ref="I106:AL106" si="30">I107</f>
        <v>0</v>
      </c>
      <c r="J106" s="192">
        <f t="shared" si="30"/>
        <v>0</v>
      </c>
      <c r="K106" s="192">
        <f t="shared" si="30"/>
        <v>0</v>
      </c>
      <c r="L106" s="192">
        <f t="shared" si="30"/>
        <v>0</v>
      </c>
      <c r="M106" s="192">
        <f t="shared" si="30"/>
        <v>0</v>
      </c>
      <c r="N106" s="192">
        <f t="shared" si="30"/>
        <v>0</v>
      </c>
      <c r="O106" s="192">
        <f t="shared" si="30"/>
        <v>0</v>
      </c>
      <c r="P106" s="192">
        <f t="shared" si="30"/>
        <v>0</v>
      </c>
      <c r="Q106" s="192">
        <f t="shared" si="30"/>
        <v>0</v>
      </c>
      <c r="R106" s="192">
        <f t="shared" si="30"/>
        <v>0</v>
      </c>
      <c r="S106" s="192">
        <f t="shared" si="30"/>
        <v>0</v>
      </c>
      <c r="T106" s="192">
        <f t="shared" si="30"/>
        <v>0</v>
      </c>
      <c r="U106" s="192">
        <f t="shared" si="30"/>
        <v>0</v>
      </c>
      <c r="V106" s="192">
        <f t="shared" si="30"/>
        <v>0</v>
      </c>
      <c r="W106" s="192">
        <f t="shared" si="30"/>
        <v>0</v>
      </c>
      <c r="X106" s="192">
        <f t="shared" si="30"/>
        <v>0</v>
      </c>
      <c r="Y106" s="192">
        <f t="shared" si="30"/>
        <v>0</v>
      </c>
      <c r="Z106" s="192">
        <f t="shared" si="30"/>
        <v>0</v>
      </c>
      <c r="AA106" s="192">
        <f t="shared" si="30"/>
        <v>0</v>
      </c>
      <c r="AB106" s="192">
        <f t="shared" si="30"/>
        <v>0</v>
      </c>
      <c r="AC106" s="192">
        <f t="shared" si="30"/>
        <v>0</v>
      </c>
      <c r="AD106" s="192">
        <f t="shared" si="30"/>
        <v>0</v>
      </c>
      <c r="AE106" s="192">
        <f t="shared" si="30"/>
        <v>0</v>
      </c>
      <c r="AF106" s="192">
        <f t="shared" si="30"/>
        <v>0</v>
      </c>
      <c r="AG106" s="192">
        <f t="shared" si="30"/>
        <v>0</v>
      </c>
      <c r="AH106" s="192">
        <f t="shared" si="30"/>
        <v>0</v>
      </c>
      <c r="AI106" s="192">
        <f t="shared" si="30"/>
        <v>0</v>
      </c>
      <c r="AJ106" s="192">
        <f t="shared" si="30"/>
        <v>0</v>
      </c>
      <c r="AK106" s="192">
        <f t="shared" si="30"/>
        <v>0</v>
      </c>
      <c r="AL106" s="192">
        <f t="shared" si="30"/>
        <v>0</v>
      </c>
      <c r="AM106" s="196"/>
      <c r="AN106" s="196"/>
      <c r="AO106" s="196"/>
    </row>
    <row r="107" s="12" customFormat="1" ht="30" customHeight="1" spans="1:41">
      <c r="A107" s="180" t="s">
        <v>52</v>
      </c>
      <c r="B107" s="188" t="s">
        <v>134</v>
      </c>
      <c r="C107" s="188"/>
      <c r="D107" s="188"/>
      <c r="E107" s="185"/>
      <c r="F107" s="185"/>
      <c r="G107" s="185"/>
      <c r="H107" s="185"/>
      <c r="I107" s="191">
        <f t="shared" ref="I107:AL107" si="31">I108+I109+I110</f>
        <v>0</v>
      </c>
      <c r="J107" s="191">
        <f t="shared" si="31"/>
        <v>0</v>
      </c>
      <c r="K107" s="191">
        <f t="shared" si="31"/>
        <v>0</v>
      </c>
      <c r="L107" s="191">
        <f t="shared" si="31"/>
        <v>0</v>
      </c>
      <c r="M107" s="191">
        <f t="shared" si="31"/>
        <v>0</v>
      </c>
      <c r="N107" s="191">
        <f t="shared" si="31"/>
        <v>0</v>
      </c>
      <c r="O107" s="191">
        <f t="shared" si="31"/>
        <v>0</v>
      </c>
      <c r="P107" s="191">
        <f t="shared" si="31"/>
        <v>0</v>
      </c>
      <c r="Q107" s="191">
        <f t="shared" si="31"/>
        <v>0</v>
      </c>
      <c r="R107" s="191">
        <f t="shared" si="31"/>
        <v>0</v>
      </c>
      <c r="S107" s="191">
        <f t="shared" si="31"/>
        <v>0</v>
      </c>
      <c r="T107" s="191">
        <f t="shared" si="31"/>
        <v>0</v>
      </c>
      <c r="U107" s="191">
        <f t="shared" si="31"/>
        <v>0</v>
      </c>
      <c r="V107" s="191">
        <f t="shared" si="31"/>
        <v>0</v>
      </c>
      <c r="W107" s="191">
        <f t="shared" si="31"/>
        <v>0</v>
      </c>
      <c r="X107" s="191">
        <f t="shared" si="31"/>
        <v>0</v>
      </c>
      <c r="Y107" s="191">
        <f t="shared" si="31"/>
        <v>0</v>
      </c>
      <c r="Z107" s="191">
        <f t="shared" si="31"/>
        <v>0</v>
      </c>
      <c r="AA107" s="191">
        <f t="shared" si="31"/>
        <v>0</v>
      </c>
      <c r="AB107" s="191">
        <f t="shared" si="31"/>
        <v>0</v>
      </c>
      <c r="AC107" s="191">
        <f t="shared" si="31"/>
        <v>0</v>
      </c>
      <c r="AD107" s="191">
        <f t="shared" si="31"/>
        <v>0</v>
      </c>
      <c r="AE107" s="191">
        <f t="shared" si="31"/>
        <v>0</v>
      </c>
      <c r="AF107" s="191">
        <f t="shared" si="31"/>
        <v>0</v>
      </c>
      <c r="AG107" s="191">
        <f t="shared" si="31"/>
        <v>0</v>
      </c>
      <c r="AH107" s="191">
        <f t="shared" si="31"/>
        <v>0</v>
      </c>
      <c r="AI107" s="191">
        <f t="shared" si="31"/>
        <v>0</v>
      </c>
      <c r="AJ107" s="191">
        <f t="shared" si="31"/>
        <v>0</v>
      </c>
      <c r="AK107" s="191">
        <f t="shared" si="31"/>
        <v>0</v>
      </c>
      <c r="AL107" s="191">
        <f t="shared" si="31"/>
        <v>0</v>
      </c>
      <c r="AM107" s="196"/>
      <c r="AN107" s="196"/>
      <c r="AO107" s="196"/>
    </row>
    <row r="108" s="12" customFormat="1" ht="30" customHeight="1" spans="1:41">
      <c r="A108" s="183" t="s">
        <v>54</v>
      </c>
      <c r="B108" s="188" t="s">
        <v>135</v>
      </c>
      <c r="C108" s="188"/>
      <c r="D108" s="188"/>
      <c r="E108" s="185"/>
      <c r="F108" s="185"/>
      <c r="G108" s="185"/>
      <c r="H108" s="185"/>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6"/>
      <c r="AN108" s="196"/>
      <c r="AO108" s="196"/>
    </row>
    <row r="109" s="12" customFormat="1" ht="30" customHeight="1" spans="1:41">
      <c r="A109" s="183" t="s">
        <v>54</v>
      </c>
      <c r="B109" s="188" t="s">
        <v>136</v>
      </c>
      <c r="C109" s="188"/>
      <c r="D109" s="188"/>
      <c r="E109" s="185"/>
      <c r="F109" s="185"/>
      <c r="G109" s="185"/>
      <c r="H109" s="185"/>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6"/>
      <c r="AN109" s="196"/>
      <c r="AO109" s="196"/>
    </row>
    <row r="110" s="12" customFormat="1" ht="30" customHeight="1" spans="1:41">
      <c r="A110" s="183" t="s">
        <v>54</v>
      </c>
      <c r="B110" s="188" t="s">
        <v>137</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30" customHeight="1" spans="1:41">
      <c r="A111" s="180" t="s">
        <v>50</v>
      </c>
      <c r="B111" s="188" t="s">
        <v>138</v>
      </c>
      <c r="C111" s="188"/>
      <c r="D111" s="188"/>
      <c r="E111" s="185"/>
      <c r="F111" s="185"/>
      <c r="G111" s="185"/>
      <c r="H111" s="185"/>
      <c r="I111" s="192">
        <f t="shared" ref="I111:AL111" si="32">I112+I114+I119+I126</f>
        <v>1</v>
      </c>
      <c r="J111" s="192">
        <f t="shared" si="32"/>
        <v>800</v>
      </c>
      <c r="K111" s="192">
        <f t="shared" si="32"/>
        <v>0</v>
      </c>
      <c r="L111" s="192">
        <f t="shared" si="32"/>
        <v>0</v>
      </c>
      <c r="M111" s="192">
        <f t="shared" si="32"/>
        <v>0</v>
      </c>
      <c r="N111" s="192">
        <f t="shared" si="32"/>
        <v>0</v>
      </c>
      <c r="O111" s="192">
        <f t="shared" si="32"/>
        <v>1</v>
      </c>
      <c r="P111" s="192">
        <f t="shared" si="32"/>
        <v>0</v>
      </c>
      <c r="Q111" s="192">
        <f t="shared" si="32"/>
        <v>0</v>
      </c>
      <c r="R111" s="192">
        <f t="shared" si="32"/>
        <v>0</v>
      </c>
      <c r="S111" s="192">
        <f t="shared" si="32"/>
        <v>800</v>
      </c>
      <c r="T111" s="192">
        <f t="shared" si="32"/>
        <v>800</v>
      </c>
      <c r="U111" s="192">
        <f t="shared" si="32"/>
        <v>0</v>
      </c>
      <c r="V111" s="192">
        <f t="shared" si="32"/>
        <v>0</v>
      </c>
      <c r="W111" s="192">
        <f t="shared" si="32"/>
        <v>0</v>
      </c>
      <c r="X111" s="192">
        <f t="shared" si="32"/>
        <v>0</v>
      </c>
      <c r="Y111" s="192">
        <f t="shared" si="32"/>
        <v>0</v>
      </c>
      <c r="Z111" s="192">
        <f t="shared" si="32"/>
        <v>240</v>
      </c>
      <c r="AA111" s="192">
        <f t="shared" si="32"/>
        <v>208.2</v>
      </c>
      <c r="AB111" s="192">
        <f t="shared" si="32"/>
        <v>208.2</v>
      </c>
      <c r="AC111" s="192">
        <f t="shared" si="32"/>
        <v>0</v>
      </c>
      <c r="AD111" s="192">
        <f t="shared" si="32"/>
        <v>0</v>
      </c>
      <c r="AE111" s="192">
        <f t="shared" si="32"/>
        <v>0</v>
      </c>
      <c r="AF111" s="192">
        <f t="shared" si="32"/>
        <v>0</v>
      </c>
      <c r="AG111" s="192">
        <f t="shared" si="32"/>
        <v>0</v>
      </c>
      <c r="AH111" s="192">
        <f t="shared" si="32"/>
        <v>0</v>
      </c>
      <c r="AI111" s="192">
        <f t="shared" si="32"/>
        <v>0</v>
      </c>
      <c r="AJ111" s="192">
        <f t="shared" si="32"/>
        <v>31.8</v>
      </c>
      <c r="AK111" s="192">
        <f t="shared" si="32"/>
        <v>0</v>
      </c>
      <c r="AL111" s="192">
        <f t="shared" si="32"/>
        <v>0</v>
      </c>
      <c r="AM111" s="196"/>
      <c r="AN111" s="196"/>
      <c r="AO111" s="196"/>
    </row>
    <row r="112" s="12" customFormat="1" ht="30" customHeight="1" spans="1:41">
      <c r="A112" s="203" t="s">
        <v>52</v>
      </c>
      <c r="B112" s="188" t="s">
        <v>139</v>
      </c>
      <c r="C112" s="188"/>
      <c r="D112" s="188"/>
      <c r="E112" s="185"/>
      <c r="F112" s="185"/>
      <c r="G112" s="185"/>
      <c r="H112" s="185"/>
      <c r="I112" s="191">
        <f t="shared" ref="I112:AL112" si="33">I113</f>
        <v>0</v>
      </c>
      <c r="J112" s="191">
        <f t="shared" si="33"/>
        <v>0</v>
      </c>
      <c r="K112" s="191">
        <f t="shared" si="33"/>
        <v>0</v>
      </c>
      <c r="L112" s="191">
        <f t="shared" si="33"/>
        <v>0</v>
      </c>
      <c r="M112" s="191">
        <f t="shared" si="33"/>
        <v>0</v>
      </c>
      <c r="N112" s="191">
        <f t="shared" si="33"/>
        <v>0</v>
      </c>
      <c r="O112" s="191">
        <f t="shared" si="33"/>
        <v>0</v>
      </c>
      <c r="P112" s="191">
        <f t="shared" si="33"/>
        <v>0</v>
      </c>
      <c r="Q112" s="191">
        <f t="shared" si="33"/>
        <v>0</v>
      </c>
      <c r="R112" s="191">
        <f t="shared" si="33"/>
        <v>0</v>
      </c>
      <c r="S112" s="191">
        <f t="shared" si="33"/>
        <v>0</v>
      </c>
      <c r="T112" s="191">
        <f t="shared" si="33"/>
        <v>0</v>
      </c>
      <c r="U112" s="191">
        <f t="shared" si="33"/>
        <v>0</v>
      </c>
      <c r="V112" s="191">
        <f t="shared" si="33"/>
        <v>0</v>
      </c>
      <c r="W112" s="191">
        <f t="shared" si="33"/>
        <v>0</v>
      </c>
      <c r="X112" s="191">
        <f t="shared" si="33"/>
        <v>0</v>
      </c>
      <c r="Y112" s="191">
        <f t="shared" si="33"/>
        <v>0</v>
      </c>
      <c r="Z112" s="191">
        <f t="shared" si="33"/>
        <v>0</v>
      </c>
      <c r="AA112" s="191">
        <f t="shared" si="33"/>
        <v>0</v>
      </c>
      <c r="AB112" s="191">
        <f t="shared" si="33"/>
        <v>0</v>
      </c>
      <c r="AC112" s="191">
        <f t="shared" si="33"/>
        <v>0</v>
      </c>
      <c r="AD112" s="191">
        <f t="shared" si="33"/>
        <v>0</v>
      </c>
      <c r="AE112" s="191">
        <f t="shared" si="33"/>
        <v>0</v>
      </c>
      <c r="AF112" s="191">
        <f t="shared" si="33"/>
        <v>0</v>
      </c>
      <c r="AG112" s="191">
        <f t="shared" si="33"/>
        <v>0</v>
      </c>
      <c r="AH112" s="191">
        <f t="shared" si="33"/>
        <v>0</v>
      </c>
      <c r="AI112" s="191">
        <f t="shared" si="33"/>
        <v>0</v>
      </c>
      <c r="AJ112" s="191">
        <f t="shared" si="33"/>
        <v>0</v>
      </c>
      <c r="AK112" s="191">
        <f t="shared" si="33"/>
        <v>0</v>
      </c>
      <c r="AL112" s="191">
        <f t="shared" si="33"/>
        <v>0</v>
      </c>
      <c r="AM112" s="196"/>
      <c r="AN112" s="196"/>
      <c r="AO112" s="196"/>
    </row>
    <row r="113" s="12" customFormat="1" ht="30" customHeight="1" spans="1:41">
      <c r="A113" s="183" t="s">
        <v>54</v>
      </c>
      <c r="B113" s="188" t="s">
        <v>140</v>
      </c>
      <c r="C113" s="188"/>
      <c r="D113" s="188"/>
      <c r="E113" s="185"/>
      <c r="F113" s="185"/>
      <c r="G113" s="185"/>
      <c r="H113" s="185"/>
      <c r="I113" s="191"/>
      <c r="J113" s="191"/>
      <c r="K113" s="191"/>
      <c r="L113" s="191"/>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6"/>
      <c r="AN113" s="196"/>
      <c r="AO113" s="196"/>
    </row>
    <row r="114" s="12" customFormat="1" ht="30" customHeight="1" spans="1:41">
      <c r="A114" s="203" t="s">
        <v>52</v>
      </c>
      <c r="B114" s="188" t="s">
        <v>141</v>
      </c>
      <c r="C114" s="188"/>
      <c r="D114" s="188"/>
      <c r="E114" s="185"/>
      <c r="F114" s="185"/>
      <c r="G114" s="185"/>
      <c r="H114" s="185"/>
      <c r="I114" s="191">
        <f t="shared" ref="I114:AL114" si="34">I115+I117+I118</f>
        <v>1</v>
      </c>
      <c r="J114" s="191">
        <f t="shared" si="34"/>
        <v>800</v>
      </c>
      <c r="K114" s="191">
        <f t="shared" si="34"/>
        <v>0</v>
      </c>
      <c r="L114" s="191">
        <f t="shared" si="34"/>
        <v>0</v>
      </c>
      <c r="M114" s="191">
        <f t="shared" si="34"/>
        <v>0</v>
      </c>
      <c r="N114" s="191">
        <f t="shared" si="34"/>
        <v>0</v>
      </c>
      <c r="O114" s="191">
        <f t="shared" si="34"/>
        <v>1</v>
      </c>
      <c r="P114" s="191">
        <f t="shared" si="34"/>
        <v>0</v>
      </c>
      <c r="Q114" s="191">
        <f t="shared" si="34"/>
        <v>0</v>
      </c>
      <c r="R114" s="191">
        <f t="shared" si="34"/>
        <v>0</v>
      </c>
      <c r="S114" s="191">
        <f t="shared" si="34"/>
        <v>800</v>
      </c>
      <c r="T114" s="191">
        <f t="shared" si="34"/>
        <v>800</v>
      </c>
      <c r="U114" s="191">
        <f t="shared" si="34"/>
        <v>0</v>
      </c>
      <c r="V114" s="191">
        <f t="shared" si="34"/>
        <v>0</v>
      </c>
      <c r="W114" s="191">
        <f t="shared" si="34"/>
        <v>0</v>
      </c>
      <c r="X114" s="191">
        <f t="shared" si="34"/>
        <v>0</v>
      </c>
      <c r="Y114" s="191">
        <f t="shared" si="34"/>
        <v>0</v>
      </c>
      <c r="Z114" s="191">
        <f t="shared" si="34"/>
        <v>240</v>
      </c>
      <c r="AA114" s="191">
        <f t="shared" si="34"/>
        <v>208.2</v>
      </c>
      <c r="AB114" s="191">
        <f t="shared" si="34"/>
        <v>208.2</v>
      </c>
      <c r="AC114" s="191">
        <f t="shared" si="34"/>
        <v>0</v>
      </c>
      <c r="AD114" s="191">
        <f t="shared" si="34"/>
        <v>0</v>
      </c>
      <c r="AE114" s="191">
        <f t="shared" si="34"/>
        <v>0</v>
      </c>
      <c r="AF114" s="191">
        <f t="shared" si="34"/>
        <v>0</v>
      </c>
      <c r="AG114" s="191">
        <f t="shared" si="34"/>
        <v>0</v>
      </c>
      <c r="AH114" s="191">
        <f t="shared" si="34"/>
        <v>0</v>
      </c>
      <c r="AI114" s="191">
        <f t="shared" si="34"/>
        <v>0</v>
      </c>
      <c r="AJ114" s="191">
        <f t="shared" si="34"/>
        <v>31.8</v>
      </c>
      <c r="AK114" s="191">
        <f t="shared" si="34"/>
        <v>0</v>
      </c>
      <c r="AL114" s="191">
        <f t="shared" si="34"/>
        <v>0</v>
      </c>
      <c r="AM114" s="196"/>
      <c r="AN114" s="196"/>
      <c r="AO114" s="196"/>
    </row>
    <row r="115" s="12" customFormat="1" ht="30" customHeight="1" spans="1:41">
      <c r="A115" s="183" t="s">
        <v>54</v>
      </c>
      <c r="B115" s="188" t="s">
        <v>142</v>
      </c>
      <c r="C115" s="188"/>
      <c r="D115" s="188"/>
      <c r="E115" s="185"/>
      <c r="F115" s="185"/>
      <c r="G115" s="185"/>
      <c r="H115" s="185"/>
      <c r="I115" s="191">
        <f t="shared" ref="I115:AL115" si="35">SUM(I116)</f>
        <v>1</v>
      </c>
      <c r="J115" s="191">
        <f t="shared" si="35"/>
        <v>800</v>
      </c>
      <c r="K115" s="191">
        <f t="shared" si="35"/>
        <v>0</v>
      </c>
      <c r="L115" s="191">
        <f t="shared" si="35"/>
        <v>0</v>
      </c>
      <c r="M115" s="191">
        <f t="shared" si="35"/>
        <v>0</v>
      </c>
      <c r="N115" s="191">
        <f t="shared" si="35"/>
        <v>0</v>
      </c>
      <c r="O115" s="191">
        <f t="shared" si="35"/>
        <v>1</v>
      </c>
      <c r="P115" s="191">
        <f t="shared" si="35"/>
        <v>0</v>
      </c>
      <c r="Q115" s="191">
        <f t="shared" si="35"/>
        <v>0</v>
      </c>
      <c r="R115" s="191">
        <f t="shared" si="35"/>
        <v>0</v>
      </c>
      <c r="S115" s="191">
        <f t="shared" si="35"/>
        <v>800</v>
      </c>
      <c r="T115" s="191">
        <f t="shared" si="35"/>
        <v>800</v>
      </c>
      <c r="U115" s="191">
        <f t="shared" si="35"/>
        <v>0</v>
      </c>
      <c r="V115" s="191">
        <f t="shared" si="35"/>
        <v>0</v>
      </c>
      <c r="W115" s="191">
        <f t="shared" si="35"/>
        <v>0</v>
      </c>
      <c r="X115" s="191">
        <f t="shared" si="35"/>
        <v>0</v>
      </c>
      <c r="Y115" s="191">
        <f t="shared" si="35"/>
        <v>0</v>
      </c>
      <c r="Z115" s="191">
        <f t="shared" si="35"/>
        <v>240</v>
      </c>
      <c r="AA115" s="191">
        <f t="shared" si="35"/>
        <v>208.2</v>
      </c>
      <c r="AB115" s="191">
        <f t="shared" si="35"/>
        <v>208.2</v>
      </c>
      <c r="AC115" s="191">
        <f t="shared" si="35"/>
        <v>0</v>
      </c>
      <c r="AD115" s="191">
        <f t="shared" si="35"/>
        <v>0</v>
      </c>
      <c r="AE115" s="191">
        <f t="shared" si="35"/>
        <v>0</v>
      </c>
      <c r="AF115" s="191">
        <f t="shared" si="35"/>
        <v>0</v>
      </c>
      <c r="AG115" s="191">
        <f t="shared" si="35"/>
        <v>0</v>
      </c>
      <c r="AH115" s="191">
        <f t="shared" si="35"/>
        <v>0</v>
      </c>
      <c r="AI115" s="191">
        <f t="shared" si="35"/>
        <v>0</v>
      </c>
      <c r="AJ115" s="191">
        <f t="shared" si="35"/>
        <v>31.8</v>
      </c>
      <c r="AK115" s="191">
        <f t="shared" si="35"/>
        <v>0</v>
      </c>
      <c r="AL115" s="191">
        <f t="shared" si="35"/>
        <v>0</v>
      </c>
      <c r="AM115" s="196"/>
      <c r="AN115" s="196"/>
      <c r="AO115" s="196"/>
    </row>
    <row r="116" s="7" customFormat="1" ht="198" customHeight="1" spans="1:41">
      <c r="A116" s="22">
        <v>18</v>
      </c>
      <c r="B116" s="22" t="s">
        <v>1174</v>
      </c>
      <c r="C116" s="22">
        <v>2024</v>
      </c>
      <c r="D116" s="33" t="s">
        <v>993</v>
      </c>
      <c r="E116" s="22" t="s">
        <v>178</v>
      </c>
      <c r="F116" s="22" t="s">
        <v>1175</v>
      </c>
      <c r="G116" s="22" t="s">
        <v>995</v>
      </c>
      <c r="H116" s="33" t="s">
        <v>1103</v>
      </c>
      <c r="I116" s="22">
        <v>1</v>
      </c>
      <c r="J116" s="22">
        <v>800</v>
      </c>
      <c r="K116" s="22"/>
      <c r="L116" s="22"/>
      <c r="M116" s="22"/>
      <c r="N116" s="22"/>
      <c r="O116" s="22">
        <v>1</v>
      </c>
      <c r="P116" s="22"/>
      <c r="Q116" s="22"/>
      <c r="R116" s="22"/>
      <c r="S116" s="22">
        <v>800</v>
      </c>
      <c r="T116" s="22">
        <v>800</v>
      </c>
      <c r="U116" s="36" t="s">
        <v>997</v>
      </c>
      <c r="V116" s="22" t="s">
        <v>1176</v>
      </c>
      <c r="W116" s="22" t="s">
        <v>997</v>
      </c>
      <c r="X116" s="22" t="s">
        <v>1176</v>
      </c>
      <c r="Y116" s="22" t="s">
        <v>1177</v>
      </c>
      <c r="Z116" s="22">
        <v>240</v>
      </c>
      <c r="AA116" s="213">
        <v>208.2</v>
      </c>
      <c r="AB116" s="213">
        <v>208.2</v>
      </c>
      <c r="AC116" s="213"/>
      <c r="AD116" s="213"/>
      <c r="AE116" s="213"/>
      <c r="AF116" s="208"/>
      <c r="AG116" s="208"/>
      <c r="AH116" s="208"/>
      <c r="AI116" s="208"/>
      <c r="AJ116" s="208">
        <v>31.8</v>
      </c>
      <c r="AK116" s="22"/>
      <c r="AL116" s="22"/>
      <c r="AM116" s="33" t="s">
        <v>1178</v>
      </c>
      <c r="AN116" s="33" t="s">
        <v>1179</v>
      </c>
      <c r="AO116" s="60" t="s">
        <v>1386</v>
      </c>
    </row>
    <row r="117" s="12" customFormat="1" ht="30" customHeight="1" spans="1:41">
      <c r="A117" s="183" t="s">
        <v>54</v>
      </c>
      <c r="B117" s="188" t="s">
        <v>143</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144</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203" t="s">
        <v>52</v>
      </c>
      <c r="B119" s="188" t="s">
        <v>145</v>
      </c>
      <c r="C119" s="188"/>
      <c r="D119" s="188"/>
      <c r="E119" s="185"/>
      <c r="F119" s="185"/>
      <c r="G119" s="185"/>
      <c r="H119" s="185"/>
      <c r="I119" s="191">
        <f t="shared" ref="I119:AL119" si="36">I120+I121+I122+I123+I124+I125</f>
        <v>0</v>
      </c>
      <c r="J119" s="191">
        <f t="shared" si="36"/>
        <v>0</v>
      </c>
      <c r="K119" s="191">
        <f t="shared" si="36"/>
        <v>0</v>
      </c>
      <c r="L119" s="191">
        <f t="shared" si="36"/>
        <v>0</v>
      </c>
      <c r="M119" s="191">
        <f t="shared" si="36"/>
        <v>0</v>
      </c>
      <c r="N119" s="191">
        <f t="shared" si="36"/>
        <v>0</v>
      </c>
      <c r="O119" s="191">
        <f t="shared" si="36"/>
        <v>0</v>
      </c>
      <c r="P119" s="191">
        <f t="shared" si="36"/>
        <v>0</v>
      </c>
      <c r="Q119" s="191">
        <f t="shared" si="36"/>
        <v>0</v>
      </c>
      <c r="R119" s="191">
        <f t="shared" si="36"/>
        <v>0</v>
      </c>
      <c r="S119" s="191">
        <f t="shared" si="36"/>
        <v>0</v>
      </c>
      <c r="T119" s="191">
        <f t="shared" si="36"/>
        <v>0</v>
      </c>
      <c r="U119" s="191">
        <f t="shared" si="36"/>
        <v>0</v>
      </c>
      <c r="V119" s="191">
        <f t="shared" si="36"/>
        <v>0</v>
      </c>
      <c r="W119" s="191">
        <f t="shared" si="36"/>
        <v>0</v>
      </c>
      <c r="X119" s="191">
        <f t="shared" si="36"/>
        <v>0</v>
      </c>
      <c r="Y119" s="191">
        <f t="shared" si="36"/>
        <v>0</v>
      </c>
      <c r="Z119" s="191">
        <f t="shared" si="36"/>
        <v>0</v>
      </c>
      <c r="AA119" s="191">
        <f t="shared" si="36"/>
        <v>0</v>
      </c>
      <c r="AB119" s="191">
        <f t="shared" si="36"/>
        <v>0</v>
      </c>
      <c r="AC119" s="191">
        <f t="shared" si="36"/>
        <v>0</v>
      </c>
      <c r="AD119" s="191">
        <f t="shared" si="36"/>
        <v>0</v>
      </c>
      <c r="AE119" s="191">
        <f t="shared" si="36"/>
        <v>0</v>
      </c>
      <c r="AF119" s="191">
        <f t="shared" si="36"/>
        <v>0</v>
      </c>
      <c r="AG119" s="191">
        <f t="shared" si="36"/>
        <v>0</v>
      </c>
      <c r="AH119" s="191">
        <f t="shared" si="36"/>
        <v>0</v>
      </c>
      <c r="AI119" s="191">
        <f t="shared" si="36"/>
        <v>0</v>
      </c>
      <c r="AJ119" s="191">
        <f t="shared" si="36"/>
        <v>0</v>
      </c>
      <c r="AK119" s="191">
        <f t="shared" si="36"/>
        <v>0</v>
      </c>
      <c r="AL119" s="191">
        <f t="shared" si="36"/>
        <v>0</v>
      </c>
      <c r="AM119" s="196"/>
      <c r="AN119" s="196"/>
      <c r="AO119" s="196"/>
    </row>
    <row r="120" s="12" customFormat="1" ht="30" customHeight="1" spans="1:41">
      <c r="A120" s="183" t="s">
        <v>54</v>
      </c>
      <c r="B120" s="188" t="s">
        <v>146</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customHeight="1" spans="1:41">
      <c r="A121" s="183" t="s">
        <v>54</v>
      </c>
      <c r="B121" s="188" t="s">
        <v>147</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customHeight="1" spans="1:41">
      <c r="A122" s="183" t="s">
        <v>54</v>
      </c>
      <c r="B122" s="188" t="s">
        <v>148</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183" t="s">
        <v>54</v>
      </c>
      <c r="B123" s="188" t="s">
        <v>149</v>
      </c>
      <c r="C123" s="188"/>
      <c r="D123" s="188"/>
      <c r="E123" s="185"/>
      <c r="F123" s="185"/>
      <c r="G123" s="185"/>
      <c r="H123" s="185"/>
      <c r="I123" s="191"/>
      <c r="J123" s="191"/>
      <c r="K123" s="191"/>
      <c r="L123" s="191"/>
      <c r="M123" s="191"/>
      <c r="N123" s="191"/>
      <c r="O123" s="191"/>
      <c r="P123" s="191"/>
      <c r="Q123" s="191"/>
      <c r="R123" s="191"/>
      <c r="S123" s="191"/>
      <c r="T123" s="191"/>
      <c r="U123" s="191"/>
      <c r="V123" s="191"/>
      <c r="W123" s="191"/>
      <c r="X123" s="191"/>
      <c r="Y123" s="191"/>
      <c r="Z123" s="191"/>
      <c r="AA123" s="191"/>
      <c r="AB123" s="191"/>
      <c r="AC123" s="191"/>
      <c r="AD123" s="191"/>
      <c r="AE123" s="191"/>
      <c r="AF123" s="191"/>
      <c r="AG123" s="191"/>
      <c r="AH123" s="191"/>
      <c r="AI123" s="191"/>
      <c r="AJ123" s="191"/>
      <c r="AK123" s="191"/>
      <c r="AL123" s="191"/>
      <c r="AM123" s="196"/>
      <c r="AN123" s="196"/>
      <c r="AO123" s="196"/>
    </row>
    <row r="124" s="12" customFormat="1" ht="30" customHeight="1" spans="1:41">
      <c r="A124" s="183" t="s">
        <v>54</v>
      </c>
      <c r="B124" s="188" t="s">
        <v>150</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c r="AO124" s="196"/>
    </row>
    <row r="125" s="12" customFormat="1" ht="30" customHeight="1" spans="1:41">
      <c r="A125" s="183" t="s">
        <v>54</v>
      </c>
      <c r="B125" s="188" t="s">
        <v>151</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customHeight="1" spans="1:41">
      <c r="A126" s="203" t="s">
        <v>52</v>
      </c>
      <c r="B126" s="188" t="s">
        <v>152</v>
      </c>
      <c r="C126" s="188"/>
      <c r="D126" s="188"/>
      <c r="E126" s="185"/>
      <c r="F126" s="185"/>
      <c r="G126" s="185"/>
      <c r="H126" s="185"/>
      <c r="I126" s="191">
        <f t="shared" ref="I126:AL126" si="37">I127+I128+I129+I130+I131</f>
        <v>0</v>
      </c>
      <c r="J126" s="191">
        <f t="shared" si="37"/>
        <v>0</v>
      </c>
      <c r="K126" s="191">
        <f t="shared" si="37"/>
        <v>0</v>
      </c>
      <c r="L126" s="191">
        <f t="shared" si="37"/>
        <v>0</v>
      </c>
      <c r="M126" s="191">
        <f t="shared" si="37"/>
        <v>0</v>
      </c>
      <c r="N126" s="191">
        <f t="shared" si="37"/>
        <v>0</v>
      </c>
      <c r="O126" s="191">
        <f t="shared" si="37"/>
        <v>0</v>
      </c>
      <c r="P126" s="191">
        <f t="shared" si="37"/>
        <v>0</v>
      </c>
      <c r="Q126" s="191">
        <f t="shared" si="37"/>
        <v>0</v>
      </c>
      <c r="R126" s="191">
        <f t="shared" si="37"/>
        <v>0</v>
      </c>
      <c r="S126" s="191">
        <f t="shared" si="37"/>
        <v>0</v>
      </c>
      <c r="T126" s="191">
        <f t="shared" si="37"/>
        <v>0</v>
      </c>
      <c r="U126" s="191">
        <f t="shared" si="37"/>
        <v>0</v>
      </c>
      <c r="V126" s="191">
        <f t="shared" si="37"/>
        <v>0</v>
      </c>
      <c r="W126" s="191">
        <f t="shared" si="37"/>
        <v>0</v>
      </c>
      <c r="X126" s="191">
        <f t="shared" si="37"/>
        <v>0</v>
      </c>
      <c r="Y126" s="191">
        <f t="shared" si="37"/>
        <v>0</v>
      </c>
      <c r="Z126" s="191">
        <f t="shared" si="37"/>
        <v>0</v>
      </c>
      <c r="AA126" s="191">
        <f t="shared" si="37"/>
        <v>0</v>
      </c>
      <c r="AB126" s="191">
        <f t="shared" si="37"/>
        <v>0</v>
      </c>
      <c r="AC126" s="191">
        <f t="shared" si="37"/>
        <v>0</v>
      </c>
      <c r="AD126" s="191">
        <f t="shared" si="37"/>
        <v>0</v>
      </c>
      <c r="AE126" s="191">
        <f t="shared" si="37"/>
        <v>0</v>
      </c>
      <c r="AF126" s="191">
        <f t="shared" si="37"/>
        <v>0</v>
      </c>
      <c r="AG126" s="191">
        <f t="shared" si="37"/>
        <v>0</v>
      </c>
      <c r="AH126" s="191">
        <f t="shared" si="37"/>
        <v>0</v>
      </c>
      <c r="AI126" s="191">
        <f t="shared" si="37"/>
        <v>0</v>
      </c>
      <c r="AJ126" s="191">
        <f t="shared" si="37"/>
        <v>0</v>
      </c>
      <c r="AK126" s="191">
        <f t="shared" si="37"/>
        <v>0</v>
      </c>
      <c r="AL126" s="191">
        <f t="shared" si="37"/>
        <v>0</v>
      </c>
      <c r="AM126" s="196"/>
      <c r="AN126" s="196"/>
      <c r="AO126" s="196"/>
    </row>
    <row r="127" s="12" customFormat="1" ht="30" customHeight="1" spans="1:41">
      <c r="A127" s="183" t="s">
        <v>54</v>
      </c>
      <c r="B127" s="188" t="s">
        <v>153</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154</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3" t="s">
        <v>54</v>
      </c>
      <c r="B129" s="188" t="s">
        <v>155</v>
      </c>
      <c r="C129" s="188"/>
      <c r="D129" s="188"/>
      <c r="E129" s="185"/>
      <c r="F129" s="185"/>
      <c r="G129" s="185"/>
      <c r="H129" s="185"/>
      <c r="I129" s="191"/>
      <c r="J129" s="191"/>
      <c r="K129" s="191"/>
      <c r="L129" s="191"/>
      <c r="M129" s="191"/>
      <c r="N129" s="191"/>
      <c r="O129" s="191"/>
      <c r="P129" s="191"/>
      <c r="Q129" s="191"/>
      <c r="R129" s="191"/>
      <c r="S129" s="191"/>
      <c r="T129" s="191"/>
      <c r="U129" s="191"/>
      <c r="V129" s="191"/>
      <c r="W129" s="191"/>
      <c r="X129" s="191"/>
      <c r="Y129" s="191"/>
      <c r="Z129" s="191"/>
      <c r="AA129" s="191"/>
      <c r="AB129" s="191"/>
      <c r="AC129" s="191"/>
      <c r="AD129" s="191"/>
      <c r="AE129" s="191"/>
      <c r="AF129" s="191"/>
      <c r="AG129" s="191"/>
      <c r="AH129" s="191"/>
      <c r="AI129" s="191"/>
      <c r="AJ129" s="191"/>
      <c r="AK129" s="191"/>
      <c r="AL129" s="191"/>
      <c r="AM129" s="196"/>
      <c r="AN129" s="196"/>
      <c r="AO129" s="196"/>
    </row>
    <row r="130" s="12" customFormat="1" ht="30" customHeight="1" spans="1:41">
      <c r="A130" s="183" t="s">
        <v>54</v>
      </c>
      <c r="B130" s="188" t="s">
        <v>156</v>
      </c>
      <c r="C130" s="188"/>
      <c r="D130" s="188"/>
      <c r="E130" s="185"/>
      <c r="F130" s="185"/>
      <c r="G130" s="185"/>
      <c r="H130" s="185"/>
      <c r="I130" s="191"/>
      <c r="J130" s="191"/>
      <c r="K130" s="191"/>
      <c r="L130" s="191"/>
      <c r="M130" s="191"/>
      <c r="N130" s="191"/>
      <c r="O130" s="191"/>
      <c r="P130" s="191"/>
      <c r="Q130" s="191"/>
      <c r="R130" s="191"/>
      <c r="S130" s="191"/>
      <c r="T130" s="191"/>
      <c r="U130" s="191"/>
      <c r="V130" s="191"/>
      <c r="W130" s="191"/>
      <c r="X130" s="191"/>
      <c r="Y130" s="191"/>
      <c r="Z130" s="191"/>
      <c r="AA130" s="191"/>
      <c r="AB130" s="191"/>
      <c r="AC130" s="191"/>
      <c r="AD130" s="191"/>
      <c r="AE130" s="191"/>
      <c r="AF130" s="191"/>
      <c r="AG130" s="191"/>
      <c r="AH130" s="191"/>
      <c r="AI130" s="191"/>
      <c r="AJ130" s="191"/>
      <c r="AK130" s="191"/>
      <c r="AL130" s="191"/>
      <c r="AM130" s="196"/>
      <c r="AN130" s="196"/>
      <c r="AO130" s="196"/>
    </row>
    <row r="131" s="12" customFormat="1" ht="30" customHeight="1" spans="1:41">
      <c r="A131" s="183" t="s">
        <v>54</v>
      </c>
      <c r="B131" s="188" t="s">
        <v>157</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0" t="s">
        <v>50</v>
      </c>
      <c r="B132" s="188" t="s">
        <v>158</v>
      </c>
      <c r="C132" s="188"/>
      <c r="D132" s="188"/>
      <c r="E132" s="185"/>
      <c r="F132" s="185"/>
      <c r="G132" s="185"/>
      <c r="H132" s="185"/>
      <c r="I132" s="192">
        <f t="shared" ref="I132:AL132" si="38">I133+I136</f>
        <v>0</v>
      </c>
      <c r="J132" s="192">
        <f t="shared" si="38"/>
        <v>0</v>
      </c>
      <c r="K132" s="192">
        <f t="shared" si="38"/>
        <v>0</v>
      </c>
      <c r="L132" s="192">
        <f t="shared" si="38"/>
        <v>0</v>
      </c>
      <c r="M132" s="192">
        <f t="shared" si="38"/>
        <v>0</v>
      </c>
      <c r="N132" s="192">
        <f t="shared" si="38"/>
        <v>0</v>
      </c>
      <c r="O132" s="192">
        <f t="shared" si="38"/>
        <v>0</v>
      </c>
      <c r="P132" s="192">
        <f t="shared" si="38"/>
        <v>0</v>
      </c>
      <c r="Q132" s="192">
        <f t="shared" si="38"/>
        <v>0</v>
      </c>
      <c r="R132" s="192">
        <f t="shared" si="38"/>
        <v>0</v>
      </c>
      <c r="S132" s="192">
        <f t="shared" si="38"/>
        <v>0</v>
      </c>
      <c r="T132" s="192">
        <f t="shared" si="38"/>
        <v>0</v>
      </c>
      <c r="U132" s="192">
        <f t="shared" si="38"/>
        <v>0</v>
      </c>
      <c r="V132" s="192">
        <f t="shared" si="38"/>
        <v>0</v>
      </c>
      <c r="W132" s="192">
        <f t="shared" si="38"/>
        <v>0</v>
      </c>
      <c r="X132" s="192">
        <f t="shared" si="38"/>
        <v>0</v>
      </c>
      <c r="Y132" s="192">
        <f t="shared" si="38"/>
        <v>0</v>
      </c>
      <c r="Z132" s="192">
        <f t="shared" si="38"/>
        <v>0</v>
      </c>
      <c r="AA132" s="192">
        <f t="shared" si="38"/>
        <v>0</v>
      </c>
      <c r="AB132" s="192">
        <f t="shared" si="38"/>
        <v>0</v>
      </c>
      <c r="AC132" s="192">
        <f t="shared" si="38"/>
        <v>0</v>
      </c>
      <c r="AD132" s="192">
        <f t="shared" si="38"/>
        <v>0</v>
      </c>
      <c r="AE132" s="192">
        <f t="shared" si="38"/>
        <v>0</v>
      </c>
      <c r="AF132" s="192">
        <f t="shared" si="38"/>
        <v>0</v>
      </c>
      <c r="AG132" s="192">
        <f t="shared" si="38"/>
        <v>0</v>
      </c>
      <c r="AH132" s="192">
        <f t="shared" si="38"/>
        <v>0</v>
      </c>
      <c r="AI132" s="192">
        <f t="shared" si="38"/>
        <v>0</v>
      </c>
      <c r="AJ132" s="192">
        <f t="shared" si="38"/>
        <v>0</v>
      </c>
      <c r="AK132" s="192">
        <f t="shared" si="38"/>
        <v>0</v>
      </c>
      <c r="AL132" s="192">
        <f t="shared" si="38"/>
        <v>0</v>
      </c>
      <c r="AM132" s="196"/>
      <c r="AN132" s="196"/>
      <c r="AO132" s="196"/>
    </row>
    <row r="133" s="12" customFormat="1" ht="30" customHeight="1" spans="1:41">
      <c r="A133" s="203" t="s">
        <v>52</v>
      </c>
      <c r="B133" s="188" t="s">
        <v>159</v>
      </c>
      <c r="C133" s="188"/>
      <c r="D133" s="188"/>
      <c r="E133" s="185"/>
      <c r="F133" s="185"/>
      <c r="G133" s="185"/>
      <c r="H133" s="185"/>
      <c r="I133" s="191">
        <f t="shared" ref="I133:AL133" si="39">I134+I135</f>
        <v>0</v>
      </c>
      <c r="J133" s="191">
        <f t="shared" si="39"/>
        <v>0</v>
      </c>
      <c r="K133" s="191">
        <f t="shared" si="39"/>
        <v>0</v>
      </c>
      <c r="L133" s="191">
        <f t="shared" si="39"/>
        <v>0</v>
      </c>
      <c r="M133" s="191">
        <f t="shared" si="39"/>
        <v>0</v>
      </c>
      <c r="N133" s="191">
        <f t="shared" si="39"/>
        <v>0</v>
      </c>
      <c r="O133" s="191">
        <f t="shared" si="39"/>
        <v>0</v>
      </c>
      <c r="P133" s="191">
        <f t="shared" si="39"/>
        <v>0</v>
      </c>
      <c r="Q133" s="191">
        <f t="shared" si="39"/>
        <v>0</v>
      </c>
      <c r="R133" s="191">
        <f t="shared" si="39"/>
        <v>0</v>
      </c>
      <c r="S133" s="191">
        <f t="shared" si="39"/>
        <v>0</v>
      </c>
      <c r="T133" s="191">
        <f t="shared" si="39"/>
        <v>0</v>
      </c>
      <c r="U133" s="191">
        <f t="shared" si="39"/>
        <v>0</v>
      </c>
      <c r="V133" s="191">
        <f t="shared" si="39"/>
        <v>0</v>
      </c>
      <c r="W133" s="191">
        <f t="shared" si="39"/>
        <v>0</v>
      </c>
      <c r="X133" s="191">
        <f t="shared" si="39"/>
        <v>0</v>
      </c>
      <c r="Y133" s="191">
        <f t="shared" si="39"/>
        <v>0</v>
      </c>
      <c r="Z133" s="191">
        <f t="shared" si="39"/>
        <v>0</v>
      </c>
      <c r="AA133" s="191">
        <f t="shared" si="39"/>
        <v>0</v>
      </c>
      <c r="AB133" s="191">
        <f t="shared" si="39"/>
        <v>0</v>
      </c>
      <c r="AC133" s="191">
        <f t="shared" si="39"/>
        <v>0</v>
      </c>
      <c r="AD133" s="191">
        <f t="shared" si="39"/>
        <v>0</v>
      </c>
      <c r="AE133" s="191">
        <f t="shared" si="39"/>
        <v>0</v>
      </c>
      <c r="AF133" s="191">
        <f t="shared" si="39"/>
        <v>0</v>
      </c>
      <c r="AG133" s="191">
        <f t="shared" si="39"/>
        <v>0</v>
      </c>
      <c r="AH133" s="191">
        <f t="shared" si="39"/>
        <v>0</v>
      </c>
      <c r="AI133" s="191">
        <f t="shared" si="39"/>
        <v>0</v>
      </c>
      <c r="AJ133" s="191">
        <f t="shared" si="39"/>
        <v>0</v>
      </c>
      <c r="AK133" s="191">
        <f t="shared" si="39"/>
        <v>0</v>
      </c>
      <c r="AL133" s="191">
        <f t="shared" si="39"/>
        <v>0</v>
      </c>
      <c r="AM133" s="196"/>
      <c r="AN133" s="196"/>
      <c r="AO133" s="196"/>
    </row>
    <row r="134" s="12" customFormat="1" ht="30" customHeight="1" spans="1:41">
      <c r="A134" s="183" t="s">
        <v>54</v>
      </c>
      <c r="B134" s="188" t="s">
        <v>160</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161</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203" t="s">
        <v>52</v>
      </c>
      <c r="B136" s="188" t="s">
        <v>162</v>
      </c>
      <c r="C136" s="188"/>
      <c r="D136" s="188"/>
      <c r="E136" s="185"/>
      <c r="F136" s="185"/>
      <c r="G136" s="185"/>
      <c r="H136" s="185"/>
      <c r="I136" s="191">
        <f t="shared" ref="I136:AL136" si="40">I137+I138+I139+I140</f>
        <v>0</v>
      </c>
      <c r="J136" s="191">
        <f t="shared" si="40"/>
        <v>0</v>
      </c>
      <c r="K136" s="191">
        <f t="shared" si="40"/>
        <v>0</v>
      </c>
      <c r="L136" s="191">
        <f t="shared" si="40"/>
        <v>0</v>
      </c>
      <c r="M136" s="191">
        <f t="shared" si="40"/>
        <v>0</v>
      </c>
      <c r="N136" s="191">
        <f t="shared" si="40"/>
        <v>0</v>
      </c>
      <c r="O136" s="191">
        <f t="shared" si="40"/>
        <v>0</v>
      </c>
      <c r="P136" s="191">
        <f t="shared" si="40"/>
        <v>0</v>
      </c>
      <c r="Q136" s="191">
        <f t="shared" si="40"/>
        <v>0</v>
      </c>
      <c r="R136" s="191">
        <f t="shared" si="40"/>
        <v>0</v>
      </c>
      <c r="S136" s="191">
        <f t="shared" si="40"/>
        <v>0</v>
      </c>
      <c r="T136" s="191">
        <f t="shared" si="40"/>
        <v>0</v>
      </c>
      <c r="U136" s="191">
        <f t="shared" si="40"/>
        <v>0</v>
      </c>
      <c r="V136" s="191">
        <f t="shared" si="40"/>
        <v>0</v>
      </c>
      <c r="W136" s="191">
        <f t="shared" si="40"/>
        <v>0</v>
      </c>
      <c r="X136" s="191">
        <f t="shared" si="40"/>
        <v>0</v>
      </c>
      <c r="Y136" s="191">
        <f t="shared" si="40"/>
        <v>0</v>
      </c>
      <c r="Z136" s="191">
        <f t="shared" si="40"/>
        <v>0</v>
      </c>
      <c r="AA136" s="191">
        <f t="shared" si="40"/>
        <v>0</v>
      </c>
      <c r="AB136" s="191">
        <f t="shared" si="40"/>
        <v>0</v>
      </c>
      <c r="AC136" s="191">
        <f t="shared" si="40"/>
        <v>0</v>
      </c>
      <c r="AD136" s="191">
        <f t="shared" si="40"/>
        <v>0</v>
      </c>
      <c r="AE136" s="191">
        <f t="shared" si="40"/>
        <v>0</v>
      </c>
      <c r="AF136" s="191">
        <f t="shared" si="40"/>
        <v>0</v>
      </c>
      <c r="AG136" s="191">
        <f t="shared" si="40"/>
        <v>0</v>
      </c>
      <c r="AH136" s="191">
        <f t="shared" si="40"/>
        <v>0</v>
      </c>
      <c r="AI136" s="191">
        <f t="shared" si="40"/>
        <v>0</v>
      </c>
      <c r="AJ136" s="191">
        <f t="shared" si="40"/>
        <v>0</v>
      </c>
      <c r="AK136" s="191">
        <f t="shared" si="40"/>
        <v>0</v>
      </c>
      <c r="AL136" s="191">
        <f t="shared" si="40"/>
        <v>0</v>
      </c>
      <c r="AM136" s="196"/>
      <c r="AN136" s="196"/>
      <c r="AO136" s="196"/>
    </row>
    <row r="137" s="12" customFormat="1" ht="30" customHeight="1" spans="1:41">
      <c r="A137" s="183" t="s">
        <v>54</v>
      </c>
      <c r="B137" s="188" t="s">
        <v>163</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3" t="s">
        <v>54</v>
      </c>
      <c r="B138" s="188" t="s">
        <v>164</v>
      </c>
      <c r="C138" s="188"/>
      <c r="D138" s="188"/>
      <c r="E138" s="185"/>
      <c r="F138" s="185"/>
      <c r="G138" s="185"/>
      <c r="H138" s="185"/>
      <c r="I138" s="191"/>
      <c r="J138" s="191"/>
      <c r="K138" s="191"/>
      <c r="L138" s="191"/>
      <c r="M138" s="191"/>
      <c r="N138" s="191"/>
      <c r="O138" s="191"/>
      <c r="P138" s="191"/>
      <c r="Q138" s="191"/>
      <c r="R138" s="191"/>
      <c r="S138" s="191"/>
      <c r="T138" s="191"/>
      <c r="U138" s="191"/>
      <c r="V138" s="191"/>
      <c r="W138" s="191"/>
      <c r="X138" s="191"/>
      <c r="Y138" s="191"/>
      <c r="Z138" s="191"/>
      <c r="AA138" s="191"/>
      <c r="AB138" s="191"/>
      <c r="AC138" s="191"/>
      <c r="AD138" s="191"/>
      <c r="AE138" s="191"/>
      <c r="AF138" s="191"/>
      <c r="AG138" s="191"/>
      <c r="AH138" s="191"/>
      <c r="AI138" s="191"/>
      <c r="AJ138" s="191"/>
      <c r="AK138" s="191"/>
      <c r="AL138" s="191"/>
      <c r="AM138" s="196"/>
      <c r="AN138" s="196"/>
      <c r="AO138" s="196"/>
    </row>
    <row r="139" s="12" customFormat="1" ht="30" customHeight="1" spans="1:41">
      <c r="A139" s="183" t="s">
        <v>54</v>
      </c>
      <c r="B139" s="188" t="s">
        <v>165</v>
      </c>
      <c r="C139" s="188"/>
      <c r="D139" s="188"/>
      <c r="E139" s="185"/>
      <c r="F139" s="185"/>
      <c r="G139" s="185"/>
      <c r="H139" s="185"/>
      <c r="I139" s="191"/>
      <c r="J139" s="191"/>
      <c r="K139" s="191"/>
      <c r="L139" s="191"/>
      <c r="M139" s="191"/>
      <c r="N139" s="191"/>
      <c r="O139" s="191"/>
      <c r="P139" s="191"/>
      <c r="Q139" s="191"/>
      <c r="R139" s="191"/>
      <c r="S139" s="191"/>
      <c r="T139" s="191"/>
      <c r="U139" s="191"/>
      <c r="V139" s="191"/>
      <c r="W139" s="191"/>
      <c r="X139" s="191"/>
      <c r="Y139" s="191"/>
      <c r="Z139" s="191"/>
      <c r="AA139" s="191"/>
      <c r="AB139" s="191"/>
      <c r="AC139" s="191"/>
      <c r="AD139" s="191"/>
      <c r="AE139" s="191"/>
      <c r="AF139" s="191"/>
      <c r="AG139" s="191"/>
      <c r="AH139" s="191"/>
      <c r="AI139" s="191"/>
      <c r="AJ139" s="191"/>
      <c r="AK139" s="191"/>
      <c r="AL139" s="191"/>
      <c r="AM139" s="196"/>
      <c r="AN139" s="196"/>
      <c r="AO139" s="196"/>
    </row>
    <row r="140" s="12" customFormat="1" ht="30" customHeight="1" spans="1:41">
      <c r="A140" s="183" t="s">
        <v>54</v>
      </c>
      <c r="B140" s="188" t="s">
        <v>166</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0" t="s">
        <v>50</v>
      </c>
      <c r="B141" s="188" t="s">
        <v>167</v>
      </c>
      <c r="C141" s="188"/>
      <c r="D141" s="188"/>
      <c r="E141" s="185"/>
      <c r="F141" s="185"/>
      <c r="G141" s="185"/>
      <c r="H141" s="185"/>
      <c r="I141" s="192">
        <f t="shared" ref="I141:AL141" si="41">I142</f>
        <v>0</v>
      </c>
      <c r="J141" s="192">
        <f t="shared" si="41"/>
        <v>0</v>
      </c>
      <c r="K141" s="192">
        <f t="shared" si="41"/>
        <v>0</v>
      </c>
      <c r="L141" s="192">
        <f t="shared" si="41"/>
        <v>0</v>
      </c>
      <c r="M141" s="192">
        <f t="shared" si="41"/>
        <v>0</v>
      </c>
      <c r="N141" s="192">
        <f t="shared" si="41"/>
        <v>0</v>
      </c>
      <c r="O141" s="192">
        <f t="shared" si="41"/>
        <v>0</v>
      </c>
      <c r="P141" s="192">
        <f t="shared" si="41"/>
        <v>0</v>
      </c>
      <c r="Q141" s="192">
        <f t="shared" si="41"/>
        <v>0</v>
      </c>
      <c r="R141" s="192">
        <f t="shared" si="41"/>
        <v>0</v>
      </c>
      <c r="S141" s="192">
        <f t="shared" si="41"/>
        <v>0</v>
      </c>
      <c r="T141" s="192">
        <f t="shared" si="41"/>
        <v>0</v>
      </c>
      <c r="U141" s="192">
        <f t="shared" si="41"/>
        <v>0</v>
      </c>
      <c r="V141" s="192">
        <f t="shared" si="41"/>
        <v>0</v>
      </c>
      <c r="W141" s="192">
        <f t="shared" si="41"/>
        <v>0</v>
      </c>
      <c r="X141" s="192">
        <f t="shared" si="41"/>
        <v>0</v>
      </c>
      <c r="Y141" s="192">
        <f t="shared" si="41"/>
        <v>0</v>
      </c>
      <c r="Z141" s="192">
        <f t="shared" si="41"/>
        <v>0</v>
      </c>
      <c r="AA141" s="192">
        <f t="shared" si="41"/>
        <v>0</v>
      </c>
      <c r="AB141" s="192">
        <f t="shared" si="41"/>
        <v>0</v>
      </c>
      <c r="AC141" s="192">
        <f t="shared" si="41"/>
        <v>0</v>
      </c>
      <c r="AD141" s="192">
        <f t="shared" si="41"/>
        <v>0</v>
      </c>
      <c r="AE141" s="192">
        <f t="shared" si="41"/>
        <v>0</v>
      </c>
      <c r="AF141" s="192">
        <f t="shared" si="41"/>
        <v>0</v>
      </c>
      <c r="AG141" s="192">
        <f t="shared" si="41"/>
        <v>0</v>
      </c>
      <c r="AH141" s="192">
        <f t="shared" si="41"/>
        <v>0</v>
      </c>
      <c r="AI141" s="192">
        <f t="shared" si="41"/>
        <v>0</v>
      </c>
      <c r="AJ141" s="192">
        <f t="shared" si="41"/>
        <v>0</v>
      </c>
      <c r="AK141" s="192">
        <f t="shared" si="41"/>
        <v>0</v>
      </c>
      <c r="AL141" s="192">
        <f t="shared" si="41"/>
        <v>0</v>
      </c>
      <c r="AM141" s="196"/>
      <c r="AN141" s="196"/>
      <c r="AO141" s="196"/>
    </row>
    <row r="142" s="12" customFormat="1" ht="30" customHeight="1" spans="1:41">
      <c r="A142" s="180" t="s">
        <v>52</v>
      </c>
      <c r="B142" s="188" t="s">
        <v>167</v>
      </c>
      <c r="C142" s="188"/>
      <c r="D142" s="188"/>
      <c r="E142" s="185"/>
      <c r="F142" s="185"/>
      <c r="G142" s="185"/>
      <c r="H142" s="185"/>
      <c r="I142" s="191">
        <f t="shared" ref="I142:AL142" si="42">I143</f>
        <v>0</v>
      </c>
      <c r="J142" s="191">
        <f t="shared" si="42"/>
        <v>0</v>
      </c>
      <c r="K142" s="191">
        <f t="shared" si="42"/>
        <v>0</v>
      </c>
      <c r="L142" s="191">
        <f t="shared" si="42"/>
        <v>0</v>
      </c>
      <c r="M142" s="191">
        <f t="shared" si="42"/>
        <v>0</v>
      </c>
      <c r="N142" s="191">
        <f t="shared" si="42"/>
        <v>0</v>
      </c>
      <c r="O142" s="191">
        <f t="shared" si="42"/>
        <v>0</v>
      </c>
      <c r="P142" s="191">
        <f t="shared" si="42"/>
        <v>0</v>
      </c>
      <c r="Q142" s="191">
        <f t="shared" si="42"/>
        <v>0</v>
      </c>
      <c r="R142" s="191">
        <f t="shared" si="42"/>
        <v>0</v>
      </c>
      <c r="S142" s="191">
        <f t="shared" si="42"/>
        <v>0</v>
      </c>
      <c r="T142" s="191">
        <f t="shared" si="42"/>
        <v>0</v>
      </c>
      <c r="U142" s="191">
        <f t="shared" si="42"/>
        <v>0</v>
      </c>
      <c r="V142" s="191">
        <f t="shared" si="42"/>
        <v>0</v>
      </c>
      <c r="W142" s="191">
        <f t="shared" si="42"/>
        <v>0</v>
      </c>
      <c r="X142" s="191">
        <f t="shared" si="42"/>
        <v>0</v>
      </c>
      <c r="Y142" s="191">
        <f t="shared" si="42"/>
        <v>0</v>
      </c>
      <c r="Z142" s="191">
        <f t="shared" si="42"/>
        <v>0</v>
      </c>
      <c r="AA142" s="191">
        <f t="shared" si="42"/>
        <v>0</v>
      </c>
      <c r="AB142" s="191">
        <f t="shared" si="42"/>
        <v>0</v>
      </c>
      <c r="AC142" s="191">
        <f t="shared" si="42"/>
        <v>0</v>
      </c>
      <c r="AD142" s="191">
        <f t="shared" si="42"/>
        <v>0</v>
      </c>
      <c r="AE142" s="191">
        <f t="shared" si="42"/>
        <v>0</v>
      </c>
      <c r="AF142" s="191">
        <f t="shared" si="42"/>
        <v>0</v>
      </c>
      <c r="AG142" s="191">
        <f t="shared" si="42"/>
        <v>0</v>
      </c>
      <c r="AH142" s="191">
        <f t="shared" si="42"/>
        <v>0</v>
      </c>
      <c r="AI142" s="191">
        <f t="shared" si="42"/>
        <v>0</v>
      </c>
      <c r="AJ142" s="191">
        <f t="shared" si="42"/>
        <v>0</v>
      </c>
      <c r="AK142" s="191">
        <f t="shared" si="42"/>
        <v>0</v>
      </c>
      <c r="AL142" s="191">
        <f t="shared" si="42"/>
        <v>0</v>
      </c>
      <c r="AM142" s="196"/>
      <c r="AN142" s="196"/>
      <c r="AO142" s="196"/>
    </row>
    <row r="143" s="12" customFormat="1" ht="30" customHeight="1" spans="1:41">
      <c r="A143" s="180" t="s">
        <v>54</v>
      </c>
      <c r="B143" s="188" t="s">
        <v>167</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0" t="s">
        <v>50</v>
      </c>
      <c r="B144" s="188" t="s">
        <v>96</v>
      </c>
      <c r="C144" s="188"/>
      <c r="D144" s="188"/>
      <c r="E144" s="185"/>
      <c r="F144" s="185"/>
      <c r="G144" s="185"/>
      <c r="H144" s="185"/>
      <c r="I144" s="192">
        <f t="shared" ref="I144:AL144" si="43">I145</f>
        <v>1</v>
      </c>
      <c r="J144" s="192">
        <f t="shared" si="43"/>
        <v>3800</v>
      </c>
      <c r="K144" s="192">
        <f t="shared" si="43"/>
        <v>0</v>
      </c>
      <c r="L144" s="192">
        <f t="shared" si="43"/>
        <v>0</v>
      </c>
      <c r="M144" s="192">
        <f t="shared" si="43"/>
        <v>0</v>
      </c>
      <c r="N144" s="192">
        <f t="shared" si="43"/>
        <v>0</v>
      </c>
      <c r="O144" s="192">
        <f t="shared" si="43"/>
        <v>0</v>
      </c>
      <c r="P144" s="192">
        <f t="shared" si="43"/>
        <v>0</v>
      </c>
      <c r="Q144" s="192">
        <f t="shared" si="43"/>
        <v>0</v>
      </c>
      <c r="R144" s="192">
        <f t="shared" si="43"/>
        <v>1</v>
      </c>
      <c r="S144" s="192">
        <f t="shared" si="43"/>
        <v>3800</v>
      </c>
      <c r="T144" s="192">
        <f t="shared" si="43"/>
        <v>0</v>
      </c>
      <c r="U144" s="192">
        <f t="shared" si="43"/>
        <v>0</v>
      </c>
      <c r="V144" s="192">
        <f t="shared" si="43"/>
        <v>0</v>
      </c>
      <c r="W144" s="192">
        <f t="shared" si="43"/>
        <v>0</v>
      </c>
      <c r="X144" s="192">
        <f t="shared" si="43"/>
        <v>0</v>
      </c>
      <c r="Y144" s="192">
        <f t="shared" si="43"/>
        <v>0</v>
      </c>
      <c r="Z144" s="192">
        <f t="shared" si="43"/>
        <v>38</v>
      </c>
      <c r="AA144" s="192">
        <f t="shared" si="43"/>
        <v>38</v>
      </c>
      <c r="AB144" s="192">
        <f t="shared" si="43"/>
        <v>0</v>
      </c>
      <c r="AC144" s="192">
        <f t="shared" si="43"/>
        <v>0</v>
      </c>
      <c r="AD144" s="192">
        <f t="shared" si="43"/>
        <v>38</v>
      </c>
      <c r="AE144" s="192">
        <f t="shared" si="43"/>
        <v>0</v>
      </c>
      <c r="AF144" s="192">
        <f t="shared" si="43"/>
        <v>0</v>
      </c>
      <c r="AG144" s="192">
        <f t="shared" si="43"/>
        <v>0</v>
      </c>
      <c r="AH144" s="192">
        <f t="shared" si="43"/>
        <v>0</v>
      </c>
      <c r="AI144" s="192">
        <f t="shared" si="43"/>
        <v>0</v>
      </c>
      <c r="AJ144" s="192">
        <f t="shared" si="43"/>
        <v>0</v>
      </c>
      <c r="AK144" s="192">
        <f t="shared" si="43"/>
        <v>0</v>
      </c>
      <c r="AL144" s="192">
        <f t="shared" si="43"/>
        <v>0</v>
      </c>
      <c r="AM144" s="196"/>
      <c r="AN144" s="196"/>
      <c r="AO144" s="196"/>
    </row>
    <row r="145" s="12" customFormat="1" ht="30" customHeight="1" spans="1:41">
      <c r="A145" s="180" t="s">
        <v>52</v>
      </c>
      <c r="B145" s="188" t="s">
        <v>96</v>
      </c>
      <c r="C145" s="188"/>
      <c r="D145" s="188"/>
      <c r="E145" s="185"/>
      <c r="F145" s="185"/>
      <c r="G145" s="185"/>
      <c r="H145" s="185"/>
      <c r="I145" s="191">
        <f t="shared" ref="I145:AL145" si="44">I146+I147+I149</f>
        <v>1</v>
      </c>
      <c r="J145" s="191">
        <f t="shared" si="44"/>
        <v>3800</v>
      </c>
      <c r="K145" s="191">
        <f t="shared" si="44"/>
        <v>0</v>
      </c>
      <c r="L145" s="191">
        <f t="shared" si="44"/>
        <v>0</v>
      </c>
      <c r="M145" s="191">
        <f t="shared" si="44"/>
        <v>0</v>
      </c>
      <c r="N145" s="191">
        <f t="shared" si="44"/>
        <v>0</v>
      </c>
      <c r="O145" s="191">
        <f t="shared" si="44"/>
        <v>0</v>
      </c>
      <c r="P145" s="191">
        <f t="shared" si="44"/>
        <v>0</v>
      </c>
      <c r="Q145" s="191">
        <f t="shared" si="44"/>
        <v>0</v>
      </c>
      <c r="R145" s="191">
        <f t="shared" si="44"/>
        <v>1</v>
      </c>
      <c r="S145" s="191">
        <f t="shared" si="44"/>
        <v>3800</v>
      </c>
      <c r="T145" s="191">
        <f t="shared" si="44"/>
        <v>0</v>
      </c>
      <c r="U145" s="191">
        <f t="shared" si="44"/>
        <v>0</v>
      </c>
      <c r="V145" s="191">
        <f t="shared" si="44"/>
        <v>0</v>
      </c>
      <c r="W145" s="191">
        <f t="shared" si="44"/>
        <v>0</v>
      </c>
      <c r="X145" s="191">
        <f t="shared" si="44"/>
        <v>0</v>
      </c>
      <c r="Y145" s="191">
        <f t="shared" si="44"/>
        <v>0</v>
      </c>
      <c r="Z145" s="191">
        <f t="shared" si="44"/>
        <v>38</v>
      </c>
      <c r="AA145" s="191">
        <f t="shared" si="44"/>
        <v>38</v>
      </c>
      <c r="AB145" s="191">
        <f t="shared" si="44"/>
        <v>0</v>
      </c>
      <c r="AC145" s="191">
        <f t="shared" si="44"/>
        <v>0</v>
      </c>
      <c r="AD145" s="191">
        <f t="shared" si="44"/>
        <v>38</v>
      </c>
      <c r="AE145" s="191">
        <f t="shared" si="44"/>
        <v>0</v>
      </c>
      <c r="AF145" s="191">
        <f t="shared" si="44"/>
        <v>0</v>
      </c>
      <c r="AG145" s="191">
        <f t="shared" si="44"/>
        <v>0</v>
      </c>
      <c r="AH145" s="191">
        <f t="shared" si="44"/>
        <v>0</v>
      </c>
      <c r="AI145" s="191">
        <f t="shared" si="44"/>
        <v>0</v>
      </c>
      <c r="AJ145" s="191">
        <f t="shared" si="44"/>
        <v>0</v>
      </c>
      <c r="AK145" s="191">
        <f t="shared" si="44"/>
        <v>0</v>
      </c>
      <c r="AL145" s="191">
        <f t="shared" si="44"/>
        <v>0</v>
      </c>
      <c r="AM145" s="196"/>
      <c r="AN145" s="196"/>
      <c r="AO145" s="196"/>
    </row>
    <row r="146" s="12" customFormat="1" ht="45" customHeight="1" spans="1:41">
      <c r="A146" s="183" t="s">
        <v>54</v>
      </c>
      <c r="B146" s="188" t="s">
        <v>168</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c r="AO146" s="196"/>
    </row>
    <row r="147" s="12" customFormat="1" ht="30" customHeight="1" spans="1:41">
      <c r="A147" s="183" t="s">
        <v>54</v>
      </c>
      <c r="B147" s="188" t="s">
        <v>169</v>
      </c>
      <c r="C147" s="188"/>
      <c r="D147" s="188"/>
      <c r="E147" s="185"/>
      <c r="F147" s="185"/>
      <c r="G147" s="185"/>
      <c r="H147" s="185"/>
      <c r="I147" s="191">
        <f t="shared" ref="I147:AL147" si="45">SUM(I148)</f>
        <v>1</v>
      </c>
      <c r="J147" s="191">
        <f t="shared" si="45"/>
        <v>3800</v>
      </c>
      <c r="K147" s="191">
        <f t="shared" si="45"/>
        <v>0</v>
      </c>
      <c r="L147" s="191">
        <f t="shared" si="45"/>
        <v>0</v>
      </c>
      <c r="M147" s="191">
        <f t="shared" si="45"/>
        <v>0</v>
      </c>
      <c r="N147" s="191">
        <f t="shared" si="45"/>
        <v>0</v>
      </c>
      <c r="O147" s="191">
        <f t="shared" si="45"/>
        <v>0</v>
      </c>
      <c r="P147" s="191">
        <f t="shared" si="45"/>
        <v>0</v>
      </c>
      <c r="Q147" s="191">
        <f t="shared" si="45"/>
        <v>0</v>
      </c>
      <c r="R147" s="191">
        <f t="shared" si="45"/>
        <v>1</v>
      </c>
      <c r="S147" s="191">
        <f t="shared" si="45"/>
        <v>3800</v>
      </c>
      <c r="T147" s="191">
        <f t="shared" si="45"/>
        <v>0</v>
      </c>
      <c r="U147" s="191">
        <f t="shared" si="45"/>
        <v>0</v>
      </c>
      <c r="V147" s="191">
        <f t="shared" si="45"/>
        <v>0</v>
      </c>
      <c r="W147" s="191">
        <f t="shared" si="45"/>
        <v>0</v>
      </c>
      <c r="X147" s="191">
        <f t="shared" si="45"/>
        <v>0</v>
      </c>
      <c r="Y147" s="191">
        <f t="shared" si="45"/>
        <v>0</v>
      </c>
      <c r="Z147" s="191">
        <f t="shared" si="45"/>
        <v>38</v>
      </c>
      <c r="AA147" s="191">
        <f t="shared" si="45"/>
        <v>38</v>
      </c>
      <c r="AB147" s="191">
        <f t="shared" si="45"/>
        <v>0</v>
      </c>
      <c r="AC147" s="191">
        <f t="shared" si="45"/>
        <v>0</v>
      </c>
      <c r="AD147" s="191">
        <f t="shared" si="45"/>
        <v>38</v>
      </c>
      <c r="AE147" s="191">
        <f t="shared" si="45"/>
        <v>0</v>
      </c>
      <c r="AF147" s="191">
        <f t="shared" si="45"/>
        <v>0</v>
      </c>
      <c r="AG147" s="191">
        <f t="shared" si="45"/>
        <v>0</v>
      </c>
      <c r="AH147" s="191">
        <f t="shared" si="45"/>
        <v>0</v>
      </c>
      <c r="AI147" s="191">
        <f t="shared" si="45"/>
        <v>0</v>
      </c>
      <c r="AJ147" s="191">
        <f t="shared" si="45"/>
        <v>0</v>
      </c>
      <c r="AK147" s="191">
        <f t="shared" si="45"/>
        <v>0</v>
      </c>
      <c r="AL147" s="191">
        <f t="shared" si="45"/>
        <v>0</v>
      </c>
      <c r="AM147" s="196"/>
      <c r="AN147" s="196"/>
      <c r="AO147" s="196"/>
    </row>
    <row r="148" s="7" customFormat="1" ht="178" customHeight="1" spans="1:41">
      <c r="A148" s="22">
        <v>19</v>
      </c>
      <c r="B148" s="22" t="s">
        <v>1183</v>
      </c>
      <c r="C148" s="22">
        <v>2024</v>
      </c>
      <c r="D148" s="33" t="s">
        <v>1004</v>
      </c>
      <c r="E148" s="22" t="s">
        <v>178</v>
      </c>
      <c r="F148" s="22" t="s">
        <v>1184</v>
      </c>
      <c r="G148" s="22" t="s">
        <v>995</v>
      </c>
      <c r="H148" s="33" t="s">
        <v>1006</v>
      </c>
      <c r="I148" s="22">
        <v>1</v>
      </c>
      <c r="J148" s="22">
        <v>3800</v>
      </c>
      <c r="K148" s="22"/>
      <c r="L148" s="22"/>
      <c r="M148" s="22"/>
      <c r="N148" s="22"/>
      <c r="O148" s="22"/>
      <c r="P148" s="22"/>
      <c r="Q148" s="22"/>
      <c r="R148" s="22">
        <v>1</v>
      </c>
      <c r="S148" s="22">
        <v>3800</v>
      </c>
      <c r="T148" s="22"/>
      <c r="U148" s="22" t="s">
        <v>1007</v>
      </c>
      <c r="V148" s="22" t="s">
        <v>1185</v>
      </c>
      <c r="W148" s="22" t="s">
        <v>1007</v>
      </c>
      <c r="X148" s="22" t="s">
        <v>1185</v>
      </c>
      <c r="Y148" s="22" t="s">
        <v>1186</v>
      </c>
      <c r="Z148" s="22">
        <v>38</v>
      </c>
      <c r="AA148" s="22">
        <v>38</v>
      </c>
      <c r="AB148" s="60"/>
      <c r="AC148" s="60"/>
      <c r="AD148" s="60">
        <v>38</v>
      </c>
      <c r="AE148" s="60"/>
      <c r="AF148" s="22"/>
      <c r="AG148" s="22"/>
      <c r="AH148" s="22"/>
      <c r="AI148" s="22"/>
      <c r="AJ148" s="22"/>
      <c r="AK148" s="22"/>
      <c r="AL148" s="22"/>
      <c r="AM148" s="33" t="s">
        <v>1187</v>
      </c>
      <c r="AN148" s="33" t="s">
        <v>1188</v>
      </c>
      <c r="AO148" s="60" t="s">
        <v>1386</v>
      </c>
    </row>
    <row r="149" s="12" customFormat="1" ht="30" customHeight="1" spans="1:40">
      <c r="A149" s="183" t="s">
        <v>54</v>
      </c>
      <c r="B149" s="188" t="s">
        <v>170</v>
      </c>
      <c r="C149" s="188"/>
      <c r="D149" s="188"/>
      <c r="E149" s="185"/>
      <c r="F149" s="185"/>
      <c r="G149" s="185"/>
      <c r="H149" s="185"/>
      <c r="I149" s="191">
        <v>0</v>
      </c>
      <c r="J149" s="191">
        <v>0</v>
      </c>
      <c r="K149" s="191">
        <v>0</v>
      </c>
      <c r="L149" s="191">
        <v>0</v>
      </c>
      <c r="M149" s="191">
        <v>0</v>
      </c>
      <c r="N149" s="191">
        <v>0</v>
      </c>
      <c r="O149" s="191">
        <v>0</v>
      </c>
      <c r="P149" s="191">
        <v>0</v>
      </c>
      <c r="Q149" s="191">
        <v>0</v>
      </c>
      <c r="R149" s="191">
        <v>0</v>
      </c>
      <c r="S149" s="191">
        <v>0</v>
      </c>
      <c r="T149" s="191">
        <v>0</v>
      </c>
      <c r="U149" s="191">
        <v>0</v>
      </c>
      <c r="V149" s="191">
        <v>0</v>
      </c>
      <c r="W149" s="191">
        <v>0</v>
      </c>
      <c r="X149" s="191">
        <v>0</v>
      </c>
      <c r="Y149" s="191">
        <v>0</v>
      </c>
      <c r="Z149" s="191">
        <v>0</v>
      </c>
      <c r="AA149" s="191">
        <v>0</v>
      </c>
      <c r="AB149" s="191">
        <v>0</v>
      </c>
      <c r="AC149" s="191">
        <v>0</v>
      </c>
      <c r="AD149" s="191">
        <v>0</v>
      </c>
      <c r="AE149" s="191">
        <v>0</v>
      </c>
      <c r="AF149" s="191">
        <v>0</v>
      </c>
      <c r="AG149" s="191">
        <v>0</v>
      </c>
      <c r="AH149" s="191">
        <v>0</v>
      </c>
      <c r="AI149" s="191">
        <v>0</v>
      </c>
      <c r="AJ149" s="191">
        <v>0</v>
      </c>
      <c r="AK149" s="191">
        <v>0</v>
      </c>
      <c r="AL149" s="191">
        <v>0</v>
      </c>
      <c r="AM149" s="206"/>
      <c r="AN149" s="206"/>
    </row>
    <row r="150" spans="1:1">
      <c r="A150" s="9">
        <v>29</v>
      </c>
    </row>
    <row r="151" spans="1:1">
      <c r="A151" s="9">
        <v>30</v>
      </c>
    </row>
  </sheetData>
  <autoFilter xmlns:etc="http://www.wps.cn/officeDocument/2017/etCustomData" ref="A5:XFD151" etc:filterBottomFollowUsedRange="0">
    <extLst/>
  </autoFilter>
  <mergeCells count="172">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5:D15"/>
    <mergeCell ref="B16:D16"/>
    <mergeCell ref="B17:D17"/>
    <mergeCell ref="B18:D18"/>
    <mergeCell ref="B19:D19"/>
    <mergeCell ref="B20:D20"/>
    <mergeCell ref="B21:D21"/>
    <mergeCell ref="B22:D22"/>
    <mergeCell ref="B23:D23"/>
    <mergeCell ref="B24:D24"/>
    <mergeCell ref="B27:D27"/>
    <mergeCell ref="B28:D28"/>
    <mergeCell ref="B29:D29"/>
    <mergeCell ref="B30:D30"/>
    <mergeCell ref="B31:D31"/>
    <mergeCell ref="B32:D32"/>
    <mergeCell ref="B33:D33"/>
    <mergeCell ref="B37:D37"/>
    <mergeCell ref="B38:D38"/>
    <mergeCell ref="B39:D39"/>
    <mergeCell ref="B40:D40"/>
    <mergeCell ref="B41:D41"/>
    <mergeCell ref="B42:D42"/>
    <mergeCell ref="B43:D43"/>
    <mergeCell ref="B44:D44"/>
    <mergeCell ref="B48:D48"/>
    <mergeCell ref="B49:D49"/>
    <mergeCell ref="B50:D50"/>
    <mergeCell ref="B51:D51"/>
    <mergeCell ref="B52:D52"/>
    <mergeCell ref="B53:D53"/>
    <mergeCell ref="B54:D54"/>
    <mergeCell ref="B55:D55"/>
    <mergeCell ref="B57:D57"/>
    <mergeCell ref="B58:D58"/>
    <mergeCell ref="B59:D59"/>
    <mergeCell ref="B60:D60"/>
    <mergeCell ref="B61:D61"/>
    <mergeCell ref="B64:D64"/>
    <mergeCell ref="B65:D65"/>
    <mergeCell ref="B66:D66"/>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7:D87"/>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5:D145"/>
    <mergeCell ref="B146:D146"/>
    <mergeCell ref="B147:D147"/>
    <mergeCell ref="B149:D149"/>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56">
    <cfRule type="duplicateValues" dxfId="1" priority="1"/>
  </conditionalFormatting>
  <conditionalFormatting sqref="D116">
    <cfRule type="expression" dxfId="0" priority="2">
      <formula>AND(COUNTIF(#REF!,D116)+COUNTIF(#REF!,D116)+COUNTIF(#REF!,D116)+COUNTIF(#REF!,D116)+COUNTIF(#REF!,D116)+COUNTIF(#REF!,D116)+COUNTIF(#REF!,D116)+COUNTIF(#REF!,D116)+COUNTIF(#REF!,D116)+COUNTIF(#REF!,D116)+COUNTIF(#REF!,D116)+COUNTIF(#REF!,D116)&gt;1,NOT(ISBLANK(D116)))</formula>
    </cfRule>
  </conditionalFormatting>
  <pageMargins left="0.751388888888889" right="0.751388888888889" top="0.511805555555556" bottom="0.236111111111111" header="0.5" footer="0.118055555555556"/>
  <pageSetup paperSize="8" scale="21" fitToHeight="0" orientation="landscape" horizontalDpi="600"/>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20"/>
  <sheetViews>
    <sheetView tabSelected="1" view="pageBreakPreview" zoomScale="26" zoomScaleNormal="47" workbookViewId="0">
      <pane xSplit="8" ySplit="5" topLeftCell="U6" activePane="bottomRight" state="frozen"/>
      <selection/>
      <selection pane="topRight"/>
      <selection pane="bottomLeft"/>
      <selection pane="bottomRight" activeCell="A2" sqref="A2:AO2"/>
    </sheetView>
  </sheetViews>
  <sheetFormatPr defaultColWidth="8.88888888888889" defaultRowHeight="14.4"/>
  <cols>
    <col min="1" max="1" width="11.2962962962963" style="9" customWidth="1"/>
    <col min="2" max="2" width="13.75" style="12" customWidth="1"/>
    <col min="3" max="3" width="15.2685185185185" style="12" customWidth="1"/>
    <col min="4" max="4" width="25.9907407407407" style="12" customWidth="1"/>
    <col min="5" max="5" width="16.3518518518519" style="12" customWidth="1"/>
    <col min="6" max="6" width="20.1481481481481" style="12" customWidth="1"/>
    <col min="7" max="7" width="36" style="12" customWidth="1"/>
    <col min="8" max="8" width="194.444444444444" style="12" customWidth="1"/>
    <col min="9" max="9" width="12.7037037037037" style="9" customWidth="1"/>
    <col min="10" max="10" width="18.8796296296296" style="9" customWidth="1"/>
    <col min="11" max="12" width="8.12962962962963" style="9" customWidth="1"/>
    <col min="13" max="15" width="11.6296296296296" style="9" customWidth="1"/>
    <col min="16" max="16" width="18.6296296296296" style="9" customWidth="1"/>
    <col min="17" max="17" width="11.3796296296296" style="9" customWidth="1"/>
    <col min="18" max="18" width="8.12962962962963" style="9" customWidth="1"/>
    <col min="19" max="19" width="13.1296296296296" style="9" customWidth="1"/>
    <col min="20" max="20" width="17.8611111111111" style="9" customWidth="1"/>
    <col min="21" max="25" width="18.6296296296296" style="14" customWidth="1"/>
    <col min="26" max="26" width="26.037037037037" style="9" customWidth="1"/>
    <col min="27" max="27" width="22" style="9" customWidth="1"/>
    <col min="28" max="28" width="29.0555555555556" style="9" customWidth="1"/>
    <col min="29" max="29" width="11.6296296296296" style="9" customWidth="1"/>
    <col min="30" max="30" width="14.6574074074074" style="9" customWidth="1"/>
    <col min="31" max="35" width="15.1296296296296" style="9" customWidth="1"/>
    <col min="36" max="36" width="20.4907407407407" style="9" customWidth="1"/>
    <col min="37" max="37" width="15.1296296296296" style="9" customWidth="1"/>
    <col min="38" max="38" width="12.1296296296296" style="9" customWidth="1"/>
    <col min="39" max="39" width="39.9351851851852" style="12" customWidth="1"/>
    <col min="40" max="41" width="36.6296296296296" style="12" customWidth="1"/>
    <col min="42" max="16366" width="8.88888888888889" style="12"/>
    <col min="16367"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1501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1">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row>
    <row r="4" s="7" customFormat="1" ht="90" customHeight="1" spans="1:41">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row>
    <row r="5" s="7" customFormat="1" ht="118" customHeight="1" spans="1:41">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row>
    <row r="6" s="7" customFormat="1" ht="409" customHeight="1" spans="1:41">
      <c r="A6" s="22">
        <v>1</v>
      </c>
      <c r="B6" s="22" t="s">
        <v>1138</v>
      </c>
      <c r="C6" s="22">
        <v>2024</v>
      </c>
      <c r="D6" s="84" t="s">
        <v>983</v>
      </c>
      <c r="E6" s="24" t="s">
        <v>178</v>
      </c>
      <c r="F6" s="24" t="s">
        <v>984</v>
      </c>
      <c r="G6" s="24" t="s">
        <v>180</v>
      </c>
      <c r="H6" s="84" t="s">
        <v>1294</v>
      </c>
      <c r="I6" s="22">
        <v>1</v>
      </c>
      <c r="J6" s="22">
        <v>3896</v>
      </c>
      <c r="K6" s="22">
        <v>1</v>
      </c>
      <c r="L6" s="22"/>
      <c r="M6" s="22"/>
      <c r="N6" s="22"/>
      <c r="O6" s="22"/>
      <c r="P6" s="22"/>
      <c r="Q6" s="22"/>
      <c r="R6" s="22"/>
      <c r="S6" s="22">
        <v>338</v>
      </c>
      <c r="T6" s="22">
        <v>1345</v>
      </c>
      <c r="U6" s="24" t="s">
        <v>985</v>
      </c>
      <c r="V6" s="22" t="s">
        <v>944</v>
      </c>
      <c r="W6" s="24" t="s">
        <v>183</v>
      </c>
      <c r="X6" s="22" t="s">
        <v>1480</v>
      </c>
      <c r="Y6" s="22" t="s">
        <v>1440</v>
      </c>
      <c r="Z6" s="22">
        <f>AA6</f>
        <v>1748.966167</v>
      </c>
      <c r="AA6" s="22">
        <f>AB6+AC6+AD6</f>
        <v>1748.966167</v>
      </c>
      <c r="AB6" s="213">
        <v>484.966167</v>
      </c>
      <c r="AC6" s="213">
        <v>400</v>
      </c>
      <c r="AD6" s="213">
        <v>864</v>
      </c>
      <c r="AE6" s="60"/>
      <c r="AF6" s="22"/>
      <c r="AG6" s="22"/>
      <c r="AH6" s="22"/>
      <c r="AI6" s="22"/>
      <c r="AJ6" s="22"/>
      <c r="AK6" s="22"/>
      <c r="AL6" s="22"/>
      <c r="AM6" s="33" t="s">
        <v>1139</v>
      </c>
      <c r="AN6" s="33" t="s">
        <v>1140</v>
      </c>
      <c r="AO6" s="60" t="s">
        <v>1386</v>
      </c>
    </row>
    <row r="7" s="7" customFormat="1" ht="409" customHeight="1" spans="1:41">
      <c r="A7" s="22">
        <v>2</v>
      </c>
      <c r="B7" s="22" t="s">
        <v>1142</v>
      </c>
      <c r="C7" s="22">
        <v>2024</v>
      </c>
      <c r="D7" s="23" t="s">
        <v>185</v>
      </c>
      <c r="E7" s="24" t="s">
        <v>178</v>
      </c>
      <c r="F7" s="24" t="s">
        <v>984</v>
      </c>
      <c r="G7" s="24" t="s">
        <v>1295</v>
      </c>
      <c r="H7" s="23" t="s">
        <v>1387</v>
      </c>
      <c r="I7" s="22">
        <v>1</v>
      </c>
      <c r="J7" s="22">
        <v>3949</v>
      </c>
      <c r="K7" s="22">
        <v>1</v>
      </c>
      <c r="L7" s="22"/>
      <c r="M7" s="22"/>
      <c r="N7" s="22"/>
      <c r="O7" s="22"/>
      <c r="P7" s="22"/>
      <c r="Q7" s="22"/>
      <c r="R7" s="22"/>
      <c r="S7" s="22">
        <v>737</v>
      </c>
      <c r="T7" s="22">
        <v>2312</v>
      </c>
      <c r="U7" s="24" t="s">
        <v>183</v>
      </c>
      <c r="V7" s="22" t="s">
        <v>1480</v>
      </c>
      <c r="W7" s="24" t="s">
        <v>183</v>
      </c>
      <c r="X7" s="22" t="s">
        <v>1480</v>
      </c>
      <c r="Y7" s="22" t="s">
        <v>1440</v>
      </c>
      <c r="Z7" s="59">
        <v>1370</v>
      </c>
      <c r="AA7" s="22">
        <f>AB7+AC7</f>
        <v>1356</v>
      </c>
      <c r="AB7" s="213">
        <f>970-14</f>
        <v>956</v>
      </c>
      <c r="AC7" s="213">
        <v>400</v>
      </c>
      <c r="AD7" s="60"/>
      <c r="AE7" s="60"/>
      <c r="AF7" s="22"/>
      <c r="AG7" s="22"/>
      <c r="AH7" s="22"/>
      <c r="AI7" s="22"/>
      <c r="AJ7" s="213">
        <v>14</v>
      </c>
      <c r="AK7" s="22"/>
      <c r="AL7" s="22"/>
      <c r="AM7" s="33" t="s">
        <v>1145</v>
      </c>
      <c r="AN7" s="33" t="s">
        <v>1146</v>
      </c>
      <c r="AO7" s="60" t="s">
        <v>1386</v>
      </c>
    </row>
    <row r="8" s="7" customFormat="1" ht="382" customHeight="1" spans="1:41">
      <c r="A8" s="208">
        <v>3</v>
      </c>
      <c r="B8" s="208" t="s">
        <v>1463</v>
      </c>
      <c r="C8" s="208">
        <v>2024</v>
      </c>
      <c r="D8" s="209" t="s">
        <v>1464</v>
      </c>
      <c r="E8" s="41" t="s">
        <v>178</v>
      </c>
      <c r="F8" s="209" t="s">
        <v>402</v>
      </c>
      <c r="G8" s="41" t="s">
        <v>198</v>
      </c>
      <c r="H8" s="210" t="s">
        <v>1465</v>
      </c>
      <c r="I8" s="22">
        <v>1</v>
      </c>
      <c r="J8" s="22">
        <v>1</v>
      </c>
      <c r="K8" s="22">
        <v>1</v>
      </c>
      <c r="L8" s="22"/>
      <c r="M8" s="22"/>
      <c r="N8" s="22"/>
      <c r="O8" s="22"/>
      <c r="P8" s="22"/>
      <c r="Q8" s="22"/>
      <c r="R8" s="22"/>
      <c r="S8" s="211">
        <v>336</v>
      </c>
      <c r="T8" s="211">
        <v>1251</v>
      </c>
      <c r="U8" s="41" t="s">
        <v>192</v>
      </c>
      <c r="V8" s="22" t="s">
        <v>810</v>
      </c>
      <c r="W8" s="41" t="s">
        <v>183</v>
      </c>
      <c r="X8" s="22" t="s">
        <v>1480</v>
      </c>
      <c r="Y8" s="22" t="s">
        <v>1440</v>
      </c>
      <c r="Z8" s="214">
        <v>195</v>
      </c>
      <c r="AA8" s="75">
        <f>AB8</f>
        <v>195</v>
      </c>
      <c r="AB8" s="213">
        <v>195</v>
      </c>
      <c r="AC8" s="213"/>
      <c r="AD8" s="213"/>
      <c r="AE8" s="213"/>
      <c r="AF8" s="208"/>
      <c r="AG8" s="208"/>
      <c r="AH8" s="208"/>
      <c r="AI8" s="208"/>
      <c r="AJ8" s="208"/>
      <c r="AK8" s="208"/>
      <c r="AL8" s="208"/>
      <c r="AM8" s="42" t="s">
        <v>1466</v>
      </c>
      <c r="AN8" s="42" t="s">
        <v>1467</v>
      </c>
      <c r="AO8" s="213" t="s">
        <v>1386</v>
      </c>
    </row>
    <row r="9" s="7" customFormat="1" ht="407" customHeight="1" spans="1:41">
      <c r="A9" s="22">
        <v>4</v>
      </c>
      <c r="B9" s="208" t="s">
        <v>1481</v>
      </c>
      <c r="C9" s="208">
        <v>2024</v>
      </c>
      <c r="D9" s="209" t="s">
        <v>1482</v>
      </c>
      <c r="E9" s="41" t="s">
        <v>178</v>
      </c>
      <c r="F9" s="209" t="s">
        <v>1483</v>
      </c>
      <c r="G9" s="41" t="s">
        <v>198</v>
      </c>
      <c r="H9" s="209" t="s">
        <v>1484</v>
      </c>
      <c r="I9" s="22">
        <v>1</v>
      </c>
      <c r="J9" s="22">
        <v>1</v>
      </c>
      <c r="K9" s="22">
        <v>1</v>
      </c>
      <c r="L9" s="22"/>
      <c r="M9" s="22"/>
      <c r="N9" s="22"/>
      <c r="O9" s="22"/>
      <c r="P9" s="22"/>
      <c r="Q9" s="22"/>
      <c r="R9" s="22"/>
      <c r="S9" s="212">
        <v>327</v>
      </c>
      <c r="T9" s="212">
        <v>1289</v>
      </c>
      <c r="U9" s="41" t="s">
        <v>192</v>
      </c>
      <c r="V9" s="22" t="s">
        <v>810</v>
      </c>
      <c r="W9" s="41" t="s">
        <v>183</v>
      </c>
      <c r="X9" s="22" t="s">
        <v>1480</v>
      </c>
      <c r="Y9" s="22" t="s">
        <v>1440</v>
      </c>
      <c r="Z9" s="214">
        <v>27</v>
      </c>
      <c r="AA9" s="75">
        <f>AB9</f>
        <v>27</v>
      </c>
      <c r="AB9" s="213">
        <v>27</v>
      </c>
      <c r="AC9" s="213"/>
      <c r="AD9" s="213"/>
      <c r="AE9" s="213"/>
      <c r="AF9" s="208"/>
      <c r="AG9" s="208"/>
      <c r="AH9" s="208"/>
      <c r="AI9" s="208"/>
      <c r="AJ9" s="208"/>
      <c r="AK9" s="208"/>
      <c r="AL9" s="208"/>
      <c r="AM9" s="217" t="s">
        <v>1457</v>
      </c>
      <c r="AN9" s="42" t="s">
        <v>1485</v>
      </c>
      <c r="AO9" s="213" t="s">
        <v>1502</v>
      </c>
    </row>
    <row r="10" s="7" customFormat="1" ht="382" customHeight="1" spans="1:41">
      <c r="A10" s="22">
        <v>5</v>
      </c>
      <c r="B10" s="208" t="s">
        <v>1486</v>
      </c>
      <c r="C10" s="208">
        <v>2024</v>
      </c>
      <c r="D10" s="209" t="s">
        <v>1487</v>
      </c>
      <c r="E10" s="41" t="s">
        <v>178</v>
      </c>
      <c r="F10" s="209" t="s">
        <v>1483</v>
      </c>
      <c r="G10" s="41" t="s">
        <v>1304</v>
      </c>
      <c r="H10" s="209" t="s">
        <v>1488</v>
      </c>
      <c r="I10" s="22">
        <v>1</v>
      </c>
      <c r="J10" s="22">
        <v>1</v>
      </c>
      <c r="K10" s="22">
        <v>1</v>
      </c>
      <c r="L10" s="22"/>
      <c r="M10" s="22"/>
      <c r="N10" s="22"/>
      <c r="O10" s="22"/>
      <c r="P10" s="22"/>
      <c r="Q10" s="22"/>
      <c r="R10" s="22"/>
      <c r="S10" s="212">
        <v>472</v>
      </c>
      <c r="T10" s="212">
        <v>1694</v>
      </c>
      <c r="U10" s="41" t="s">
        <v>192</v>
      </c>
      <c r="V10" s="22" t="s">
        <v>810</v>
      </c>
      <c r="W10" s="41" t="s">
        <v>183</v>
      </c>
      <c r="X10" s="22" t="s">
        <v>1480</v>
      </c>
      <c r="Y10" s="22" t="s">
        <v>1440</v>
      </c>
      <c r="Z10" s="214">
        <v>37</v>
      </c>
      <c r="AA10" s="75">
        <f>AB10</f>
        <v>37</v>
      </c>
      <c r="AB10" s="213">
        <v>37</v>
      </c>
      <c r="AC10" s="213"/>
      <c r="AD10" s="213"/>
      <c r="AE10" s="213"/>
      <c r="AF10" s="208"/>
      <c r="AG10" s="208"/>
      <c r="AH10" s="208"/>
      <c r="AI10" s="208"/>
      <c r="AJ10" s="208"/>
      <c r="AK10" s="208"/>
      <c r="AL10" s="208"/>
      <c r="AM10" s="217" t="s">
        <v>1457</v>
      </c>
      <c r="AN10" s="217" t="s">
        <v>1489</v>
      </c>
      <c r="AO10" s="213" t="s">
        <v>1502</v>
      </c>
    </row>
    <row r="11" s="7" customFormat="1" ht="382" customHeight="1" spans="1:41">
      <c r="A11" s="208">
        <v>6</v>
      </c>
      <c r="B11" s="208" t="s">
        <v>1490</v>
      </c>
      <c r="C11" s="208">
        <v>2024</v>
      </c>
      <c r="D11" s="209" t="s">
        <v>1491</v>
      </c>
      <c r="E11" s="41" t="s">
        <v>178</v>
      </c>
      <c r="F11" s="209" t="s">
        <v>1483</v>
      </c>
      <c r="G11" s="41" t="s">
        <v>1450</v>
      </c>
      <c r="H11" s="209" t="s">
        <v>1492</v>
      </c>
      <c r="I11" s="22">
        <v>1</v>
      </c>
      <c r="J11" s="22">
        <v>1</v>
      </c>
      <c r="K11" s="22">
        <v>1</v>
      </c>
      <c r="L11" s="22"/>
      <c r="M11" s="22"/>
      <c r="N11" s="22"/>
      <c r="O11" s="22"/>
      <c r="P11" s="22"/>
      <c r="Q11" s="22"/>
      <c r="R11" s="22"/>
      <c r="S11" s="39">
        <v>162</v>
      </c>
      <c r="T11" s="39">
        <v>494</v>
      </c>
      <c r="U11" s="208" t="s">
        <v>1019</v>
      </c>
      <c r="V11" s="22" t="s">
        <v>880</v>
      </c>
      <c r="W11" s="208" t="s">
        <v>183</v>
      </c>
      <c r="X11" s="22" t="s">
        <v>1480</v>
      </c>
      <c r="Y11" s="39" t="s">
        <v>1440</v>
      </c>
      <c r="Z11" s="214">
        <v>22</v>
      </c>
      <c r="AA11" s="75">
        <f>AB11</f>
        <v>22</v>
      </c>
      <c r="AB11" s="213">
        <v>22</v>
      </c>
      <c r="AC11" s="213"/>
      <c r="AD11" s="213"/>
      <c r="AE11" s="213"/>
      <c r="AF11" s="208"/>
      <c r="AG11" s="208"/>
      <c r="AH11" s="208"/>
      <c r="AI11" s="208"/>
      <c r="AJ11" s="208"/>
      <c r="AK11" s="208"/>
      <c r="AL11" s="208"/>
      <c r="AM11" s="217" t="s">
        <v>1457</v>
      </c>
      <c r="AN11" s="209" t="s">
        <v>1485</v>
      </c>
      <c r="AO11" s="213" t="s">
        <v>1502</v>
      </c>
    </row>
    <row r="12" s="7" customFormat="1" ht="382" customHeight="1" spans="1:41">
      <c r="A12" s="22">
        <v>7</v>
      </c>
      <c r="B12" s="208" t="s">
        <v>1493</v>
      </c>
      <c r="C12" s="208">
        <v>2024</v>
      </c>
      <c r="D12" s="209" t="s">
        <v>1494</v>
      </c>
      <c r="E12" s="209" t="s">
        <v>178</v>
      </c>
      <c r="F12" s="209" t="s">
        <v>1483</v>
      </c>
      <c r="G12" s="209" t="s">
        <v>1450</v>
      </c>
      <c r="H12" s="209" t="s">
        <v>1495</v>
      </c>
      <c r="I12" s="22">
        <v>1</v>
      </c>
      <c r="J12" s="22">
        <v>1</v>
      </c>
      <c r="K12" s="22">
        <v>1</v>
      </c>
      <c r="L12" s="22"/>
      <c r="M12" s="22"/>
      <c r="N12" s="22"/>
      <c r="O12" s="22"/>
      <c r="P12" s="22"/>
      <c r="Q12" s="22"/>
      <c r="R12" s="22"/>
      <c r="S12" s="33">
        <v>163</v>
      </c>
      <c r="T12" s="33">
        <v>486</v>
      </c>
      <c r="U12" s="42" t="s">
        <v>206</v>
      </c>
      <c r="V12" s="33" t="s">
        <v>902</v>
      </c>
      <c r="W12" s="41" t="s">
        <v>183</v>
      </c>
      <c r="X12" s="22" t="s">
        <v>1480</v>
      </c>
      <c r="Y12" s="22" t="s">
        <v>1440</v>
      </c>
      <c r="Z12" s="41">
        <v>22</v>
      </c>
      <c r="AA12" s="75">
        <f>AB12</f>
        <v>22</v>
      </c>
      <c r="AB12" s="208">
        <v>22</v>
      </c>
      <c r="AC12" s="75"/>
      <c r="AD12" s="75"/>
      <c r="AE12" s="75"/>
      <c r="AF12" s="75"/>
      <c r="AG12" s="75"/>
      <c r="AH12" s="75"/>
      <c r="AI12" s="75"/>
      <c r="AJ12" s="75"/>
      <c r="AK12" s="75"/>
      <c r="AL12" s="75"/>
      <c r="AM12" s="42" t="s">
        <v>1472</v>
      </c>
      <c r="AN12" s="42" t="s">
        <v>1485</v>
      </c>
      <c r="AO12" s="213" t="s">
        <v>1502</v>
      </c>
    </row>
    <row r="13" s="7" customFormat="1" ht="309" customHeight="1" spans="1:41">
      <c r="A13" s="22">
        <v>8</v>
      </c>
      <c r="B13" s="22" t="s">
        <v>1155</v>
      </c>
      <c r="C13" s="22">
        <v>2024</v>
      </c>
      <c r="D13" s="34" t="s">
        <v>203</v>
      </c>
      <c r="E13" s="24" t="s">
        <v>178</v>
      </c>
      <c r="F13" s="24" t="s">
        <v>990</v>
      </c>
      <c r="G13" s="24" t="s">
        <v>204</v>
      </c>
      <c r="H13" s="35" t="s">
        <v>1409</v>
      </c>
      <c r="I13" s="22">
        <v>1</v>
      </c>
      <c r="J13" s="22">
        <v>2</v>
      </c>
      <c r="K13" s="22"/>
      <c r="L13" s="22"/>
      <c r="M13" s="22">
        <v>1</v>
      </c>
      <c r="N13" s="22"/>
      <c r="O13" s="22"/>
      <c r="P13" s="22"/>
      <c r="Q13" s="22"/>
      <c r="R13" s="22"/>
      <c r="S13" s="95">
        <v>788</v>
      </c>
      <c r="T13" s="95">
        <v>2878</v>
      </c>
      <c r="U13" s="49" t="s">
        <v>206</v>
      </c>
      <c r="V13" s="22" t="s">
        <v>902</v>
      </c>
      <c r="W13" s="49" t="s">
        <v>207</v>
      </c>
      <c r="X13" s="22" t="s">
        <v>715</v>
      </c>
      <c r="Y13" s="22" t="s">
        <v>1468</v>
      </c>
      <c r="Z13" s="39">
        <v>2100</v>
      </c>
      <c r="AA13" s="22">
        <v>385.25</v>
      </c>
      <c r="AB13" s="213">
        <v>43.25</v>
      </c>
      <c r="AC13" s="213">
        <v>342</v>
      </c>
      <c r="AD13" s="213"/>
      <c r="AE13" s="213"/>
      <c r="AF13" s="208">
        <f>500-14-8</f>
        <v>478</v>
      </c>
      <c r="AG13" s="208"/>
      <c r="AH13" s="208">
        <v>1000</v>
      </c>
      <c r="AI13" s="208"/>
      <c r="AJ13" s="208">
        <f>Z13-AA13-AF13-AH13</f>
        <v>236.75</v>
      </c>
      <c r="AK13" s="22"/>
      <c r="AL13" s="22"/>
      <c r="AM13" s="33" t="s">
        <v>1410</v>
      </c>
      <c r="AN13" s="33" t="s">
        <v>1157</v>
      </c>
      <c r="AO13" s="60" t="s">
        <v>1386</v>
      </c>
    </row>
    <row r="14" s="9" customFormat="1" ht="320" customHeight="1" spans="1:41">
      <c r="A14" s="208">
        <v>9</v>
      </c>
      <c r="B14" s="22" t="s">
        <v>1189</v>
      </c>
      <c r="C14" s="22">
        <v>2024</v>
      </c>
      <c r="D14" s="22" t="s">
        <v>1190</v>
      </c>
      <c r="E14" s="22" t="s">
        <v>178</v>
      </c>
      <c r="F14" s="22" t="s">
        <v>990</v>
      </c>
      <c r="G14" s="22" t="s">
        <v>357</v>
      </c>
      <c r="H14" s="22" t="s">
        <v>1411</v>
      </c>
      <c r="I14" s="86">
        <v>1</v>
      </c>
      <c r="J14" s="36">
        <v>16</v>
      </c>
      <c r="K14" s="36"/>
      <c r="L14" s="36"/>
      <c r="M14" s="36">
        <v>1</v>
      </c>
      <c r="N14" s="36"/>
      <c r="O14" s="36"/>
      <c r="P14" s="36"/>
      <c r="Q14" s="36"/>
      <c r="R14" s="36"/>
      <c r="S14" s="36">
        <v>114</v>
      </c>
      <c r="T14" s="36">
        <v>456</v>
      </c>
      <c r="U14" s="36" t="s">
        <v>1016</v>
      </c>
      <c r="V14" s="22" t="s">
        <v>749</v>
      </c>
      <c r="W14" s="49" t="s">
        <v>207</v>
      </c>
      <c r="X14" s="22" t="s">
        <v>715</v>
      </c>
      <c r="Y14" s="22" t="s">
        <v>1468</v>
      </c>
      <c r="Z14" s="22">
        <v>1400</v>
      </c>
      <c r="AA14" s="36">
        <v>625</v>
      </c>
      <c r="AB14" s="209">
        <v>625</v>
      </c>
      <c r="AC14" s="209"/>
      <c r="AD14" s="209"/>
      <c r="AE14" s="209"/>
      <c r="AF14" s="209">
        <v>460</v>
      </c>
      <c r="AG14" s="209"/>
      <c r="AH14" s="209"/>
      <c r="AI14" s="209"/>
      <c r="AJ14" s="209">
        <v>315</v>
      </c>
      <c r="AK14" s="36"/>
      <c r="AL14" s="36"/>
      <c r="AM14" s="37" t="s">
        <v>1192</v>
      </c>
      <c r="AN14" s="37" t="s">
        <v>1193</v>
      </c>
      <c r="AO14" s="77" t="s">
        <v>1386</v>
      </c>
    </row>
    <row r="15" s="7" customFormat="1" ht="189" customHeight="1" spans="1:41">
      <c r="A15" s="22">
        <v>10</v>
      </c>
      <c r="B15" s="25" t="s">
        <v>1194</v>
      </c>
      <c r="C15" s="25">
        <v>2024</v>
      </c>
      <c r="D15" s="38" t="s">
        <v>208</v>
      </c>
      <c r="E15" s="27" t="s">
        <v>178</v>
      </c>
      <c r="F15" s="27" t="s">
        <v>990</v>
      </c>
      <c r="G15" s="27" t="s">
        <v>209</v>
      </c>
      <c r="H15" s="38" t="s">
        <v>1412</v>
      </c>
      <c r="I15" s="25">
        <v>1</v>
      </c>
      <c r="J15" s="25">
        <v>90</v>
      </c>
      <c r="K15" s="25"/>
      <c r="L15" s="25"/>
      <c r="M15" s="25">
        <v>1</v>
      </c>
      <c r="N15" s="25"/>
      <c r="O15" s="25"/>
      <c r="P15" s="25"/>
      <c r="Q15" s="25"/>
      <c r="R15" s="25"/>
      <c r="S15" s="25">
        <v>1867</v>
      </c>
      <c r="T15" s="25">
        <v>7902</v>
      </c>
      <c r="U15" s="51" t="s">
        <v>211</v>
      </c>
      <c r="V15" s="25" t="s">
        <v>715</v>
      </c>
      <c r="W15" s="96" t="s">
        <v>207</v>
      </c>
      <c r="X15" s="25" t="s">
        <v>715</v>
      </c>
      <c r="Y15" s="22" t="s">
        <v>1468</v>
      </c>
      <c r="Z15" s="25">
        <v>307.343833</v>
      </c>
      <c r="AA15" s="25">
        <f>AB15</f>
        <v>183.085123</v>
      </c>
      <c r="AB15" s="215">
        <f>200-16.914877</f>
        <v>183.085123</v>
      </c>
      <c r="AC15" s="215"/>
      <c r="AD15" s="215"/>
      <c r="AE15" s="215"/>
      <c r="AF15" s="216"/>
      <c r="AG15" s="216"/>
      <c r="AH15" s="216"/>
      <c r="AI15" s="216"/>
      <c r="AJ15" s="216">
        <f>Z15-AA15</f>
        <v>124.25871</v>
      </c>
      <c r="AK15" s="25"/>
      <c r="AL15" s="25"/>
      <c r="AM15" s="68" t="s">
        <v>1436</v>
      </c>
      <c r="AN15" s="68" t="s">
        <v>1437</v>
      </c>
      <c r="AO15" s="57" t="s">
        <v>1386</v>
      </c>
    </row>
    <row r="16" s="12" customFormat="1" ht="243" customHeight="1" spans="1:41">
      <c r="A16" s="22">
        <v>11</v>
      </c>
      <c r="B16" s="208" t="s">
        <v>1474</v>
      </c>
      <c r="C16" s="208">
        <v>2024</v>
      </c>
      <c r="D16" s="208" t="s">
        <v>1475</v>
      </c>
      <c r="E16" s="208" t="s">
        <v>178</v>
      </c>
      <c r="F16" s="208" t="s">
        <v>1175</v>
      </c>
      <c r="G16" s="208" t="s">
        <v>995</v>
      </c>
      <c r="H16" s="42" t="s">
        <v>1476</v>
      </c>
      <c r="I16" s="22">
        <v>1</v>
      </c>
      <c r="J16" s="22"/>
      <c r="K16" s="22">
        <v>1</v>
      </c>
      <c r="L16" s="191"/>
      <c r="M16" s="191"/>
      <c r="N16" s="191"/>
      <c r="O16" s="191"/>
      <c r="P16" s="191"/>
      <c r="Q16" s="191"/>
      <c r="R16" s="191"/>
      <c r="S16" s="191"/>
      <c r="T16" s="191"/>
      <c r="U16" s="42" t="s">
        <v>995</v>
      </c>
      <c r="V16" s="22" t="s">
        <v>1480</v>
      </c>
      <c r="W16" s="209" t="s">
        <v>183</v>
      </c>
      <c r="X16" s="22" t="s">
        <v>1480</v>
      </c>
      <c r="Y16" s="22" t="s">
        <v>1440</v>
      </c>
      <c r="Z16" s="208">
        <f>AA16+AF16</f>
        <v>2183.83871</v>
      </c>
      <c r="AA16" s="208">
        <f>AB16+AD16</f>
        <v>1285.83871</v>
      </c>
      <c r="AB16" s="208">
        <v>1132.83871</v>
      </c>
      <c r="AC16" s="208"/>
      <c r="AD16" s="208">
        <v>153</v>
      </c>
      <c r="AE16" s="208"/>
      <c r="AF16" s="208">
        <v>898</v>
      </c>
      <c r="AG16" s="208"/>
      <c r="AH16" s="208"/>
      <c r="AI16" s="208"/>
      <c r="AJ16" s="208"/>
      <c r="AK16" s="208"/>
      <c r="AL16" s="191"/>
      <c r="AM16" s="42" t="s">
        <v>1477</v>
      </c>
      <c r="AN16" s="42" t="s">
        <v>1478</v>
      </c>
      <c r="AO16" s="60" t="s">
        <v>1386</v>
      </c>
    </row>
    <row r="17" s="7" customFormat="1" ht="189" customHeight="1" spans="1:41">
      <c r="A17" s="208">
        <v>12</v>
      </c>
      <c r="B17" s="25" t="s">
        <v>1219</v>
      </c>
      <c r="C17" s="25">
        <v>2024</v>
      </c>
      <c r="D17" s="68" t="s">
        <v>1333</v>
      </c>
      <c r="E17" s="25" t="s">
        <v>178</v>
      </c>
      <c r="F17" s="25" t="s">
        <v>1175</v>
      </c>
      <c r="G17" s="25" t="s">
        <v>995</v>
      </c>
      <c r="H17" s="68" t="s">
        <v>1114</v>
      </c>
      <c r="I17" s="22">
        <v>1</v>
      </c>
      <c r="J17" s="22"/>
      <c r="K17" s="22"/>
      <c r="L17" s="22">
        <v>1</v>
      </c>
      <c r="M17" s="22"/>
      <c r="N17" s="22"/>
      <c r="O17" s="22"/>
      <c r="P17" s="22"/>
      <c r="Q17" s="22"/>
      <c r="R17" s="22"/>
      <c r="S17" s="22"/>
      <c r="T17" s="22"/>
      <c r="U17" s="51" t="s">
        <v>1003</v>
      </c>
      <c r="V17" s="22" t="s">
        <v>1496</v>
      </c>
      <c r="W17" s="51" t="s">
        <v>1003</v>
      </c>
      <c r="X17" s="22" t="s">
        <v>1496</v>
      </c>
      <c r="Y17" s="22" t="s">
        <v>1220</v>
      </c>
      <c r="Z17" s="25">
        <v>100.11</v>
      </c>
      <c r="AA17" s="22">
        <f>AB17</f>
        <v>63.11</v>
      </c>
      <c r="AB17" s="208">
        <f>15+34.11+14</f>
        <v>63.11</v>
      </c>
      <c r="AC17" s="191"/>
      <c r="AD17" s="191"/>
      <c r="AE17" s="191"/>
      <c r="AF17" s="208">
        <f>15+14+8</f>
        <v>37</v>
      </c>
      <c r="AG17" s="22"/>
      <c r="AH17" s="22"/>
      <c r="AI17" s="22"/>
      <c r="AJ17" s="22"/>
      <c r="AK17" s="22"/>
      <c r="AL17" s="22"/>
      <c r="AM17" s="33" t="s">
        <v>1221</v>
      </c>
      <c r="AN17" s="33" t="s">
        <v>1334</v>
      </c>
      <c r="AO17" s="60" t="s">
        <v>1386</v>
      </c>
    </row>
    <row r="18" s="12" customFormat="1" ht="409" customHeight="1" spans="1:41">
      <c r="A18" s="22">
        <v>13</v>
      </c>
      <c r="B18" s="22" t="s">
        <v>1201</v>
      </c>
      <c r="C18" s="22">
        <v>2024</v>
      </c>
      <c r="D18" s="33" t="s">
        <v>1341</v>
      </c>
      <c r="E18" s="22" t="s">
        <v>178</v>
      </c>
      <c r="F18" s="24" t="s">
        <v>1013</v>
      </c>
      <c r="G18" s="22" t="s">
        <v>1342</v>
      </c>
      <c r="H18" s="33" t="s">
        <v>1416</v>
      </c>
      <c r="I18" s="22">
        <v>1</v>
      </c>
      <c r="J18" s="39">
        <v>180</v>
      </c>
      <c r="K18" s="39"/>
      <c r="L18" s="39"/>
      <c r="M18" s="39">
        <v>1</v>
      </c>
      <c r="N18" s="39"/>
      <c r="O18" s="39"/>
      <c r="P18" s="39"/>
      <c r="Q18" s="39"/>
      <c r="R18" s="39"/>
      <c r="S18" s="39">
        <v>794</v>
      </c>
      <c r="T18" s="39">
        <v>3208</v>
      </c>
      <c r="U18" s="22" t="s">
        <v>207</v>
      </c>
      <c r="V18" s="22" t="s">
        <v>715</v>
      </c>
      <c r="W18" s="22" t="s">
        <v>207</v>
      </c>
      <c r="X18" s="22" t="s">
        <v>715</v>
      </c>
      <c r="Y18" s="22" t="s">
        <v>1468</v>
      </c>
      <c r="Z18" s="39">
        <v>1250</v>
      </c>
      <c r="AA18" s="39">
        <v>300</v>
      </c>
      <c r="AB18" s="75">
        <v>300</v>
      </c>
      <c r="AC18" s="75"/>
      <c r="AD18" s="75"/>
      <c r="AE18" s="75"/>
      <c r="AF18" s="75">
        <v>626</v>
      </c>
      <c r="AG18" s="75"/>
      <c r="AH18" s="75"/>
      <c r="AI18" s="75"/>
      <c r="AJ18" s="75">
        <v>324</v>
      </c>
      <c r="AK18" s="39"/>
      <c r="AL18" s="39"/>
      <c r="AM18" s="71" t="s">
        <v>1202</v>
      </c>
      <c r="AN18" s="71" t="s">
        <v>1203</v>
      </c>
      <c r="AO18" s="78" t="s">
        <v>1386</v>
      </c>
    </row>
    <row r="19" s="7" customFormat="1" ht="198" customHeight="1" spans="1:41">
      <c r="A19" s="22">
        <v>14</v>
      </c>
      <c r="B19" s="22" t="s">
        <v>1174</v>
      </c>
      <c r="C19" s="22">
        <v>2024</v>
      </c>
      <c r="D19" s="33" t="s">
        <v>993</v>
      </c>
      <c r="E19" s="22" t="s">
        <v>178</v>
      </c>
      <c r="F19" s="22" t="s">
        <v>1175</v>
      </c>
      <c r="G19" s="22" t="s">
        <v>995</v>
      </c>
      <c r="H19" s="33" t="s">
        <v>1497</v>
      </c>
      <c r="I19" s="22">
        <v>1</v>
      </c>
      <c r="J19" s="22">
        <v>800</v>
      </c>
      <c r="K19" s="22"/>
      <c r="L19" s="22"/>
      <c r="M19" s="22"/>
      <c r="N19" s="22"/>
      <c r="O19" s="22">
        <v>1</v>
      </c>
      <c r="P19" s="22"/>
      <c r="Q19" s="22"/>
      <c r="R19" s="22"/>
      <c r="S19" s="22">
        <v>800</v>
      </c>
      <c r="T19" s="22">
        <v>800</v>
      </c>
      <c r="U19" s="36" t="s">
        <v>997</v>
      </c>
      <c r="V19" s="22" t="s">
        <v>1176</v>
      </c>
      <c r="W19" s="22" t="s">
        <v>997</v>
      </c>
      <c r="X19" s="22" t="s">
        <v>1176</v>
      </c>
      <c r="Y19" s="22" t="s">
        <v>1177</v>
      </c>
      <c r="Z19" s="22">
        <v>223.2</v>
      </c>
      <c r="AA19" s="213">
        <f>AB19</f>
        <v>223.2</v>
      </c>
      <c r="AB19" s="213">
        <v>223.2</v>
      </c>
      <c r="AC19" s="213"/>
      <c r="AD19" s="213"/>
      <c r="AE19" s="213"/>
      <c r="AF19" s="208"/>
      <c r="AG19" s="208"/>
      <c r="AH19" s="208"/>
      <c r="AI19" s="208"/>
      <c r="AJ19" s="208"/>
      <c r="AK19" s="22"/>
      <c r="AL19" s="22"/>
      <c r="AM19" s="33" t="s">
        <v>1178</v>
      </c>
      <c r="AN19" s="33" t="s">
        <v>1179</v>
      </c>
      <c r="AO19" s="60" t="s">
        <v>1386</v>
      </c>
    </row>
    <row r="20" spans="1:1">
      <c r="A20" s="9">
        <v>30</v>
      </c>
    </row>
  </sheetData>
  <autoFilter xmlns:etc="http://www.wps.cn/officeDocument/2017/etCustomData" ref="A5:XFD20" etc:filterBottomFollowUsedRange="0">
    <extLst/>
  </autoFilter>
  <mergeCells count="44">
    <mergeCell ref="A1:D1"/>
    <mergeCell ref="A2:AO2"/>
    <mergeCell ref="K3:R3"/>
    <mergeCell ref="S3:T3"/>
    <mergeCell ref="U3:Y3"/>
    <mergeCell ref="Z3:AL3"/>
    <mergeCell ref="AB4:AE4"/>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s>
  <conditionalFormatting sqref="D19">
    <cfRule type="expression" dxfId="0" priority="2">
      <formula>AND(COUNTIF(#REF!,D19)+COUNTIF(#REF!,D19)+COUNTIF(#REF!,D19)+COUNTIF(#REF!,D19)+COUNTIF(#REF!,D19)+COUNTIF(#REF!,D19)+COUNTIF(#REF!,D19)+COUNTIF(#REF!,D19)+COUNTIF(#REF!,D19)+COUNTIF(#REF!,D19)+COUNTIF(#REF!,D19)+COUNTIF(#REF!,D19)&gt;1,NOT(ISBLANK(D19)))</formula>
    </cfRule>
  </conditionalFormatting>
  <pageMargins left="0.751388888888889" right="0.751388888888889" top="0.511805555555556" bottom="0.236111111111111" header="0.5" footer="0.118055555555556"/>
  <pageSetup paperSize="8" scale="21" fitToHeight="0" orientation="landscape" horizontalDpi="600"/>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146"/>
  <sheetViews>
    <sheetView view="pageBreakPreview" zoomScale="31" zoomScaleNormal="47" workbookViewId="0">
      <pane xSplit="8" ySplit="11" topLeftCell="I15" activePane="bottomRight" state="frozen"/>
      <selection/>
      <selection pane="topRight"/>
      <selection pane="bottomLeft"/>
      <selection pane="bottomRight" activeCell="Z6" sqref="Z6"/>
    </sheetView>
  </sheetViews>
  <sheetFormatPr defaultColWidth="8.88888888888889" defaultRowHeight="14.4"/>
  <cols>
    <col min="1" max="1" width="11.2962962962963" style="9" customWidth="1"/>
    <col min="2" max="2" width="13.75" style="12" customWidth="1"/>
    <col min="3" max="3" width="16.1296296296296" style="12" customWidth="1"/>
    <col min="4" max="4" width="25.9907407407407" style="12" customWidth="1"/>
    <col min="5" max="5" width="16.3518518518519" style="12" customWidth="1"/>
    <col min="6" max="6" width="15.1296296296296" style="12" customWidth="1"/>
    <col min="7" max="7" width="36" style="12" customWidth="1"/>
    <col min="8" max="8" width="181.75" style="12"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8.6296296296296" style="14" customWidth="1"/>
    <col min="22" max="22" width="18.6296296296296" style="14" hidden="1" customWidth="1"/>
    <col min="23" max="23" width="18.6296296296296" style="14" customWidth="1"/>
    <col min="24" max="25" width="18.6296296296296" style="14" hidden="1" customWidth="1"/>
    <col min="26" max="26" width="17.25" style="9" customWidth="1"/>
    <col min="27" max="27" width="22" style="9" customWidth="1"/>
    <col min="28" max="28" width="22.5925925925926" style="9" customWidth="1"/>
    <col min="29" max="29" width="11.6296296296296" style="9" customWidth="1"/>
    <col min="30" max="30" width="14.6574074074074" style="9" customWidth="1"/>
    <col min="31" max="37" width="15.1296296296296" style="9" customWidth="1"/>
    <col min="38" max="38" width="12.1296296296296" style="9" customWidth="1"/>
    <col min="39" max="39" width="41.6296296296296" style="12" customWidth="1"/>
    <col min="40" max="40" width="36.6296296296296" style="12" customWidth="1"/>
    <col min="41" max="41" width="36.6296296296296" style="12" hidden="1" customWidth="1"/>
    <col min="42" max="42" width="26.3055555555556" style="12" hidden="1" customWidth="1"/>
    <col min="43" max="16367" width="8.88888888888889" style="12"/>
    <col min="16368" max="16384" width="8.88888888888889" style="8"/>
  </cols>
  <sheetData>
    <row r="1" s="5" customFormat="1" ht="39" customHeight="1" spans="1:41">
      <c r="A1" s="15" t="s">
        <v>0</v>
      </c>
      <c r="B1" s="15"/>
      <c r="C1" s="15"/>
      <c r="D1" s="15"/>
      <c r="E1" s="12"/>
      <c r="F1" s="12"/>
      <c r="G1" s="12"/>
      <c r="H1" s="15"/>
      <c r="I1" s="16"/>
      <c r="J1" s="16"/>
      <c r="K1" s="16"/>
      <c r="L1" s="16"/>
      <c r="M1" s="9"/>
      <c r="N1" s="9"/>
      <c r="O1" s="9"/>
      <c r="P1" s="9"/>
      <c r="Q1" s="9"/>
      <c r="R1" s="9"/>
      <c r="S1" s="9"/>
      <c r="T1" s="9"/>
      <c r="U1" s="14"/>
      <c r="V1" s="14"/>
      <c r="W1" s="14"/>
      <c r="X1" s="14"/>
      <c r="Y1" s="14"/>
      <c r="Z1" s="53"/>
      <c r="AA1" s="9"/>
      <c r="AB1" s="9"/>
      <c r="AC1" s="9"/>
      <c r="AD1" s="9"/>
      <c r="AE1" s="9"/>
      <c r="AF1" s="9"/>
      <c r="AG1" s="9"/>
      <c r="AH1" s="9"/>
      <c r="AI1" s="9"/>
      <c r="AJ1" s="9"/>
      <c r="AK1" s="9"/>
      <c r="AL1" s="9"/>
      <c r="AM1" s="63"/>
      <c r="AN1" s="63"/>
      <c r="AO1" s="63"/>
    </row>
    <row r="2" s="6" customFormat="1" ht="63" customHeight="1" spans="1:41">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7" customFormat="1" ht="70" customHeight="1" spans="1:42">
      <c r="A3" s="18" t="s">
        <v>2</v>
      </c>
      <c r="B3" s="18" t="s">
        <v>3</v>
      </c>
      <c r="C3" s="18" t="s">
        <v>4</v>
      </c>
      <c r="D3" s="18" t="s">
        <v>5</v>
      </c>
      <c r="E3" s="18" t="s">
        <v>6</v>
      </c>
      <c r="F3" s="18" t="s">
        <v>7</v>
      </c>
      <c r="G3" s="18" t="s">
        <v>8</v>
      </c>
      <c r="H3" s="18" t="s">
        <v>9</v>
      </c>
      <c r="I3" s="18" t="s">
        <v>10</v>
      </c>
      <c r="J3" s="18" t="s">
        <v>11</v>
      </c>
      <c r="K3" s="18" t="s">
        <v>12</v>
      </c>
      <c r="L3" s="18"/>
      <c r="M3" s="18"/>
      <c r="N3" s="18"/>
      <c r="O3" s="18"/>
      <c r="P3" s="18"/>
      <c r="Q3" s="18"/>
      <c r="R3" s="18"/>
      <c r="S3" s="19" t="s">
        <v>13</v>
      </c>
      <c r="T3" s="20"/>
      <c r="U3" s="19" t="s">
        <v>14</v>
      </c>
      <c r="V3" s="20"/>
      <c r="W3" s="20"/>
      <c r="X3" s="20"/>
      <c r="Y3" s="21"/>
      <c r="Z3" s="54" t="s">
        <v>15</v>
      </c>
      <c r="AA3" s="55"/>
      <c r="AB3" s="55"/>
      <c r="AC3" s="55"/>
      <c r="AD3" s="55"/>
      <c r="AE3" s="55"/>
      <c r="AF3" s="55"/>
      <c r="AG3" s="55"/>
      <c r="AH3" s="55"/>
      <c r="AI3" s="55"/>
      <c r="AJ3" s="55"/>
      <c r="AK3" s="55"/>
      <c r="AL3" s="64"/>
      <c r="AM3" s="18" t="s">
        <v>16</v>
      </c>
      <c r="AN3" s="18" t="s">
        <v>17</v>
      </c>
      <c r="AO3" s="45" t="s">
        <v>615</v>
      </c>
      <c r="AP3" s="104" t="s">
        <v>1384</v>
      </c>
    </row>
    <row r="4" s="7" customFormat="1" ht="90" customHeight="1" spans="1:42">
      <c r="A4" s="18"/>
      <c r="B4" s="18"/>
      <c r="C4" s="18"/>
      <c r="D4" s="18"/>
      <c r="E4" s="18"/>
      <c r="F4" s="18"/>
      <c r="G4" s="18"/>
      <c r="H4" s="18"/>
      <c r="I4" s="18"/>
      <c r="J4" s="18"/>
      <c r="K4" s="18" t="s">
        <v>18</v>
      </c>
      <c r="L4" s="18" t="s">
        <v>19</v>
      </c>
      <c r="M4" s="18" t="s">
        <v>20</v>
      </c>
      <c r="N4" s="18" t="s">
        <v>21</v>
      </c>
      <c r="O4" s="18" t="s">
        <v>22</v>
      </c>
      <c r="P4" s="18" t="s">
        <v>23</v>
      </c>
      <c r="Q4" s="18" t="s">
        <v>24</v>
      </c>
      <c r="R4" s="18" t="s">
        <v>25</v>
      </c>
      <c r="S4" s="45" t="s">
        <v>1253</v>
      </c>
      <c r="T4" s="45" t="s">
        <v>1254</v>
      </c>
      <c r="U4" s="45" t="s">
        <v>30</v>
      </c>
      <c r="V4" s="45" t="s">
        <v>31</v>
      </c>
      <c r="W4" s="45" t="s">
        <v>32</v>
      </c>
      <c r="X4" s="45" t="s">
        <v>33</v>
      </c>
      <c r="Y4" s="45" t="s">
        <v>34</v>
      </c>
      <c r="Z4" s="56" t="s">
        <v>35</v>
      </c>
      <c r="AA4" s="18" t="s">
        <v>36</v>
      </c>
      <c r="AB4" s="56" t="s">
        <v>37</v>
      </c>
      <c r="AC4" s="56"/>
      <c r="AD4" s="56"/>
      <c r="AE4" s="56"/>
      <c r="AF4" s="18" t="s">
        <v>38</v>
      </c>
      <c r="AG4" s="18" t="s">
        <v>39</v>
      </c>
      <c r="AH4" s="18" t="s">
        <v>40</v>
      </c>
      <c r="AI4" s="18" t="s">
        <v>41</v>
      </c>
      <c r="AJ4" s="18" t="s">
        <v>42</v>
      </c>
      <c r="AK4" s="18" t="s">
        <v>43</v>
      </c>
      <c r="AL4" s="45" t="s">
        <v>44</v>
      </c>
      <c r="AM4" s="18"/>
      <c r="AN4" s="18"/>
      <c r="AO4" s="74"/>
      <c r="AP4" s="104"/>
    </row>
    <row r="5" s="7" customFormat="1" ht="118" customHeight="1" spans="1:42">
      <c r="A5" s="18"/>
      <c r="B5" s="18"/>
      <c r="C5" s="18"/>
      <c r="D5" s="18"/>
      <c r="E5" s="18"/>
      <c r="F5" s="18"/>
      <c r="G5" s="18"/>
      <c r="H5" s="18"/>
      <c r="I5" s="18"/>
      <c r="J5" s="18"/>
      <c r="K5" s="18"/>
      <c r="L5" s="18"/>
      <c r="M5" s="18"/>
      <c r="N5" s="18"/>
      <c r="O5" s="18"/>
      <c r="P5" s="18"/>
      <c r="Q5" s="18"/>
      <c r="R5" s="18"/>
      <c r="S5" s="46"/>
      <c r="T5" s="46"/>
      <c r="U5" s="46"/>
      <c r="V5" s="46"/>
      <c r="W5" s="46"/>
      <c r="X5" s="46"/>
      <c r="Y5" s="46"/>
      <c r="Z5" s="56"/>
      <c r="AA5" s="18"/>
      <c r="AB5" s="56" t="s">
        <v>45</v>
      </c>
      <c r="AC5" s="56" t="s">
        <v>46</v>
      </c>
      <c r="AD5" s="56" t="s">
        <v>47</v>
      </c>
      <c r="AE5" s="56" t="s">
        <v>48</v>
      </c>
      <c r="AF5" s="18"/>
      <c r="AG5" s="18"/>
      <c r="AH5" s="18"/>
      <c r="AI5" s="18"/>
      <c r="AJ5" s="18"/>
      <c r="AK5" s="18"/>
      <c r="AL5" s="46"/>
      <c r="AM5" s="18"/>
      <c r="AN5" s="18"/>
      <c r="AO5" s="46"/>
      <c r="AP5" s="104"/>
    </row>
    <row r="6" s="79" customFormat="1" ht="30" customHeight="1" spans="1:41">
      <c r="A6" s="81"/>
      <c r="B6" s="82" t="s">
        <v>49</v>
      </c>
      <c r="C6" s="82"/>
      <c r="D6" s="82"/>
      <c r="E6" s="82"/>
      <c r="F6" s="82"/>
      <c r="G6" s="82"/>
      <c r="H6" s="82"/>
      <c r="I6" s="83">
        <f t="shared" ref="I6:AL6" si="0">I7+I60+I76+I103+I108+I129+I138+I141</f>
        <v>16</v>
      </c>
      <c r="J6" s="83">
        <f t="shared" si="0"/>
        <v>16796.59</v>
      </c>
      <c r="K6" s="83">
        <f t="shared" si="0"/>
        <v>7</v>
      </c>
      <c r="L6" s="83">
        <f t="shared" si="0"/>
        <v>0</v>
      </c>
      <c r="M6" s="83">
        <f t="shared" si="0"/>
        <v>6</v>
      </c>
      <c r="N6" s="83">
        <f t="shared" si="0"/>
        <v>0</v>
      </c>
      <c r="O6" s="83">
        <f t="shared" si="0"/>
        <v>1</v>
      </c>
      <c r="P6" s="83">
        <f t="shared" si="0"/>
        <v>0</v>
      </c>
      <c r="Q6" s="83">
        <f t="shared" si="0"/>
        <v>0</v>
      </c>
      <c r="R6" s="83">
        <f t="shared" si="0"/>
        <v>1</v>
      </c>
      <c r="S6" s="83">
        <f t="shared" si="0"/>
        <v>14183</v>
      </c>
      <c r="T6" s="83">
        <f t="shared" si="0"/>
        <v>35119</v>
      </c>
      <c r="U6" s="83">
        <f t="shared" si="0"/>
        <v>0</v>
      </c>
      <c r="V6" s="83">
        <f t="shared" si="0"/>
        <v>0</v>
      </c>
      <c r="W6" s="83">
        <f t="shared" si="0"/>
        <v>0</v>
      </c>
      <c r="X6" s="83">
        <f t="shared" si="0"/>
        <v>0</v>
      </c>
      <c r="Y6" s="83">
        <f t="shared" si="0"/>
        <v>0</v>
      </c>
      <c r="Z6" s="83">
        <f t="shared" si="0"/>
        <v>15590.75</v>
      </c>
      <c r="AA6" s="83">
        <f t="shared" si="0"/>
        <v>11440.75</v>
      </c>
      <c r="AB6" s="83">
        <f t="shared" si="0"/>
        <v>10202.75</v>
      </c>
      <c r="AC6" s="83">
        <f t="shared" si="0"/>
        <v>1200</v>
      </c>
      <c r="AD6" s="83">
        <f t="shared" si="0"/>
        <v>38</v>
      </c>
      <c r="AE6" s="83">
        <f t="shared" si="0"/>
        <v>0</v>
      </c>
      <c r="AF6" s="83">
        <f t="shared" si="0"/>
        <v>1600</v>
      </c>
      <c r="AG6" s="83">
        <f t="shared" si="0"/>
        <v>0</v>
      </c>
      <c r="AH6" s="83">
        <f t="shared" si="0"/>
        <v>2000</v>
      </c>
      <c r="AI6" s="83">
        <f t="shared" si="0"/>
        <v>0</v>
      </c>
      <c r="AJ6" s="83">
        <f t="shared" si="0"/>
        <v>550</v>
      </c>
      <c r="AK6" s="83">
        <f t="shared" si="0"/>
        <v>0</v>
      </c>
      <c r="AL6" s="83">
        <f t="shared" si="0"/>
        <v>0</v>
      </c>
      <c r="AM6" s="81"/>
      <c r="AN6" s="81"/>
      <c r="AO6" s="81"/>
    </row>
    <row r="7" s="178" customFormat="1" ht="30" customHeight="1" spans="1:41">
      <c r="A7" s="180" t="s">
        <v>50</v>
      </c>
      <c r="B7" s="181" t="s">
        <v>51</v>
      </c>
      <c r="C7" s="182"/>
      <c r="D7" s="182"/>
      <c r="E7" s="181"/>
      <c r="F7" s="182"/>
      <c r="G7" s="182"/>
      <c r="H7" s="181"/>
      <c r="I7" s="189">
        <f t="shared" ref="I7:AL7" si="1">I8+I31+I36+I46+I52</f>
        <v>10</v>
      </c>
      <c r="J7" s="189">
        <f t="shared" si="1"/>
        <v>11938.59</v>
      </c>
      <c r="K7" s="189">
        <f t="shared" si="1"/>
        <v>6</v>
      </c>
      <c r="L7" s="189">
        <f t="shared" si="1"/>
        <v>0</v>
      </c>
      <c r="M7" s="189">
        <f t="shared" si="1"/>
        <v>3</v>
      </c>
      <c r="N7" s="189">
        <f t="shared" si="1"/>
        <v>0</v>
      </c>
      <c r="O7" s="189">
        <f t="shared" si="1"/>
        <v>0</v>
      </c>
      <c r="P7" s="189">
        <f t="shared" si="1"/>
        <v>0</v>
      </c>
      <c r="Q7" s="189">
        <f t="shared" si="1"/>
        <v>0</v>
      </c>
      <c r="R7" s="189">
        <f t="shared" si="1"/>
        <v>0</v>
      </c>
      <c r="S7" s="189">
        <f t="shared" si="1"/>
        <v>5553</v>
      </c>
      <c r="T7" s="189">
        <f t="shared" si="1"/>
        <v>17913</v>
      </c>
      <c r="U7" s="189">
        <f t="shared" si="1"/>
        <v>0</v>
      </c>
      <c r="V7" s="189">
        <f t="shared" si="1"/>
        <v>0</v>
      </c>
      <c r="W7" s="189">
        <f t="shared" si="1"/>
        <v>0</v>
      </c>
      <c r="X7" s="189">
        <f t="shared" si="1"/>
        <v>0</v>
      </c>
      <c r="Y7" s="189">
        <f t="shared" si="1"/>
        <v>0</v>
      </c>
      <c r="Z7" s="189">
        <f t="shared" si="1"/>
        <v>8462.75</v>
      </c>
      <c r="AA7" s="189">
        <f t="shared" si="1"/>
        <v>6712.75</v>
      </c>
      <c r="AB7" s="189">
        <f t="shared" si="1"/>
        <v>5512.75</v>
      </c>
      <c r="AC7" s="189">
        <f t="shared" si="1"/>
        <v>1200</v>
      </c>
      <c r="AD7" s="189">
        <f t="shared" si="1"/>
        <v>0</v>
      </c>
      <c r="AE7" s="189">
        <f t="shared" si="1"/>
        <v>0</v>
      </c>
      <c r="AF7" s="189">
        <f t="shared" si="1"/>
        <v>1600</v>
      </c>
      <c r="AG7" s="189">
        <f t="shared" si="1"/>
        <v>0</v>
      </c>
      <c r="AH7" s="189">
        <f t="shared" si="1"/>
        <v>0</v>
      </c>
      <c r="AI7" s="189">
        <f t="shared" si="1"/>
        <v>0</v>
      </c>
      <c r="AJ7" s="189">
        <f t="shared" si="1"/>
        <v>150</v>
      </c>
      <c r="AK7" s="189">
        <f t="shared" si="1"/>
        <v>0</v>
      </c>
      <c r="AL7" s="189">
        <f t="shared" si="1"/>
        <v>0</v>
      </c>
      <c r="AM7" s="195"/>
      <c r="AN7" s="195"/>
      <c r="AO7" s="195"/>
    </row>
    <row r="8" s="178" customFormat="1" ht="30" customHeight="1" spans="1:41">
      <c r="A8" s="183" t="s">
        <v>52</v>
      </c>
      <c r="B8" s="181" t="s">
        <v>53</v>
      </c>
      <c r="C8" s="182"/>
      <c r="D8" s="182"/>
      <c r="E8" s="181"/>
      <c r="F8" s="182"/>
      <c r="G8" s="182"/>
      <c r="H8" s="181"/>
      <c r="I8" s="190">
        <f t="shared" ref="I8:AL8" si="2">I9+I13+I18+I28+I29+I30+I19</f>
        <v>5</v>
      </c>
      <c r="J8" s="190">
        <f t="shared" si="2"/>
        <v>10530.59</v>
      </c>
      <c r="K8" s="190">
        <f t="shared" si="2"/>
        <v>4</v>
      </c>
      <c r="L8" s="190">
        <f t="shared" si="2"/>
        <v>0</v>
      </c>
      <c r="M8" s="190">
        <f t="shared" si="2"/>
        <v>0</v>
      </c>
      <c r="N8" s="190">
        <f t="shared" si="2"/>
        <v>0</v>
      </c>
      <c r="O8" s="190">
        <f t="shared" si="2"/>
        <v>0</v>
      </c>
      <c r="P8" s="190">
        <f t="shared" si="2"/>
        <v>0</v>
      </c>
      <c r="Q8" s="190">
        <f t="shared" si="2"/>
        <v>0</v>
      </c>
      <c r="R8" s="190">
        <f t="shared" si="2"/>
        <v>0</v>
      </c>
      <c r="S8" s="190">
        <f t="shared" si="2"/>
        <v>1558</v>
      </c>
      <c r="T8" s="190">
        <f t="shared" si="2"/>
        <v>5394</v>
      </c>
      <c r="U8" s="190">
        <f t="shared" si="2"/>
        <v>0</v>
      </c>
      <c r="V8" s="190">
        <f t="shared" si="2"/>
        <v>0</v>
      </c>
      <c r="W8" s="190">
        <f t="shared" si="2"/>
        <v>0</v>
      </c>
      <c r="X8" s="190">
        <f t="shared" si="2"/>
        <v>0</v>
      </c>
      <c r="Y8" s="190">
        <f t="shared" si="2"/>
        <v>0</v>
      </c>
      <c r="Z8" s="190">
        <f t="shared" si="2"/>
        <v>4352.75</v>
      </c>
      <c r="AA8" s="190">
        <f t="shared" si="2"/>
        <v>4352.75</v>
      </c>
      <c r="AB8" s="190">
        <f t="shared" si="2"/>
        <v>3552.75</v>
      </c>
      <c r="AC8" s="190">
        <f t="shared" si="2"/>
        <v>800</v>
      </c>
      <c r="AD8" s="190">
        <f t="shared" si="2"/>
        <v>0</v>
      </c>
      <c r="AE8" s="190">
        <f t="shared" si="2"/>
        <v>0</v>
      </c>
      <c r="AF8" s="190">
        <f t="shared" si="2"/>
        <v>0</v>
      </c>
      <c r="AG8" s="190">
        <f t="shared" si="2"/>
        <v>0</v>
      </c>
      <c r="AH8" s="190">
        <f t="shared" si="2"/>
        <v>0</v>
      </c>
      <c r="AI8" s="190">
        <f t="shared" si="2"/>
        <v>0</v>
      </c>
      <c r="AJ8" s="190">
        <f t="shared" si="2"/>
        <v>0</v>
      </c>
      <c r="AK8" s="190">
        <f t="shared" si="2"/>
        <v>0</v>
      </c>
      <c r="AL8" s="190">
        <f t="shared" si="2"/>
        <v>0</v>
      </c>
      <c r="AM8" s="195"/>
      <c r="AN8" s="195"/>
      <c r="AO8" s="195"/>
    </row>
    <row r="9" s="12" customFormat="1" ht="30" customHeight="1" spans="1:41">
      <c r="A9" s="183" t="s">
        <v>54</v>
      </c>
      <c r="B9" s="181" t="s">
        <v>55</v>
      </c>
      <c r="C9" s="182"/>
      <c r="D9" s="182"/>
      <c r="E9" s="181"/>
      <c r="F9" s="182"/>
      <c r="G9" s="182"/>
      <c r="H9" s="181"/>
      <c r="I9" s="191">
        <f t="shared" ref="I9:AL9" si="3">I10+I11</f>
        <v>1</v>
      </c>
      <c r="J9" s="191">
        <f t="shared" si="3"/>
        <v>1987.59</v>
      </c>
      <c r="K9" s="191">
        <f t="shared" si="3"/>
        <v>0</v>
      </c>
      <c r="L9" s="191">
        <f t="shared" si="3"/>
        <v>0</v>
      </c>
      <c r="M9" s="191">
        <f t="shared" si="3"/>
        <v>0</v>
      </c>
      <c r="N9" s="191">
        <f t="shared" si="3"/>
        <v>0</v>
      </c>
      <c r="O9" s="191">
        <f t="shared" si="3"/>
        <v>0</v>
      </c>
      <c r="P9" s="191">
        <f t="shared" si="3"/>
        <v>0</v>
      </c>
      <c r="Q9" s="191">
        <f t="shared" si="3"/>
        <v>0</v>
      </c>
      <c r="R9" s="191">
        <f t="shared" si="3"/>
        <v>0</v>
      </c>
      <c r="S9" s="191">
        <f t="shared" si="3"/>
        <v>0</v>
      </c>
      <c r="T9" s="191">
        <f t="shared" si="3"/>
        <v>0</v>
      </c>
      <c r="U9" s="191">
        <f t="shared" si="3"/>
        <v>0</v>
      </c>
      <c r="V9" s="191">
        <f t="shared" si="3"/>
        <v>0</v>
      </c>
      <c r="W9" s="191">
        <f t="shared" si="3"/>
        <v>0</v>
      </c>
      <c r="X9" s="191">
        <f t="shared" si="3"/>
        <v>0</v>
      </c>
      <c r="Y9" s="191">
        <f t="shared" si="3"/>
        <v>0</v>
      </c>
      <c r="Z9" s="191">
        <f t="shared" si="3"/>
        <v>736</v>
      </c>
      <c r="AA9" s="191">
        <f t="shared" si="3"/>
        <v>736</v>
      </c>
      <c r="AB9" s="191">
        <f t="shared" si="3"/>
        <v>736</v>
      </c>
      <c r="AC9" s="191">
        <f t="shared" si="3"/>
        <v>0</v>
      </c>
      <c r="AD9" s="191">
        <f t="shared" si="3"/>
        <v>0</v>
      </c>
      <c r="AE9" s="191">
        <f t="shared" si="3"/>
        <v>0</v>
      </c>
      <c r="AF9" s="191">
        <f t="shared" si="3"/>
        <v>0</v>
      </c>
      <c r="AG9" s="191">
        <f t="shared" si="3"/>
        <v>0</v>
      </c>
      <c r="AH9" s="191">
        <f t="shared" si="3"/>
        <v>0</v>
      </c>
      <c r="AI9" s="191">
        <f t="shared" si="3"/>
        <v>0</v>
      </c>
      <c r="AJ9" s="191">
        <f t="shared" si="3"/>
        <v>0</v>
      </c>
      <c r="AK9" s="191">
        <f t="shared" si="3"/>
        <v>0</v>
      </c>
      <c r="AL9" s="191">
        <f t="shared" si="3"/>
        <v>0</v>
      </c>
      <c r="AM9" s="196"/>
      <c r="AN9" s="196"/>
      <c r="AO9" s="196"/>
    </row>
    <row r="10" s="12" customFormat="1" ht="30" customHeight="1" spans="1:41">
      <c r="A10" s="184" t="s">
        <v>56</v>
      </c>
      <c r="B10" s="181" t="s">
        <v>57</v>
      </c>
      <c r="C10" s="182"/>
      <c r="D10" s="182"/>
      <c r="E10" s="185"/>
      <c r="F10" s="185"/>
      <c r="G10" s="185"/>
      <c r="H10" s="185"/>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6"/>
      <c r="AN10" s="196"/>
      <c r="AO10" s="196"/>
    </row>
    <row r="11" s="12" customFormat="1" ht="30" customHeight="1" spans="1:41">
      <c r="A11" s="184" t="s">
        <v>56</v>
      </c>
      <c r="B11" s="181" t="s">
        <v>58</v>
      </c>
      <c r="C11" s="182"/>
      <c r="D11" s="182"/>
      <c r="E11" s="185"/>
      <c r="F11" s="185"/>
      <c r="G11" s="185"/>
      <c r="H11" s="185"/>
      <c r="I11" s="191">
        <f t="shared" ref="I11:AL11" si="4">SUM(I12)</f>
        <v>1</v>
      </c>
      <c r="J11" s="191">
        <f t="shared" si="4"/>
        <v>1987.59</v>
      </c>
      <c r="K11" s="191">
        <f t="shared" si="4"/>
        <v>0</v>
      </c>
      <c r="L11" s="191">
        <f t="shared" si="4"/>
        <v>0</v>
      </c>
      <c r="M11" s="191">
        <f t="shared" si="4"/>
        <v>0</v>
      </c>
      <c r="N11" s="191">
        <f t="shared" si="4"/>
        <v>0</v>
      </c>
      <c r="O11" s="191">
        <f t="shared" si="4"/>
        <v>0</v>
      </c>
      <c r="P11" s="191">
        <f t="shared" si="4"/>
        <v>0</v>
      </c>
      <c r="Q11" s="191">
        <f t="shared" si="4"/>
        <v>0</v>
      </c>
      <c r="R11" s="191">
        <f t="shared" si="4"/>
        <v>0</v>
      </c>
      <c r="S11" s="191">
        <f t="shared" si="4"/>
        <v>0</v>
      </c>
      <c r="T11" s="191">
        <f t="shared" si="4"/>
        <v>0</v>
      </c>
      <c r="U11" s="191">
        <f t="shared" si="4"/>
        <v>0</v>
      </c>
      <c r="V11" s="191">
        <f t="shared" si="4"/>
        <v>0</v>
      </c>
      <c r="W11" s="191">
        <f t="shared" si="4"/>
        <v>0</v>
      </c>
      <c r="X11" s="191">
        <f t="shared" si="4"/>
        <v>0</v>
      </c>
      <c r="Y11" s="191">
        <f t="shared" si="4"/>
        <v>0</v>
      </c>
      <c r="Z11" s="191">
        <f t="shared" si="4"/>
        <v>736</v>
      </c>
      <c r="AA11" s="191">
        <f t="shared" si="4"/>
        <v>736</v>
      </c>
      <c r="AB11" s="191">
        <f t="shared" si="4"/>
        <v>736</v>
      </c>
      <c r="AC11" s="191">
        <f t="shared" si="4"/>
        <v>0</v>
      </c>
      <c r="AD11" s="191">
        <f t="shared" si="4"/>
        <v>0</v>
      </c>
      <c r="AE11" s="191">
        <f t="shared" si="4"/>
        <v>0</v>
      </c>
      <c r="AF11" s="191">
        <f t="shared" si="4"/>
        <v>0</v>
      </c>
      <c r="AG11" s="191">
        <f t="shared" si="4"/>
        <v>0</v>
      </c>
      <c r="AH11" s="191">
        <f t="shared" si="4"/>
        <v>0</v>
      </c>
      <c r="AI11" s="191">
        <f t="shared" si="4"/>
        <v>0</v>
      </c>
      <c r="AJ11" s="191">
        <f t="shared" si="4"/>
        <v>0</v>
      </c>
      <c r="AK11" s="191">
        <f t="shared" si="4"/>
        <v>0</v>
      </c>
      <c r="AL11" s="191">
        <f t="shared" si="4"/>
        <v>0</v>
      </c>
      <c r="AM11" s="191"/>
      <c r="AN11" s="196"/>
      <c r="AO11" s="196"/>
    </row>
    <row r="12" s="12" customFormat="1" ht="336.6" spans="1:41">
      <c r="A12" s="75" t="s">
        <v>665</v>
      </c>
      <c r="B12" s="186" t="s">
        <v>1158</v>
      </c>
      <c r="C12" s="187" t="s">
        <v>303</v>
      </c>
      <c r="D12" s="186" t="s">
        <v>1400</v>
      </c>
      <c r="E12" s="187" t="s">
        <v>178</v>
      </c>
      <c r="F12" s="186" t="s">
        <v>984</v>
      </c>
      <c r="G12" s="186" t="s">
        <v>1160</v>
      </c>
      <c r="H12" s="186" t="s">
        <v>1401</v>
      </c>
      <c r="I12" s="191">
        <v>1</v>
      </c>
      <c r="J12" s="191">
        <v>1987.59</v>
      </c>
      <c r="K12" s="191"/>
      <c r="L12" s="191"/>
      <c r="M12" s="191"/>
      <c r="N12" s="191"/>
      <c r="O12" s="191"/>
      <c r="P12" s="191"/>
      <c r="Q12" s="191"/>
      <c r="R12" s="191"/>
      <c r="S12" s="39"/>
      <c r="T12" s="39"/>
      <c r="U12" s="22" t="s">
        <v>183</v>
      </c>
      <c r="V12" s="193" t="s">
        <v>1144</v>
      </c>
      <c r="W12" s="22" t="s">
        <v>183</v>
      </c>
      <c r="X12" s="193" t="s">
        <v>1144</v>
      </c>
      <c r="Y12" s="191" t="s">
        <v>1286</v>
      </c>
      <c r="Z12" s="39">
        <v>736</v>
      </c>
      <c r="AA12" s="39">
        <v>736</v>
      </c>
      <c r="AB12" s="39">
        <v>736</v>
      </c>
      <c r="AC12" s="39"/>
      <c r="AD12" s="39"/>
      <c r="AE12" s="39"/>
      <c r="AF12" s="39"/>
      <c r="AG12" s="39"/>
      <c r="AH12" s="39"/>
      <c r="AI12" s="39"/>
      <c r="AJ12" s="39"/>
      <c r="AK12" s="39"/>
      <c r="AL12" s="39"/>
      <c r="AM12" s="186" t="s">
        <v>1349</v>
      </c>
      <c r="AN12" s="186" t="s">
        <v>1163</v>
      </c>
      <c r="AO12" s="196"/>
    </row>
    <row r="13" s="12" customFormat="1" ht="30" customHeight="1" spans="1:41">
      <c r="A13" s="183" t="s">
        <v>54</v>
      </c>
      <c r="B13" s="181" t="s">
        <v>59</v>
      </c>
      <c r="C13" s="182"/>
      <c r="D13" s="182"/>
      <c r="E13" s="185"/>
      <c r="F13" s="185"/>
      <c r="G13" s="185"/>
      <c r="H13" s="185"/>
      <c r="I13" s="191">
        <f t="shared" ref="I13:AL13" si="5">I14+I15+I16+I17</f>
        <v>0</v>
      </c>
      <c r="J13" s="191">
        <f t="shared" si="5"/>
        <v>0</v>
      </c>
      <c r="K13" s="191">
        <f t="shared" si="5"/>
        <v>0</v>
      </c>
      <c r="L13" s="191">
        <f t="shared" si="5"/>
        <v>0</v>
      </c>
      <c r="M13" s="191">
        <f t="shared" si="5"/>
        <v>0</v>
      </c>
      <c r="N13" s="191">
        <f t="shared" si="5"/>
        <v>0</v>
      </c>
      <c r="O13" s="191">
        <f t="shared" si="5"/>
        <v>0</v>
      </c>
      <c r="P13" s="191">
        <f t="shared" si="5"/>
        <v>0</v>
      </c>
      <c r="Q13" s="191">
        <f t="shared" si="5"/>
        <v>0</v>
      </c>
      <c r="R13" s="191">
        <f t="shared" si="5"/>
        <v>0</v>
      </c>
      <c r="S13" s="191">
        <f t="shared" si="5"/>
        <v>0</v>
      </c>
      <c r="T13" s="191">
        <f t="shared" si="5"/>
        <v>0</v>
      </c>
      <c r="U13" s="191">
        <f t="shared" si="5"/>
        <v>0</v>
      </c>
      <c r="V13" s="191">
        <f t="shared" si="5"/>
        <v>0</v>
      </c>
      <c r="W13" s="191">
        <f t="shared" si="5"/>
        <v>0</v>
      </c>
      <c r="X13" s="191">
        <f t="shared" si="5"/>
        <v>0</v>
      </c>
      <c r="Y13" s="191">
        <f t="shared" si="5"/>
        <v>0</v>
      </c>
      <c r="Z13" s="191">
        <f t="shared" si="5"/>
        <v>0</v>
      </c>
      <c r="AA13" s="191">
        <f t="shared" si="5"/>
        <v>0</v>
      </c>
      <c r="AB13" s="191">
        <f t="shared" si="5"/>
        <v>0</v>
      </c>
      <c r="AC13" s="191">
        <f t="shared" si="5"/>
        <v>0</v>
      </c>
      <c r="AD13" s="191">
        <f t="shared" si="5"/>
        <v>0</v>
      </c>
      <c r="AE13" s="191">
        <f t="shared" si="5"/>
        <v>0</v>
      </c>
      <c r="AF13" s="191">
        <f t="shared" si="5"/>
        <v>0</v>
      </c>
      <c r="AG13" s="191">
        <f t="shared" si="5"/>
        <v>0</v>
      </c>
      <c r="AH13" s="191">
        <f t="shared" si="5"/>
        <v>0</v>
      </c>
      <c r="AI13" s="191">
        <f t="shared" si="5"/>
        <v>0</v>
      </c>
      <c r="AJ13" s="191">
        <f t="shared" si="5"/>
        <v>0</v>
      </c>
      <c r="AK13" s="191">
        <f t="shared" si="5"/>
        <v>0</v>
      </c>
      <c r="AL13" s="191">
        <f t="shared" si="5"/>
        <v>0</v>
      </c>
      <c r="AM13" s="196"/>
      <c r="AN13" s="196"/>
      <c r="AO13" s="196"/>
    </row>
    <row r="14" s="12" customFormat="1" ht="30" customHeight="1" spans="1:41">
      <c r="A14" s="184" t="s">
        <v>56</v>
      </c>
      <c r="B14" s="181" t="s">
        <v>60</v>
      </c>
      <c r="C14" s="182"/>
      <c r="D14" s="182"/>
      <c r="E14" s="185"/>
      <c r="F14" s="185"/>
      <c r="G14" s="185"/>
      <c r="H14" s="185"/>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6"/>
      <c r="AN14" s="196"/>
      <c r="AO14" s="196"/>
    </row>
    <row r="15" s="12" customFormat="1" ht="30" customHeight="1" spans="1:41">
      <c r="A15" s="184" t="s">
        <v>56</v>
      </c>
      <c r="B15" s="188" t="s">
        <v>61</v>
      </c>
      <c r="C15" s="188"/>
      <c r="D15" s="188"/>
      <c r="E15" s="185"/>
      <c r="F15" s="185"/>
      <c r="G15" s="185"/>
      <c r="H15" s="185"/>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6"/>
      <c r="AN15" s="196"/>
      <c r="AO15" s="196"/>
    </row>
    <row r="16" s="12" customFormat="1" ht="30" customHeight="1" spans="1:41">
      <c r="A16" s="184" t="s">
        <v>56</v>
      </c>
      <c r="B16" s="188" t="s">
        <v>62</v>
      </c>
      <c r="C16" s="188"/>
      <c r="D16" s="188"/>
      <c r="E16" s="185"/>
      <c r="F16" s="185"/>
      <c r="G16" s="185"/>
      <c r="H16" s="185"/>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6"/>
      <c r="AN16" s="196"/>
      <c r="AO16" s="196"/>
    </row>
    <row r="17" s="12" customFormat="1" ht="30" customHeight="1" spans="1:41">
      <c r="A17" s="184" t="s">
        <v>56</v>
      </c>
      <c r="B17" s="188" t="s">
        <v>63</v>
      </c>
      <c r="C17" s="188"/>
      <c r="D17" s="188"/>
      <c r="E17" s="185"/>
      <c r="F17" s="185"/>
      <c r="G17" s="185"/>
      <c r="H17" s="185"/>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6"/>
      <c r="AN17" s="196"/>
      <c r="AO17" s="196"/>
    </row>
    <row r="18" s="12" customFormat="1" ht="30" customHeight="1" spans="1:41">
      <c r="A18" s="183" t="s">
        <v>54</v>
      </c>
      <c r="B18" s="188" t="s">
        <v>64</v>
      </c>
      <c r="C18" s="188"/>
      <c r="D18" s="188"/>
      <c r="E18" s="185"/>
      <c r="F18" s="185"/>
      <c r="G18" s="185"/>
      <c r="H18" s="185"/>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6"/>
      <c r="AN18" s="196"/>
      <c r="AO18" s="196"/>
    </row>
    <row r="19" s="12" customFormat="1" ht="30" customHeight="1" spans="1:41">
      <c r="A19" s="183" t="s">
        <v>54</v>
      </c>
      <c r="B19" s="188" t="s">
        <v>65</v>
      </c>
      <c r="C19" s="188"/>
      <c r="D19" s="188"/>
      <c r="E19" s="185"/>
      <c r="F19" s="185"/>
      <c r="G19" s="185"/>
      <c r="H19" s="185"/>
      <c r="I19" s="191">
        <f t="shared" ref="I19:AL19" si="6">I20+I21+I22+I27</f>
        <v>4</v>
      </c>
      <c r="J19" s="191">
        <f t="shared" si="6"/>
        <v>8543</v>
      </c>
      <c r="K19" s="191">
        <f t="shared" si="6"/>
        <v>4</v>
      </c>
      <c r="L19" s="191">
        <f t="shared" si="6"/>
        <v>0</v>
      </c>
      <c r="M19" s="191">
        <f t="shared" si="6"/>
        <v>0</v>
      </c>
      <c r="N19" s="191">
        <f t="shared" si="6"/>
        <v>0</v>
      </c>
      <c r="O19" s="191">
        <f t="shared" si="6"/>
        <v>0</v>
      </c>
      <c r="P19" s="191">
        <f t="shared" si="6"/>
        <v>0</v>
      </c>
      <c r="Q19" s="191">
        <f t="shared" si="6"/>
        <v>0</v>
      </c>
      <c r="R19" s="191">
        <f t="shared" si="6"/>
        <v>0</v>
      </c>
      <c r="S19" s="191">
        <f t="shared" si="6"/>
        <v>1558</v>
      </c>
      <c r="T19" s="191">
        <f t="shared" si="6"/>
        <v>5394</v>
      </c>
      <c r="U19" s="191">
        <f t="shared" si="6"/>
        <v>0</v>
      </c>
      <c r="V19" s="191">
        <f t="shared" si="6"/>
        <v>0</v>
      </c>
      <c r="W19" s="191">
        <f t="shared" si="6"/>
        <v>0</v>
      </c>
      <c r="X19" s="191">
        <f t="shared" si="6"/>
        <v>0</v>
      </c>
      <c r="Y19" s="191">
        <f t="shared" si="6"/>
        <v>0</v>
      </c>
      <c r="Z19" s="191">
        <f t="shared" si="6"/>
        <v>3616.75</v>
      </c>
      <c r="AA19" s="191">
        <f t="shared" si="6"/>
        <v>3616.75</v>
      </c>
      <c r="AB19" s="191">
        <f t="shared" si="6"/>
        <v>2816.75</v>
      </c>
      <c r="AC19" s="191">
        <f t="shared" si="6"/>
        <v>800</v>
      </c>
      <c r="AD19" s="191">
        <f t="shared" si="6"/>
        <v>0</v>
      </c>
      <c r="AE19" s="191">
        <f t="shared" si="6"/>
        <v>0</v>
      </c>
      <c r="AF19" s="191">
        <f t="shared" si="6"/>
        <v>0</v>
      </c>
      <c r="AG19" s="191">
        <f t="shared" si="6"/>
        <v>0</v>
      </c>
      <c r="AH19" s="191">
        <f t="shared" si="6"/>
        <v>0</v>
      </c>
      <c r="AI19" s="191">
        <f t="shared" si="6"/>
        <v>0</v>
      </c>
      <c r="AJ19" s="191">
        <f t="shared" si="6"/>
        <v>0</v>
      </c>
      <c r="AK19" s="191">
        <f t="shared" si="6"/>
        <v>0</v>
      </c>
      <c r="AL19" s="191">
        <f t="shared" si="6"/>
        <v>0</v>
      </c>
      <c r="AM19" s="196"/>
      <c r="AN19" s="196"/>
      <c r="AO19" s="196"/>
    </row>
    <row r="20" s="12" customFormat="1" ht="30" customHeight="1" spans="1:41">
      <c r="A20" s="184" t="s">
        <v>56</v>
      </c>
      <c r="B20" s="188" t="s">
        <v>66</v>
      </c>
      <c r="C20" s="188"/>
      <c r="D20" s="188"/>
      <c r="E20" s="185"/>
      <c r="F20" s="185"/>
      <c r="G20" s="185"/>
      <c r="H20" s="185"/>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6"/>
      <c r="AN20" s="196"/>
      <c r="AO20" s="196"/>
    </row>
    <row r="21" s="12" customFormat="1" ht="30" customHeight="1" spans="1:41">
      <c r="A21" s="184" t="s">
        <v>56</v>
      </c>
      <c r="B21" s="188" t="s">
        <v>67</v>
      </c>
      <c r="C21" s="188"/>
      <c r="D21" s="188"/>
      <c r="E21" s="185"/>
      <c r="F21" s="185"/>
      <c r="G21" s="185"/>
      <c r="H21" s="185"/>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6"/>
      <c r="AN21" s="196"/>
      <c r="AO21" s="196"/>
    </row>
    <row r="22" s="12" customFormat="1" ht="30" customHeight="1" spans="1:41">
      <c r="A22" s="184" t="s">
        <v>56</v>
      </c>
      <c r="B22" s="188" t="s">
        <v>68</v>
      </c>
      <c r="C22" s="188"/>
      <c r="D22" s="188"/>
      <c r="E22" s="185"/>
      <c r="F22" s="185"/>
      <c r="G22" s="185"/>
      <c r="H22" s="185"/>
      <c r="I22" s="191">
        <f t="shared" ref="I22:AL22" si="7">SUM(I23:I26)</f>
        <v>4</v>
      </c>
      <c r="J22" s="191">
        <f t="shared" si="7"/>
        <v>8543</v>
      </c>
      <c r="K22" s="191">
        <f t="shared" si="7"/>
        <v>4</v>
      </c>
      <c r="L22" s="191">
        <f t="shared" si="7"/>
        <v>0</v>
      </c>
      <c r="M22" s="191">
        <f t="shared" si="7"/>
        <v>0</v>
      </c>
      <c r="N22" s="191">
        <f t="shared" si="7"/>
        <v>0</v>
      </c>
      <c r="O22" s="191">
        <f t="shared" si="7"/>
        <v>0</v>
      </c>
      <c r="P22" s="191">
        <f t="shared" si="7"/>
        <v>0</v>
      </c>
      <c r="Q22" s="191">
        <f t="shared" si="7"/>
        <v>0</v>
      </c>
      <c r="R22" s="191">
        <f t="shared" si="7"/>
        <v>0</v>
      </c>
      <c r="S22" s="191">
        <f t="shared" si="7"/>
        <v>1558</v>
      </c>
      <c r="T22" s="191">
        <f t="shared" si="7"/>
        <v>5394</v>
      </c>
      <c r="U22" s="191">
        <f t="shared" si="7"/>
        <v>0</v>
      </c>
      <c r="V22" s="191">
        <f t="shared" si="7"/>
        <v>0</v>
      </c>
      <c r="W22" s="191">
        <f t="shared" si="7"/>
        <v>0</v>
      </c>
      <c r="X22" s="191">
        <f t="shared" si="7"/>
        <v>0</v>
      </c>
      <c r="Y22" s="191">
        <f t="shared" si="7"/>
        <v>0</v>
      </c>
      <c r="Z22" s="191">
        <f t="shared" si="7"/>
        <v>3616.75</v>
      </c>
      <c r="AA22" s="191">
        <f t="shared" si="7"/>
        <v>3616.75</v>
      </c>
      <c r="AB22" s="191">
        <f t="shared" si="7"/>
        <v>2816.75</v>
      </c>
      <c r="AC22" s="191">
        <f t="shared" si="7"/>
        <v>800</v>
      </c>
      <c r="AD22" s="191">
        <f t="shared" si="7"/>
        <v>0</v>
      </c>
      <c r="AE22" s="191">
        <f t="shared" si="7"/>
        <v>0</v>
      </c>
      <c r="AF22" s="191">
        <f t="shared" si="7"/>
        <v>0</v>
      </c>
      <c r="AG22" s="191">
        <f t="shared" si="7"/>
        <v>0</v>
      </c>
      <c r="AH22" s="191">
        <f t="shared" si="7"/>
        <v>0</v>
      </c>
      <c r="AI22" s="191">
        <f t="shared" si="7"/>
        <v>0</v>
      </c>
      <c r="AJ22" s="191">
        <f t="shared" si="7"/>
        <v>0</v>
      </c>
      <c r="AK22" s="191">
        <f t="shared" si="7"/>
        <v>0</v>
      </c>
      <c r="AL22" s="191">
        <f t="shared" si="7"/>
        <v>0</v>
      </c>
      <c r="AM22" s="196"/>
      <c r="AN22" s="196"/>
      <c r="AO22" s="196"/>
    </row>
    <row r="23" s="7" customFormat="1" ht="409" customHeight="1" spans="1:42">
      <c r="A23" s="22">
        <v>2</v>
      </c>
      <c r="B23" s="22" t="s">
        <v>1138</v>
      </c>
      <c r="C23" s="22">
        <v>2024</v>
      </c>
      <c r="D23" s="84" t="s">
        <v>983</v>
      </c>
      <c r="E23" s="24" t="s">
        <v>178</v>
      </c>
      <c r="F23" s="24" t="s">
        <v>984</v>
      </c>
      <c r="G23" s="24" t="s">
        <v>180</v>
      </c>
      <c r="H23" s="84" t="s">
        <v>1294</v>
      </c>
      <c r="I23" s="22">
        <v>1</v>
      </c>
      <c r="J23" s="22">
        <v>3896</v>
      </c>
      <c r="K23" s="22">
        <v>1</v>
      </c>
      <c r="L23" s="22"/>
      <c r="M23" s="22"/>
      <c r="N23" s="22"/>
      <c r="O23" s="22"/>
      <c r="P23" s="22"/>
      <c r="Q23" s="22"/>
      <c r="R23" s="22"/>
      <c r="S23" s="22">
        <v>338</v>
      </c>
      <c r="T23" s="22">
        <v>1345</v>
      </c>
      <c r="U23" s="24" t="s">
        <v>985</v>
      </c>
      <c r="V23" s="22" t="s">
        <v>944</v>
      </c>
      <c r="W23" s="24" t="s">
        <v>183</v>
      </c>
      <c r="X23" s="22" t="s">
        <v>811</v>
      </c>
      <c r="Y23" s="22" t="s">
        <v>1286</v>
      </c>
      <c r="Z23" s="24">
        <v>2000</v>
      </c>
      <c r="AA23" s="22">
        <v>2000</v>
      </c>
      <c r="AB23" s="60">
        <v>1600</v>
      </c>
      <c r="AC23" s="60">
        <v>400</v>
      </c>
      <c r="AD23" s="60"/>
      <c r="AE23" s="60"/>
      <c r="AF23" s="22"/>
      <c r="AG23" s="22"/>
      <c r="AH23" s="22"/>
      <c r="AI23" s="22"/>
      <c r="AJ23" s="22"/>
      <c r="AK23" s="22"/>
      <c r="AL23" s="22"/>
      <c r="AM23" s="33" t="s">
        <v>1139</v>
      </c>
      <c r="AN23" s="33" t="s">
        <v>1140</v>
      </c>
      <c r="AO23" s="60" t="s">
        <v>1386</v>
      </c>
      <c r="AP23" s="75" t="s">
        <v>1386</v>
      </c>
    </row>
    <row r="24" s="7" customFormat="1" ht="409" customHeight="1" spans="1:42">
      <c r="A24" s="22">
        <v>3</v>
      </c>
      <c r="B24" s="22" t="s">
        <v>1142</v>
      </c>
      <c r="C24" s="22">
        <v>2024</v>
      </c>
      <c r="D24" s="23" t="s">
        <v>185</v>
      </c>
      <c r="E24" s="24" t="s">
        <v>178</v>
      </c>
      <c r="F24" s="24" t="s">
        <v>984</v>
      </c>
      <c r="G24" s="24" t="s">
        <v>1295</v>
      </c>
      <c r="H24" s="23" t="s">
        <v>1387</v>
      </c>
      <c r="I24" s="22">
        <v>1</v>
      </c>
      <c r="J24" s="22">
        <v>3949</v>
      </c>
      <c r="K24" s="22">
        <v>1</v>
      </c>
      <c r="L24" s="22"/>
      <c r="M24" s="22"/>
      <c r="N24" s="22"/>
      <c r="O24" s="22"/>
      <c r="P24" s="22"/>
      <c r="Q24" s="22"/>
      <c r="R24" s="22"/>
      <c r="S24" s="22">
        <v>737</v>
      </c>
      <c r="T24" s="22">
        <v>2312</v>
      </c>
      <c r="U24" s="24" t="s">
        <v>183</v>
      </c>
      <c r="V24" s="22" t="s">
        <v>1144</v>
      </c>
      <c r="W24" s="24" t="s">
        <v>183</v>
      </c>
      <c r="X24" s="22" t="s">
        <v>1144</v>
      </c>
      <c r="Y24" s="22" t="s">
        <v>1286</v>
      </c>
      <c r="Z24" s="59">
        <v>1370</v>
      </c>
      <c r="AA24" s="22">
        <v>1370</v>
      </c>
      <c r="AB24" s="60">
        <v>970</v>
      </c>
      <c r="AC24" s="60">
        <v>400</v>
      </c>
      <c r="AD24" s="60"/>
      <c r="AE24" s="60"/>
      <c r="AF24" s="22"/>
      <c r="AG24" s="22"/>
      <c r="AH24" s="22"/>
      <c r="AI24" s="22"/>
      <c r="AJ24" s="22"/>
      <c r="AK24" s="22"/>
      <c r="AL24" s="22"/>
      <c r="AM24" s="33" t="s">
        <v>1145</v>
      </c>
      <c r="AN24" s="33" t="s">
        <v>1146</v>
      </c>
      <c r="AO24" s="60" t="s">
        <v>1386</v>
      </c>
      <c r="AP24" s="75" t="s">
        <v>1386</v>
      </c>
    </row>
    <row r="25" s="7" customFormat="1" ht="382" customHeight="1" spans="1:42">
      <c r="A25" s="22">
        <v>4</v>
      </c>
      <c r="B25" s="22" t="s">
        <v>1297</v>
      </c>
      <c r="C25" s="22">
        <v>2024</v>
      </c>
      <c r="D25" s="31" t="s">
        <v>1388</v>
      </c>
      <c r="E25" s="24" t="s">
        <v>178</v>
      </c>
      <c r="F25" s="31" t="s">
        <v>402</v>
      </c>
      <c r="G25" s="24" t="s">
        <v>198</v>
      </c>
      <c r="H25" s="32" t="s">
        <v>1402</v>
      </c>
      <c r="I25" s="22">
        <v>1</v>
      </c>
      <c r="J25" s="22">
        <v>408</v>
      </c>
      <c r="K25" s="22">
        <v>1</v>
      </c>
      <c r="L25" s="22"/>
      <c r="M25" s="22"/>
      <c r="N25" s="22"/>
      <c r="O25" s="22"/>
      <c r="P25" s="22"/>
      <c r="Q25" s="22"/>
      <c r="R25" s="22"/>
      <c r="S25" s="28">
        <v>11</v>
      </c>
      <c r="T25" s="28">
        <v>43</v>
      </c>
      <c r="U25" s="24" t="s">
        <v>192</v>
      </c>
      <c r="V25" s="22" t="s">
        <v>810</v>
      </c>
      <c r="W25" s="24" t="s">
        <v>183</v>
      </c>
      <c r="X25" s="22" t="s">
        <v>1144</v>
      </c>
      <c r="Y25" s="22" t="s">
        <v>1286</v>
      </c>
      <c r="Z25" s="194">
        <v>146.75</v>
      </c>
      <c r="AA25" s="22">
        <v>146.75</v>
      </c>
      <c r="AB25" s="60">
        <v>146.75</v>
      </c>
      <c r="AC25" s="60"/>
      <c r="AD25" s="60"/>
      <c r="AE25" s="60"/>
      <c r="AF25" s="22"/>
      <c r="AG25" s="22"/>
      <c r="AH25" s="22"/>
      <c r="AI25" s="22"/>
      <c r="AJ25" s="22"/>
      <c r="AK25" s="22"/>
      <c r="AL25" s="22"/>
      <c r="AM25" s="33" t="s">
        <v>1403</v>
      </c>
      <c r="AN25" s="33" t="s">
        <v>1301</v>
      </c>
      <c r="AO25" s="60" t="s">
        <v>1503</v>
      </c>
      <c r="AP25" s="75" t="s">
        <v>1386</v>
      </c>
    </row>
    <row r="26" s="7" customFormat="1" ht="189" customHeight="1" spans="1:42">
      <c r="A26" s="22">
        <v>5</v>
      </c>
      <c r="B26" s="22" t="s">
        <v>1302</v>
      </c>
      <c r="C26" s="22">
        <v>2024</v>
      </c>
      <c r="D26" s="22" t="s">
        <v>1303</v>
      </c>
      <c r="E26" s="22" t="s">
        <v>178</v>
      </c>
      <c r="F26" s="22" t="s">
        <v>984</v>
      </c>
      <c r="G26" s="22" t="s">
        <v>1304</v>
      </c>
      <c r="H26" s="33" t="s">
        <v>1404</v>
      </c>
      <c r="I26" s="85">
        <v>1</v>
      </c>
      <c r="J26" s="22">
        <v>290</v>
      </c>
      <c r="K26" s="22">
        <v>1</v>
      </c>
      <c r="L26" s="22"/>
      <c r="M26" s="22"/>
      <c r="N26" s="22"/>
      <c r="O26" s="22"/>
      <c r="P26" s="22"/>
      <c r="Q26" s="22"/>
      <c r="R26" s="22"/>
      <c r="S26" s="47">
        <v>472</v>
      </c>
      <c r="T26" s="47">
        <v>1694</v>
      </c>
      <c r="U26" s="22" t="s">
        <v>192</v>
      </c>
      <c r="V26" s="91" t="s">
        <v>810</v>
      </c>
      <c r="W26" s="22" t="s">
        <v>183</v>
      </c>
      <c r="X26" s="85" t="s">
        <v>1144</v>
      </c>
      <c r="Y26" s="22" t="s">
        <v>1286</v>
      </c>
      <c r="Z26" s="22">
        <v>100</v>
      </c>
      <c r="AA26" s="28">
        <v>100</v>
      </c>
      <c r="AB26" s="22">
        <v>100</v>
      </c>
      <c r="AC26" s="22"/>
      <c r="AD26" s="22"/>
      <c r="AE26" s="22"/>
      <c r="AF26" s="22"/>
      <c r="AG26" s="22"/>
      <c r="AH26" s="22"/>
      <c r="AI26" s="22"/>
      <c r="AJ26" s="22"/>
      <c r="AK26" s="22"/>
      <c r="AL26" s="22"/>
      <c r="AM26" s="47" t="s">
        <v>1405</v>
      </c>
      <c r="AN26" s="47" t="s">
        <v>1307</v>
      </c>
      <c r="AO26" s="76" t="s">
        <v>1503</v>
      </c>
      <c r="AP26" s="75" t="s">
        <v>1386</v>
      </c>
    </row>
    <row r="27" s="12" customFormat="1" ht="51" customHeight="1" spans="1:41">
      <c r="A27" s="184" t="s">
        <v>56</v>
      </c>
      <c r="B27" s="188" t="s">
        <v>69</v>
      </c>
      <c r="C27" s="188"/>
      <c r="D27" s="188"/>
      <c r="E27" s="185"/>
      <c r="F27" s="185"/>
      <c r="G27" s="185"/>
      <c r="H27" s="185"/>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6"/>
      <c r="AN27" s="196"/>
      <c r="AO27" s="196"/>
    </row>
    <row r="28" s="12" customFormat="1" ht="30" customHeight="1" spans="1:41">
      <c r="A28" s="183" t="s">
        <v>54</v>
      </c>
      <c r="B28" s="188" t="s">
        <v>70</v>
      </c>
      <c r="C28" s="188"/>
      <c r="D28" s="188"/>
      <c r="E28" s="185"/>
      <c r="F28" s="185"/>
      <c r="G28" s="185"/>
      <c r="H28" s="185"/>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6"/>
      <c r="AN28" s="196"/>
      <c r="AO28" s="196"/>
    </row>
    <row r="29" s="12" customFormat="1" ht="30" customHeight="1" spans="1:41">
      <c r="A29" s="183" t="s">
        <v>54</v>
      </c>
      <c r="B29" s="188" t="s">
        <v>71</v>
      </c>
      <c r="C29" s="188"/>
      <c r="D29" s="188"/>
      <c r="E29" s="185"/>
      <c r="F29" s="185"/>
      <c r="G29" s="185"/>
      <c r="H29" s="185"/>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6"/>
      <c r="AN29" s="196"/>
      <c r="AO29" s="196"/>
    </row>
    <row r="30" s="12" customFormat="1" ht="51" customHeight="1" spans="1:41">
      <c r="A30" s="183" t="s">
        <v>54</v>
      </c>
      <c r="B30" s="188" t="s">
        <v>72</v>
      </c>
      <c r="C30" s="188"/>
      <c r="D30" s="188"/>
      <c r="E30" s="185"/>
      <c r="F30" s="185"/>
      <c r="G30" s="185"/>
      <c r="H30" s="185"/>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6"/>
      <c r="AN30" s="196"/>
      <c r="AO30" s="196"/>
    </row>
    <row r="31" s="12" customFormat="1" ht="30" customHeight="1" spans="1:41">
      <c r="A31" s="183" t="s">
        <v>52</v>
      </c>
      <c r="B31" s="188" t="s">
        <v>73</v>
      </c>
      <c r="C31" s="188"/>
      <c r="D31" s="188"/>
      <c r="E31" s="185"/>
      <c r="F31" s="185"/>
      <c r="G31" s="185"/>
      <c r="H31" s="185"/>
      <c r="I31" s="191">
        <f t="shared" ref="I31:AL31" si="8">I32+I33+I34+I35</f>
        <v>0</v>
      </c>
      <c r="J31" s="191">
        <f t="shared" si="8"/>
        <v>0</v>
      </c>
      <c r="K31" s="191">
        <f t="shared" si="8"/>
        <v>0</v>
      </c>
      <c r="L31" s="191">
        <f t="shared" si="8"/>
        <v>0</v>
      </c>
      <c r="M31" s="191">
        <f t="shared" si="8"/>
        <v>0</v>
      </c>
      <c r="N31" s="191">
        <f t="shared" si="8"/>
        <v>0</v>
      </c>
      <c r="O31" s="191">
        <f t="shared" si="8"/>
        <v>0</v>
      </c>
      <c r="P31" s="191">
        <f t="shared" si="8"/>
        <v>0</v>
      </c>
      <c r="Q31" s="191">
        <f t="shared" si="8"/>
        <v>0</v>
      </c>
      <c r="R31" s="191">
        <f t="shared" si="8"/>
        <v>0</v>
      </c>
      <c r="S31" s="191">
        <f t="shared" si="8"/>
        <v>0</v>
      </c>
      <c r="T31" s="191">
        <f t="shared" si="8"/>
        <v>0</v>
      </c>
      <c r="U31" s="191">
        <f t="shared" si="8"/>
        <v>0</v>
      </c>
      <c r="V31" s="191">
        <f t="shared" si="8"/>
        <v>0</v>
      </c>
      <c r="W31" s="191">
        <f t="shared" si="8"/>
        <v>0</v>
      </c>
      <c r="X31" s="191">
        <f t="shared" si="8"/>
        <v>0</v>
      </c>
      <c r="Y31" s="191">
        <f t="shared" si="8"/>
        <v>0</v>
      </c>
      <c r="Z31" s="191">
        <f t="shared" si="8"/>
        <v>0</v>
      </c>
      <c r="AA31" s="191">
        <f t="shared" si="8"/>
        <v>0</v>
      </c>
      <c r="AB31" s="191">
        <f t="shared" si="8"/>
        <v>0</v>
      </c>
      <c r="AC31" s="191">
        <f t="shared" si="8"/>
        <v>0</v>
      </c>
      <c r="AD31" s="191">
        <f t="shared" si="8"/>
        <v>0</v>
      </c>
      <c r="AE31" s="191">
        <f t="shared" si="8"/>
        <v>0</v>
      </c>
      <c r="AF31" s="191">
        <f t="shared" si="8"/>
        <v>0</v>
      </c>
      <c r="AG31" s="191">
        <f t="shared" si="8"/>
        <v>0</v>
      </c>
      <c r="AH31" s="191">
        <f t="shared" si="8"/>
        <v>0</v>
      </c>
      <c r="AI31" s="191">
        <f t="shared" si="8"/>
        <v>0</v>
      </c>
      <c r="AJ31" s="191">
        <f t="shared" si="8"/>
        <v>0</v>
      </c>
      <c r="AK31" s="191">
        <f t="shared" si="8"/>
        <v>0</v>
      </c>
      <c r="AL31" s="191">
        <f t="shared" si="8"/>
        <v>0</v>
      </c>
      <c r="AM31" s="196"/>
      <c r="AN31" s="196"/>
      <c r="AO31" s="196"/>
    </row>
    <row r="32" s="12" customFormat="1" ht="47" customHeight="1" spans="1:41">
      <c r="A32" s="183" t="s">
        <v>54</v>
      </c>
      <c r="B32" s="188" t="s">
        <v>74</v>
      </c>
      <c r="C32" s="188"/>
      <c r="D32" s="188"/>
      <c r="E32" s="185"/>
      <c r="F32" s="185"/>
      <c r="G32" s="185"/>
      <c r="H32" s="185"/>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6"/>
      <c r="AN32" s="196"/>
      <c r="AO32" s="196"/>
    </row>
    <row r="33" s="12" customFormat="1" ht="30" customHeight="1" spans="1:41">
      <c r="A33" s="183" t="s">
        <v>54</v>
      </c>
      <c r="B33" s="188" t="s">
        <v>75</v>
      </c>
      <c r="C33" s="188"/>
      <c r="D33" s="188"/>
      <c r="E33" s="185"/>
      <c r="F33" s="185"/>
      <c r="G33" s="185"/>
      <c r="H33" s="185"/>
      <c r="I33" s="191">
        <v>0</v>
      </c>
      <c r="J33" s="191">
        <v>0</v>
      </c>
      <c r="K33" s="191">
        <v>0</v>
      </c>
      <c r="L33" s="191">
        <v>0</v>
      </c>
      <c r="M33" s="191">
        <v>0</v>
      </c>
      <c r="N33" s="191">
        <v>0</v>
      </c>
      <c r="O33" s="191">
        <v>0</v>
      </c>
      <c r="P33" s="191">
        <v>0</v>
      </c>
      <c r="Q33" s="191">
        <v>0</v>
      </c>
      <c r="R33" s="191">
        <v>0</v>
      </c>
      <c r="S33" s="191">
        <v>0</v>
      </c>
      <c r="T33" s="191">
        <v>0</v>
      </c>
      <c r="U33" s="191">
        <v>0</v>
      </c>
      <c r="V33" s="191">
        <v>0</v>
      </c>
      <c r="W33" s="191">
        <v>0</v>
      </c>
      <c r="X33" s="191">
        <v>0</v>
      </c>
      <c r="Y33" s="191">
        <v>0</v>
      </c>
      <c r="Z33" s="191">
        <v>0</v>
      </c>
      <c r="AA33" s="191">
        <v>0</v>
      </c>
      <c r="AB33" s="191">
        <v>0</v>
      </c>
      <c r="AC33" s="191">
        <v>0</v>
      </c>
      <c r="AD33" s="191">
        <v>0</v>
      </c>
      <c r="AE33" s="191">
        <v>0</v>
      </c>
      <c r="AF33" s="191">
        <v>0</v>
      </c>
      <c r="AG33" s="191">
        <v>0</v>
      </c>
      <c r="AH33" s="191">
        <v>0</v>
      </c>
      <c r="AI33" s="191">
        <v>0</v>
      </c>
      <c r="AJ33" s="191">
        <v>0</v>
      </c>
      <c r="AK33" s="191">
        <v>0</v>
      </c>
      <c r="AL33" s="191">
        <v>0</v>
      </c>
      <c r="AM33" s="191"/>
      <c r="AN33" s="196"/>
      <c r="AO33" s="196"/>
    </row>
    <row r="34" s="12" customFormat="1" ht="30" customHeight="1" spans="1:41">
      <c r="A34" s="183" t="s">
        <v>54</v>
      </c>
      <c r="B34" s="188" t="s">
        <v>76</v>
      </c>
      <c r="C34" s="188"/>
      <c r="D34" s="188"/>
      <c r="E34" s="185"/>
      <c r="F34" s="185"/>
      <c r="G34" s="185"/>
      <c r="H34" s="185"/>
      <c r="I34" s="191">
        <v>0</v>
      </c>
      <c r="J34" s="191">
        <v>0</v>
      </c>
      <c r="K34" s="191">
        <v>0</v>
      </c>
      <c r="L34" s="191">
        <v>0</v>
      </c>
      <c r="M34" s="191">
        <v>0</v>
      </c>
      <c r="N34" s="191">
        <v>0</v>
      </c>
      <c r="O34" s="191">
        <v>0</v>
      </c>
      <c r="P34" s="191">
        <v>0</v>
      </c>
      <c r="Q34" s="191">
        <v>0</v>
      </c>
      <c r="R34" s="191">
        <v>0</v>
      </c>
      <c r="S34" s="191">
        <v>0</v>
      </c>
      <c r="T34" s="191">
        <v>0</v>
      </c>
      <c r="U34" s="191">
        <v>0</v>
      </c>
      <c r="V34" s="191">
        <v>0</v>
      </c>
      <c r="W34" s="191">
        <v>0</v>
      </c>
      <c r="X34" s="191">
        <v>0</v>
      </c>
      <c r="Y34" s="191">
        <v>0</v>
      </c>
      <c r="Z34" s="191">
        <v>0</v>
      </c>
      <c r="AA34" s="191">
        <v>0</v>
      </c>
      <c r="AB34" s="191">
        <v>0</v>
      </c>
      <c r="AC34" s="191">
        <v>0</v>
      </c>
      <c r="AD34" s="191">
        <v>0</v>
      </c>
      <c r="AE34" s="191">
        <v>0</v>
      </c>
      <c r="AF34" s="191">
        <v>0</v>
      </c>
      <c r="AG34" s="191">
        <v>0</v>
      </c>
      <c r="AH34" s="191">
        <v>0</v>
      </c>
      <c r="AI34" s="191">
        <v>0</v>
      </c>
      <c r="AJ34" s="191">
        <v>0</v>
      </c>
      <c r="AK34" s="191">
        <v>0</v>
      </c>
      <c r="AL34" s="191">
        <v>0</v>
      </c>
      <c r="AM34" s="196"/>
      <c r="AN34" s="196"/>
      <c r="AO34" s="196"/>
    </row>
    <row r="35" s="12" customFormat="1" ht="30" customHeight="1" spans="1:41">
      <c r="A35" s="183" t="s">
        <v>54</v>
      </c>
      <c r="B35" s="188" t="s">
        <v>77</v>
      </c>
      <c r="C35" s="188"/>
      <c r="D35" s="188"/>
      <c r="E35" s="185"/>
      <c r="F35" s="185"/>
      <c r="G35" s="185"/>
      <c r="H35" s="185"/>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6"/>
      <c r="AN35" s="196"/>
      <c r="AO35" s="196"/>
    </row>
    <row r="36" s="12" customFormat="1" ht="30" customHeight="1" spans="1:41">
      <c r="A36" s="183" t="s">
        <v>52</v>
      </c>
      <c r="B36" s="188" t="s">
        <v>78</v>
      </c>
      <c r="C36" s="188"/>
      <c r="D36" s="188"/>
      <c r="E36" s="185"/>
      <c r="F36" s="185"/>
      <c r="G36" s="185"/>
      <c r="H36" s="185"/>
      <c r="I36" s="191">
        <f t="shared" ref="I36:AL36" si="9">I37+I45</f>
        <v>3</v>
      </c>
      <c r="J36" s="191">
        <f t="shared" si="9"/>
        <v>108</v>
      </c>
      <c r="K36" s="191">
        <f t="shared" si="9"/>
        <v>0</v>
      </c>
      <c r="L36" s="191">
        <f t="shared" si="9"/>
        <v>0</v>
      </c>
      <c r="M36" s="191">
        <f t="shared" si="9"/>
        <v>3</v>
      </c>
      <c r="N36" s="191">
        <f t="shared" si="9"/>
        <v>0</v>
      </c>
      <c r="O36" s="191">
        <f t="shared" si="9"/>
        <v>0</v>
      </c>
      <c r="P36" s="191">
        <f t="shared" si="9"/>
        <v>0</v>
      </c>
      <c r="Q36" s="191">
        <f t="shared" si="9"/>
        <v>0</v>
      </c>
      <c r="R36" s="191">
        <f t="shared" si="9"/>
        <v>0</v>
      </c>
      <c r="S36" s="191">
        <f t="shared" si="9"/>
        <v>2769</v>
      </c>
      <c r="T36" s="191">
        <f t="shared" si="9"/>
        <v>11236</v>
      </c>
      <c r="U36" s="191">
        <f t="shared" si="9"/>
        <v>0</v>
      </c>
      <c r="V36" s="191">
        <f t="shared" si="9"/>
        <v>0</v>
      </c>
      <c r="W36" s="191">
        <f t="shared" si="9"/>
        <v>0</v>
      </c>
      <c r="X36" s="191">
        <f t="shared" si="9"/>
        <v>0</v>
      </c>
      <c r="Y36" s="191">
        <f t="shared" si="9"/>
        <v>0</v>
      </c>
      <c r="Z36" s="191">
        <f t="shared" si="9"/>
        <v>3850</v>
      </c>
      <c r="AA36" s="191">
        <f t="shared" si="9"/>
        <v>2300</v>
      </c>
      <c r="AB36" s="191">
        <f t="shared" si="9"/>
        <v>1900</v>
      </c>
      <c r="AC36" s="191">
        <f t="shared" si="9"/>
        <v>400</v>
      </c>
      <c r="AD36" s="191">
        <f t="shared" si="9"/>
        <v>0</v>
      </c>
      <c r="AE36" s="191">
        <f t="shared" si="9"/>
        <v>0</v>
      </c>
      <c r="AF36" s="191">
        <f t="shared" si="9"/>
        <v>1400</v>
      </c>
      <c r="AG36" s="191">
        <f t="shared" si="9"/>
        <v>0</v>
      </c>
      <c r="AH36" s="191">
        <f t="shared" si="9"/>
        <v>0</v>
      </c>
      <c r="AI36" s="191">
        <f t="shared" si="9"/>
        <v>0</v>
      </c>
      <c r="AJ36" s="191">
        <f t="shared" si="9"/>
        <v>150</v>
      </c>
      <c r="AK36" s="191">
        <f t="shared" si="9"/>
        <v>0</v>
      </c>
      <c r="AL36" s="191">
        <f t="shared" si="9"/>
        <v>0</v>
      </c>
      <c r="AM36" s="196"/>
      <c r="AN36" s="196"/>
      <c r="AO36" s="196"/>
    </row>
    <row r="37" s="12" customFormat="1" ht="30" customHeight="1" spans="1:41">
      <c r="A37" s="183" t="s">
        <v>54</v>
      </c>
      <c r="B37" s="188" t="s">
        <v>79</v>
      </c>
      <c r="C37" s="188"/>
      <c r="D37" s="188"/>
      <c r="E37" s="185"/>
      <c r="F37" s="185"/>
      <c r="G37" s="185"/>
      <c r="H37" s="185"/>
      <c r="I37" s="191">
        <f t="shared" ref="I37:AL37" si="10">I38+I39+I40+I41</f>
        <v>3</v>
      </c>
      <c r="J37" s="191">
        <f t="shared" si="10"/>
        <v>108</v>
      </c>
      <c r="K37" s="191">
        <f t="shared" si="10"/>
        <v>0</v>
      </c>
      <c r="L37" s="191">
        <f t="shared" si="10"/>
        <v>0</v>
      </c>
      <c r="M37" s="191">
        <f t="shared" si="10"/>
        <v>3</v>
      </c>
      <c r="N37" s="191">
        <f t="shared" si="10"/>
        <v>0</v>
      </c>
      <c r="O37" s="191">
        <f t="shared" si="10"/>
        <v>0</v>
      </c>
      <c r="P37" s="191">
        <f t="shared" si="10"/>
        <v>0</v>
      </c>
      <c r="Q37" s="191">
        <f t="shared" si="10"/>
        <v>0</v>
      </c>
      <c r="R37" s="191">
        <f t="shared" si="10"/>
        <v>0</v>
      </c>
      <c r="S37" s="191">
        <f t="shared" si="10"/>
        <v>2769</v>
      </c>
      <c r="T37" s="191">
        <f t="shared" si="10"/>
        <v>11236</v>
      </c>
      <c r="U37" s="191">
        <f t="shared" si="10"/>
        <v>0</v>
      </c>
      <c r="V37" s="191">
        <f t="shared" si="10"/>
        <v>0</v>
      </c>
      <c r="W37" s="191">
        <f t="shared" si="10"/>
        <v>0</v>
      </c>
      <c r="X37" s="191">
        <f t="shared" si="10"/>
        <v>0</v>
      </c>
      <c r="Y37" s="191">
        <f t="shared" si="10"/>
        <v>0</v>
      </c>
      <c r="Z37" s="191">
        <f t="shared" si="10"/>
        <v>3850</v>
      </c>
      <c r="AA37" s="191">
        <f t="shared" si="10"/>
        <v>2300</v>
      </c>
      <c r="AB37" s="191">
        <f t="shared" si="10"/>
        <v>1900</v>
      </c>
      <c r="AC37" s="191">
        <f t="shared" si="10"/>
        <v>400</v>
      </c>
      <c r="AD37" s="191">
        <f t="shared" si="10"/>
        <v>0</v>
      </c>
      <c r="AE37" s="191">
        <f t="shared" si="10"/>
        <v>0</v>
      </c>
      <c r="AF37" s="191">
        <f t="shared" si="10"/>
        <v>1400</v>
      </c>
      <c r="AG37" s="191">
        <f t="shared" si="10"/>
        <v>0</v>
      </c>
      <c r="AH37" s="191">
        <f t="shared" si="10"/>
        <v>0</v>
      </c>
      <c r="AI37" s="191">
        <f t="shared" si="10"/>
        <v>0</v>
      </c>
      <c r="AJ37" s="191">
        <f t="shared" si="10"/>
        <v>150</v>
      </c>
      <c r="AK37" s="191">
        <f t="shared" si="10"/>
        <v>0</v>
      </c>
      <c r="AL37" s="191">
        <f t="shared" si="10"/>
        <v>0</v>
      </c>
      <c r="AM37" s="196"/>
      <c r="AN37" s="196"/>
      <c r="AO37" s="196"/>
    </row>
    <row r="38" s="12" customFormat="1" ht="30" customHeight="1" spans="1:41">
      <c r="A38" s="184" t="s">
        <v>56</v>
      </c>
      <c r="B38" s="188" t="s">
        <v>80</v>
      </c>
      <c r="C38" s="188"/>
      <c r="D38" s="188"/>
      <c r="E38" s="185"/>
      <c r="F38" s="185"/>
      <c r="G38" s="185"/>
      <c r="H38" s="185"/>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6"/>
      <c r="AN38" s="196"/>
      <c r="AO38" s="196"/>
    </row>
    <row r="39" s="12" customFormat="1" ht="30" customHeight="1" spans="1:41">
      <c r="A39" s="184" t="s">
        <v>56</v>
      </c>
      <c r="B39" s="188" t="s">
        <v>81</v>
      </c>
      <c r="C39" s="188"/>
      <c r="D39" s="188"/>
      <c r="E39" s="185"/>
      <c r="F39" s="185"/>
      <c r="G39" s="185"/>
      <c r="H39" s="185"/>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6"/>
      <c r="AN39" s="196"/>
      <c r="AO39" s="196"/>
    </row>
    <row r="40" s="12" customFormat="1" ht="30" customHeight="1" spans="1:41">
      <c r="A40" s="184" t="s">
        <v>56</v>
      </c>
      <c r="B40" s="188" t="s">
        <v>82</v>
      </c>
      <c r="C40" s="188"/>
      <c r="D40" s="188"/>
      <c r="E40" s="185"/>
      <c r="F40" s="185"/>
      <c r="G40" s="185"/>
      <c r="H40" s="185"/>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6"/>
      <c r="AN40" s="196"/>
      <c r="AO40" s="196"/>
    </row>
    <row r="41" s="12" customFormat="1" ht="50" customHeight="1" spans="1:41">
      <c r="A41" s="184" t="s">
        <v>56</v>
      </c>
      <c r="B41" s="188" t="s">
        <v>83</v>
      </c>
      <c r="C41" s="188"/>
      <c r="D41" s="188"/>
      <c r="E41" s="185"/>
      <c r="F41" s="185"/>
      <c r="G41" s="185"/>
      <c r="H41" s="185"/>
      <c r="I41" s="191">
        <f t="shared" ref="I41:AL41" si="11">SUM(I42:I44)</f>
        <v>3</v>
      </c>
      <c r="J41" s="191">
        <f t="shared" si="11"/>
        <v>108</v>
      </c>
      <c r="K41" s="191">
        <f t="shared" si="11"/>
        <v>0</v>
      </c>
      <c r="L41" s="191">
        <f t="shared" si="11"/>
        <v>0</v>
      </c>
      <c r="M41" s="191">
        <f t="shared" si="11"/>
        <v>3</v>
      </c>
      <c r="N41" s="191">
        <f t="shared" si="11"/>
        <v>0</v>
      </c>
      <c r="O41" s="191">
        <f t="shared" si="11"/>
        <v>0</v>
      </c>
      <c r="P41" s="191">
        <f t="shared" si="11"/>
        <v>0</v>
      </c>
      <c r="Q41" s="191">
        <f t="shared" si="11"/>
        <v>0</v>
      </c>
      <c r="R41" s="191">
        <f t="shared" si="11"/>
        <v>0</v>
      </c>
      <c r="S41" s="191">
        <f t="shared" si="11"/>
        <v>2769</v>
      </c>
      <c r="T41" s="191">
        <f t="shared" si="11"/>
        <v>11236</v>
      </c>
      <c r="U41" s="191">
        <f t="shared" si="11"/>
        <v>0</v>
      </c>
      <c r="V41" s="191">
        <f t="shared" si="11"/>
        <v>0</v>
      </c>
      <c r="W41" s="191">
        <f t="shared" si="11"/>
        <v>0</v>
      </c>
      <c r="X41" s="191">
        <f t="shared" si="11"/>
        <v>0</v>
      </c>
      <c r="Y41" s="191">
        <f t="shared" si="11"/>
        <v>0</v>
      </c>
      <c r="Z41" s="191">
        <f t="shared" si="11"/>
        <v>3850</v>
      </c>
      <c r="AA41" s="191">
        <f t="shared" si="11"/>
        <v>2300</v>
      </c>
      <c r="AB41" s="191">
        <f t="shared" si="11"/>
        <v>1900</v>
      </c>
      <c r="AC41" s="191">
        <f t="shared" si="11"/>
        <v>400</v>
      </c>
      <c r="AD41" s="191">
        <f t="shared" si="11"/>
        <v>0</v>
      </c>
      <c r="AE41" s="191">
        <f t="shared" si="11"/>
        <v>0</v>
      </c>
      <c r="AF41" s="191">
        <f t="shared" si="11"/>
        <v>1400</v>
      </c>
      <c r="AG41" s="191">
        <f t="shared" si="11"/>
        <v>0</v>
      </c>
      <c r="AH41" s="191">
        <f t="shared" si="11"/>
        <v>0</v>
      </c>
      <c r="AI41" s="191">
        <f t="shared" si="11"/>
        <v>0</v>
      </c>
      <c r="AJ41" s="191">
        <f t="shared" si="11"/>
        <v>150</v>
      </c>
      <c r="AK41" s="191">
        <f t="shared" si="11"/>
        <v>0</v>
      </c>
      <c r="AL41" s="191">
        <f t="shared" si="11"/>
        <v>0</v>
      </c>
      <c r="AM41" s="196"/>
      <c r="AN41" s="196"/>
      <c r="AO41" s="196"/>
    </row>
    <row r="42" s="7" customFormat="1" ht="309" customHeight="1" spans="1:42">
      <c r="A42" s="22">
        <v>6</v>
      </c>
      <c r="B42" s="22" t="s">
        <v>1155</v>
      </c>
      <c r="C42" s="22">
        <v>2024</v>
      </c>
      <c r="D42" s="34" t="s">
        <v>203</v>
      </c>
      <c r="E42" s="24" t="s">
        <v>178</v>
      </c>
      <c r="F42" s="24" t="s">
        <v>990</v>
      </c>
      <c r="G42" s="24" t="s">
        <v>204</v>
      </c>
      <c r="H42" s="35" t="s">
        <v>1409</v>
      </c>
      <c r="I42" s="22">
        <v>1</v>
      </c>
      <c r="J42" s="22">
        <v>2</v>
      </c>
      <c r="K42" s="22"/>
      <c r="L42" s="22"/>
      <c r="M42" s="22">
        <v>1</v>
      </c>
      <c r="N42" s="22"/>
      <c r="O42" s="22"/>
      <c r="P42" s="22"/>
      <c r="Q42" s="22"/>
      <c r="R42" s="22"/>
      <c r="S42" s="95">
        <v>788</v>
      </c>
      <c r="T42" s="95">
        <v>2878</v>
      </c>
      <c r="U42" s="49" t="s">
        <v>206</v>
      </c>
      <c r="V42" s="22" t="s">
        <v>902</v>
      </c>
      <c r="W42" s="49" t="s">
        <v>207</v>
      </c>
      <c r="X42" s="22" t="s">
        <v>715</v>
      </c>
      <c r="Y42" s="22" t="s">
        <v>1286</v>
      </c>
      <c r="Z42" s="39">
        <v>2100</v>
      </c>
      <c r="AA42" s="22">
        <v>2100</v>
      </c>
      <c r="AB42" s="60">
        <v>1700</v>
      </c>
      <c r="AC42" s="60">
        <v>400</v>
      </c>
      <c r="AD42" s="60"/>
      <c r="AE42" s="60"/>
      <c r="AF42" s="22"/>
      <c r="AG42" s="22"/>
      <c r="AH42" s="22"/>
      <c r="AI42" s="22"/>
      <c r="AJ42" s="22"/>
      <c r="AK42" s="22"/>
      <c r="AL42" s="22"/>
      <c r="AM42" s="33" t="s">
        <v>1410</v>
      </c>
      <c r="AN42" s="33" t="s">
        <v>1157</v>
      </c>
      <c r="AO42" s="60" t="s">
        <v>1386</v>
      </c>
      <c r="AP42" s="75" t="s">
        <v>1386</v>
      </c>
    </row>
    <row r="43" s="9" customFormat="1" ht="320" customHeight="1" spans="1:42">
      <c r="A43" s="22">
        <v>7</v>
      </c>
      <c r="B43" s="22" t="s">
        <v>1189</v>
      </c>
      <c r="C43" s="22">
        <v>2024</v>
      </c>
      <c r="D43" s="22" t="s">
        <v>1190</v>
      </c>
      <c r="E43" s="22" t="s">
        <v>178</v>
      </c>
      <c r="F43" s="22" t="s">
        <v>990</v>
      </c>
      <c r="G43" s="22" t="s">
        <v>357</v>
      </c>
      <c r="H43" s="22" t="s">
        <v>1411</v>
      </c>
      <c r="I43" s="86">
        <v>1</v>
      </c>
      <c r="J43" s="36">
        <v>16</v>
      </c>
      <c r="K43" s="36"/>
      <c r="L43" s="36"/>
      <c r="M43" s="36">
        <v>1</v>
      </c>
      <c r="N43" s="36"/>
      <c r="O43" s="36"/>
      <c r="P43" s="36"/>
      <c r="Q43" s="36"/>
      <c r="R43" s="36"/>
      <c r="S43" s="36">
        <v>114</v>
      </c>
      <c r="T43" s="36">
        <v>456</v>
      </c>
      <c r="U43" s="36" t="s">
        <v>1016</v>
      </c>
      <c r="V43" s="22" t="s">
        <v>749</v>
      </c>
      <c r="W43" s="49" t="s">
        <v>207</v>
      </c>
      <c r="X43" s="22" t="s">
        <v>715</v>
      </c>
      <c r="Y43" s="22" t="s">
        <v>1286</v>
      </c>
      <c r="Z43" s="22">
        <v>1400</v>
      </c>
      <c r="AA43" s="36"/>
      <c r="AB43" s="36"/>
      <c r="AC43" s="36"/>
      <c r="AD43" s="36"/>
      <c r="AE43" s="36"/>
      <c r="AF43" s="36">
        <v>1400</v>
      </c>
      <c r="AG43" s="36"/>
      <c r="AH43" s="36"/>
      <c r="AI43" s="36"/>
      <c r="AJ43" s="36"/>
      <c r="AK43" s="36"/>
      <c r="AL43" s="36"/>
      <c r="AM43" s="37" t="s">
        <v>1192</v>
      </c>
      <c r="AN43" s="37" t="s">
        <v>1193</v>
      </c>
      <c r="AO43" s="77" t="s">
        <v>1386</v>
      </c>
      <c r="AP43" s="75" t="s">
        <v>1386</v>
      </c>
    </row>
    <row r="44" s="7" customFormat="1" ht="189" customHeight="1" spans="1:42">
      <c r="A44" s="22">
        <v>8</v>
      </c>
      <c r="B44" s="25" t="s">
        <v>1194</v>
      </c>
      <c r="C44" s="25">
        <v>2024</v>
      </c>
      <c r="D44" s="38" t="s">
        <v>208</v>
      </c>
      <c r="E44" s="27" t="s">
        <v>178</v>
      </c>
      <c r="F44" s="27" t="s">
        <v>990</v>
      </c>
      <c r="G44" s="27" t="s">
        <v>209</v>
      </c>
      <c r="H44" s="38" t="s">
        <v>1412</v>
      </c>
      <c r="I44" s="25">
        <v>1</v>
      </c>
      <c r="J44" s="25">
        <v>90</v>
      </c>
      <c r="K44" s="25"/>
      <c r="L44" s="25"/>
      <c r="M44" s="25">
        <v>1</v>
      </c>
      <c r="N44" s="25"/>
      <c r="O44" s="25"/>
      <c r="P44" s="25"/>
      <c r="Q44" s="25"/>
      <c r="R44" s="25"/>
      <c r="S44" s="25">
        <v>1867</v>
      </c>
      <c r="T44" s="25">
        <v>7902</v>
      </c>
      <c r="U44" s="51" t="s">
        <v>211</v>
      </c>
      <c r="V44" s="25" t="s">
        <v>715</v>
      </c>
      <c r="W44" s="96" t="s">
        <v>207</v>
      </c>
      <c r="X44" s="25" t="s">
        <v>715</v>
      </c>
      <c r="Y44" s="22" t="s">
        <v>1286</v>
      </c>
      <c r="Z44" s="25">
        <v>350</v>
      </c>
      <c r="AA44" s="25">
        <v>200</v>
      </c>
      <c r="AB44" s="57">
        <v>200</v>
      </c>
      <c r="AC44" s="57"/>
      <c r="AD44" s="57"/>
      <c r="AE44" s="57"/>
      <c r="AF44" s="25"/>
      <c r="AG44" s="25"/>
      <c r="AH44" s="25"/>
      <c r="AI44" s="25"/>
      <c r="AJ44" s="25">
        <v>150</v>
      </c>
      <c r="AK44" s="25"/>
      <c r="AL44" s="25"/>
      <c r="AM44" s="68" t="s">
        <v>1413</v>
      </c>
      <c r="AN44" s="68" t="s">
        <v>1437</v>
      </c>
      <c r="AO44" s="57" t="s">
        <v>1386</v>
      </c>
      <c r="AP44" s="75" t="s">
        <v>1386</v>
      </c>
    </row>
    <row r="45" s="12" customFormat="1" ht="30" customHeight="1" spans="1:41">
      <c r="A45" s="183" t="s">
        <v>54</v>
      </c>
      <c r="B45" s="188" t="s">
        <v>84</v>
      </c>
      <c r="C45" s="188"/>
      <c r="D45" s="188"/>
      <c r="E45" s="185"/>
      <c r="F45" s="185"/>
      <c r="G45" s="185"/>
      <c r="H45" s="185"/>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6"/>
      <c r="AN45" s="196"/>
      <c r="AO45" s="196"/>
    </row>
    <row r="46" s="12" customFormat="1" ht="30" customHeight="1" spans="1:41">
      <c r="A46" s="183" t="s">
        <v>52</v>
      </c>
      <c r="B46" s="188" t="s">
        <v>85</v>
      </c>
      <c r="C46" s="188"/>
      <c r="D46" s="188"/>
      <c r="E46" s="185"/>
      <c r="F46" s="185"/>
      <c r="G46" s="185"/>
      <c r="H46" s="185"/>
      <c r="I46" s="191">
        <f t="shared" ref="I46:AL46" si="12">I47+I49+I50+I51</f>
        <v>1</v>
      </c>
      <c r="J46" s="191">
        <f t="shared" si="12"/>
        <v>100</v>
      </c>
      <c r="K46" s="191">
        <f t="shared" si="12"/>
        <v>1</v>
      </c>
      <c r="L46" s="191">
        <f t="shared" si="12"/>
        <v>0</v>
      </c>
      <c r="M46" s="191">
        <f t="shared" si="12"/>
        <v>0</v>
      </c>
      <c r="N46" s="191">
        <f t="shared" si="12"/>
        <v>0</v>
      </c>
      <c r="O46" s="191">
        <f t="shared" si="12"/>
        <v>0</v>
      </c>
      <c r="P46" s="191">
        <f t="shared" si="12"/>
        <v>0</v>
      </c>
      <c r="Q46" s="191">
        <f t="shared" si="12"/>
        <v>0</v>
      </c>
      <c r="R46" s="191">
        <f t="shared" si="12"/>
        <v>0</v>
      </c>
      <c r="S46" s="191">
        <f t="shared" si="12"/>
        <v>26</v>
      </c>
      <c r="T46" s="191">
        <f t="shared" si="12"/>
        <v>83</v>
      </c>
      <c r="U46" s="191">
        <f t="shared" si="12"/>
        <v>0</v>
      </c>
      <c r="V46" s="191">
        <f t="shared" si="12"/>
        <v>0</v>
      </c>
      <c r="W46" s="191">
        <f t="shared" si="12"/>
        <v>0</v>
      </c>
      <c r="X46" s="191">
        <f t="shared" si="12"/>
        <v>0</v>
      </c>
      <c r="Y46" s="191">
        <f t="shared" si="12"/>
        <v>0</v>
      </c>
      <c r="Z46" s="191">
        <f t="shared" si="12"/>
        <v>60</v>
      </c>
      <c r="AA46" s="191">
        <f t="shared" si="12"/>
        <v>60</v>
      </c>
      <c r="AB46" s="191">
        <f t="shared" si="12"/>
        <v>60</v>
      </c>
      <c r="AC46" s="191">
        <f t="shared" si="12"/>
        <v>0</v>
      </c>
      <c r="AD46" s="191">
        <f t="shared" si="12"/>
        <v>0</v>
      </c>
      <c r="AE46" s="191">
        <f t="shared" si="12"/>
        <v>0</v>
      </c>
      <c r="AF46" s="191">
        <f t="shared" si="12"/>
        <v>0</v>
      </c>
      <c r="AG46" s="191">
        <f t="shared" si="12"/>
        <v>0</v>
      </c>
      <c r="AH46" s="191">
        <f t="shared" si="12"/>
        <v>0</v>
      </c>
      <c r="AI46" s="191">
        <f t="shared" si="12"/>
        <v>0</v>
      </c>
      <c r="AJ46" s="191">
        <f t="shared" si="12"/>
        <v>0</v>
      </c>
      <c r="AK46" s="191">
        <f t="shared" si="12"/>
        <v>0</v>
      </c>
      <c r="AL46" s="191">
        <f t="shared" si="12"/>
        <v>0</v>
      </c>
      <c r="AM46" s="196"/>
      <c r="AN46" s="196"/>
      <c r="AO46" s="196"/>
    </row>
    <row r="47" s="12" customFormat="1" ht="30" customHeight="1" spans="1:41">
      <c r="A47" s="183" t="s">
        <v>54</v>
      </c>
      <c r="B47" s="188" t="s">
        <v>86</v>
      </c>
      <c r="C47" s="188"/>
      <c r="D47" s="188"/>
      <c r="E47" s="185"/>
      <c r="F47" s="185"/>
      <c r="G47" s="185"/>
      <c r="H47" s="185"/>
      <c r="I47" s="191">
        <f t="shared" ref="I47:AL47" si="13">SUM(I48)</f>
        <v>1</v>
      </c>
      <c r="J47" s="191">
        <f t="shared" si="13"/>
        <v>100</v>
      </c>
      <c r="K47" s="191">
        <f t="shared" si="13"/>
        <v>1</v>
      </c>
      <c r="L47" s="191">
        <f t="shared" si="13"/>
        <v>0</v>
      </c>
      <c r="M47" s="191">
        <f t="shared" si="13"/>
        <v>0</v>
      </c>
      <c r="N47" s="191">
        <f t="shared" si="13"/>
        <v>0</v>
      </c>
      <c r="O47" s="191">
        <f t="shared" si="13"/>
        <v>0</v>
      </c>
      <c r="P47" s="191">
        <f t="shared" si="13"/>
        <v>0</v>
      </c>
      <c r="Q47" s="191">
        <f t="shared" si="13"/>
        <v>0</v>
      </c>
      <c r="R47" s="191">
        <f t="shared" si="13"/>
        <v>0</v>
      </c>
      <c r="S47" s="191">
        <f t="shared" si="13"/>
        <v>26</v>
      </c>
      <c r="T47" s="191">
        <f t="shared" si="13"/>
        <v>83</v>
      </c>
      <c r="U47" s="191">
        <f t="shared" si="13"/>
        <v>0</v>
      </c>
      <c r="V47" s="191">
        <f t="shared" si="13"/>
        <v>0</v>
      </c>
      <c r="W47" s="191">
        <f t="shared" si="13"/>
        <v>0</v>
      </c>
      <c r="X47" s="191">
        <f t="shared" si="13"/>
        <v>0</v>
      </c>
      <c r="Y47" s="191">
        <f t="shared" si="13"/>
        <v>0</v>
      </c>
      <c r="Z47" s="191">
        <f t="shared" si="13"/>
        <v>60</v>
      </c>
      <c r="AA47" s="191">
        <f t="shared" si="13"/>
        <v>60</v>
      </c>
      <c r="AB47" s="191">
        <f t="shared" si="13"/>
        <v>60</v>
      </c>
      <c r="AC47" s="191">
        <f t="shared" si="13"/>
        <v>0</v>
      </c>
      <c r="AD47" s="191">
        <f t="shared" si="13"/>
        <v>0</v>
      </c>
      <c r="AE47" s="191">
        <f t="shared" si="13"/>
        <v>0</v>
      </c>
      <c r="AF47" s="191">
        <f t="shared" si="13"/>
        <v>0</v>
      </c>
      <c r="AG47" s="191">
        <f t="shared" si="13"/>
        <v>0</v>
      </c>
      <c r="AH47" s="191">
        <f t="shared" si="13"/>
        <v>0</v>
      </c>
      <c r="AI47" s="191">
        <f t="shared" si="13"/>
        <v>0</v>
      </c>
      <c r="AJ47" s="191">
        <f t="shared" si="13"/>
        <v>0</v>
      </c>
      <c r="AK47" s="191">
        <f t="shared" si="13"/>
        <v>0</v>
      </c>
      <c r="AL47" s="191">
        <f t="shared" si="13"/>
        <v>0</v>
      </c>
      <c r="AM47" s="191"/>
      <c r="AN47" s="196"/>
      <c r="AO47" s="196"/>
    </row>
    <row r="48" s="10" customFormat="1" ht="408" customHeight="1" spans="1:42">
      <c r="A48" s="22">
        <v>9</v>
      </c>
      <c r="B48" s="22" t="s">
        <v>1327</v>
      </c>
      <c r="C48" s="33">
        <v>2024</v>
      </c>
      <c r="D48" s="33" t="s">
        <v>1328</v>
      </c>
      <c r="E48" s="33" t="s">
        <v>178</v>
      </c>
      <c r="F48" s="22" t="s">
        <v>1009</v>
      </c>
      <c r="G48" s="33" t="s">
        <v>548</v>
      </c>
      <c r="H48" s="33" t="s">
        <v>1329</v>
      </c>
      <c r="I48" s="33">
        <v>1</v>
      </c>
      <c r="J48" s="33">
        <v>100</v>
      </c>
      <c r="K48" s="33">
        <v>1</v>
      </c>
      <c r="L48" s="33"/>
      <c r="M48" s="33"/>
      <c r="N48" s="33"/>
      <c r="O48" s="33"/>
      <c r="P48" s="33"/>
      <c r="Q48" s="33"/>
      <c r="R48" s="33"/>
      <c r="S48" s="33">
        <v>26</v>
      </c>
      <c r="T48" s="33">
        <v>83</v>
      </c>
      <c r="U48" s="33" t="s">
        <v>183</v>
      </c>
      <c r="V48" s="33" t="s">
        <v>1144</v>
      </c>
      <c r="W48" s="33" t="s">
        <v>183</v>
      </c>
      <c r="X48" s="33" t="s">
        <v>1144</v>
      </c>
      <c r="Y48" s="33" t="s">
        <v>1286</v>
      </c>
      <c r="Z48" s="33">
        <v>60</v>
      </c>
      <c r="AA48" s="33">
        <v>60</v>
      </c>
      <c r="AB48" s="33">
        <v>60</v>
      </c>
      <c r="AC48" s="33"/>
      <c r="AD48" s="33"/>
      <c r="AE48" s="33"/>
      <c r="AF48" s="33"/>
      <c r="AG48" s="33"/>
      <c r="AH48" s="33"/>
      <c r="AI48" s="33"/>
      <c r="AJ48" s="33"/>
      <c r="AK48" s="9"/>
      <c r="AL48" s="33"/>
      <c r="AM48" s="103" t="s">
        <v>1331</v>
      </c>
      <c r="AN48" s="33" t="s">
        <v>1332</v>
      </c>
      <c r="AO48" s="60" t="s">
        <v>1386</v>
      </c>
      <c r="AP48" s="22" t="s">
        <v>1390</v>
      </c>
    </row>
    <row r="49" s="12" customFormat="1" ht="30" customHeight="1" spans="1:41">
      <c r="A49" s="183" t="s">
        <v>54</v>
      </c>
      <c r="B49" s="188" t="s">
        <v>87</v>
      </c>
      <c r="C49" s="188"/>
      <c r="D49" s="188"/>
      <c r="E49" s="185"/>
      <c r="F49" s="185"/>
      <c r="G49" s="185"/>
      <c r="H49" s="185"/>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6"/>
      <c r="AN49" s="196"/>
      <c r="AO49" s="196"/>
    </row>
    <row r="50" s="12" customFormat="1" ht="30" customHeight="1" spans="1:41">
      <c r="A50" s="183" t="s">
        <v>54</v>
      </c>
      <c r="B50" s="188" t="s">
        <v>88</v>
      </c>
      <c r="C50" s="188"/>
      <c r="D50" s="188"/>
      <c r="E50" s="185"/>
      <c r="F50" s="185"/>
      <c r="G50" s="185"/>
      <c r="H50" s="185"/>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6"/>
      <c r="AN50" s="196"/>
      <c r="AO50" s="196"/>
    </row>
    <row r="51" s="12" customFormat="1" ht="30" customHeight="1" spans="1:41">
      <c r="A51" s="183" t="s">
        <v>54</v>
      </c>
      <c r="B51" s="188" t="s">
        <v>89</v>
      </c>
      <c r="C51" s="188"/>
      <c r="D51" s="188"/>
      <c r="E51" s="185"/>
      <c r="F51" s="185"/>
      <c r="G51" s="185"/>
      <c r="H51" s="185"/>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6"/>
      <c r="AN51" s="196"/>
      <c r="AO51" s="196"/>
    </row>
    <row r="52" s="12" customFormat="1" ht="30" customHeight="1" spans="1:41">
      <c r="A52" s="183" t="s">
        <v>52</v>
      </c>
      <c r="B52" s="188" t="s">
        <v>90</v>
      </c>
      <c r="C52" s="188"/>
      <c r="D52" s="188"/>
      <c r="E52" s="185"/>
      <c r="F52" s="185"/>
      <c r="G52" s="185"/>
      <c r="H52" s="185"/>
      <c r="I52" s="191">
        <f t="shared" ref="I52:AL52" si="14">I53+I55+I58+I56+I57+I59</f>
        <v>1</v>
      </c>
      <c r="J52" s="191">
        <f t="shared" si="14"/>
        <v>1200</v>
      </c>
      <c r="K52" s="191">
        <f t="shared" si="14"/>
        <v>1</v>
      </c>
      <c r="L52" s="191">
        <f t="shared" si="14"/>
        <v>0</v>
      </c>
      <c r="M52" s="191">
        <f t="shared" si="14"/>
        <v>0</v>
      </c>
      <c r="N52" s="191">
        <f t="shared" si="14"/>
        <v>0</v>
      </c>
      <c r="O52" s="191">
        <f t="shared" si="14"/>
        <v>0</v>
      </c>
      <c r="P52" s="191">
        <f t="shared" si="14"/>
        <v>0</v>
      </c>
      <c r="Q52" s="191">
        <f t="shared" si="14"/>
        <v>0</v>
      </c>
      <c r="R52" s="191">
        <f t="shared" si="14"/>
        <v>0</v>
      </c>
      <c r="S52" s="191">
        <f t="shared" si="14"/>
        <v>1200</v>
      </c>
      <c r="T52" s="191">
        <f t="shared" si="14"/>
        <v>1200</v>
      </c>
      <c r="U52" s="191">
        <f t="shared" si="14"/>
        <v>0</v>
      </c>
      <c r="V52" s="191">
        <f t="shared" si="14"/>
        <v>0</v>
      </c>
      <c r="W52" s="191">
        <f t="shared" si="14"/>
        <v>0</v>
      </c>
      <c r="X52" s="191">
        <f t="shared" si="14"/>
        <v>0</v>
      </c>
      <c r="Y52" s="191">
        <f t="shared" si="14"/>
        <v>0</v>
      </c>
      <c r="Z52" s="191">
        <f t="shared" si="14"/>
        <v>200</v>
      </c>
      <c r="AA52" s="191">
        <f t="shared" si="14"/>
        <v>0</v>
      </c>
      <c r="AB52" s="191">
        <f t="shared" si="14"/>
        <v>0</v>
      </c>
      <c r="AC52" s="191">
        <f t="shared" si="14"/>
        <v>0</v>
      </c>
      <c r="AD52" s="191">
        <f t="shared" si="14"/>
        <v>0</v>
      </c>
      <c r="AE52" s="191">
        <f t="shared" si="14"/>
        <v>0</v>
      </c>
      <c r="AF52" s="191">
        <f t="shared" si="14"/>
        <v>200</v>
      </c>
      <c r="AG52" s="191">
        <f t="shared" si="14"/>
        <v>0</v>
      </c>
      <c r="AH52" s="191">
        <f t="shared" si="14"/>
        <v>0</v>
      </c>
      <c r="AI52" s="191">
        <f t="shared" si="14"/>
        <v>0</v>
      </c>
      <c r="AJ52" s="191">
        <f t="shared" si="14"/>
        <v>0</v>
      </c>
      <c r="AK52" s="191">
        <f t="shared" si="14"/>
        <v>0</v>
      </c>
      <c r="AL52" s="191">
        <f t="shared" si="14"/>
        <v>0</v>
      </c>
      <c r="AM52" s="196"/>
      <c r="AN52" s="196"/>
      <c r="AO52" s="196"/>
    </row>
    <row r="53" s="12" customFormat="1" ht="30" customHeight="1" spans="1:41">
      <c r="A53" s="183" t="s">
        <v>54</v>
      </c>
      <c r="B53" s="188" t="s">
        <v>91</v>
      </c>
      <c r="C53" s="188"/>
      <c r="D53" s="188"/>
      <c r="E53" s="185"/>
      <c r="F53" s="185"/>
      <c r="G53" s="185"/>
      <c r="H53" s="185"/>
      <c r="I53" s="191">
        <f t="shared" ref="I53:AL53" si="15">SUM(I54)</f>
        <v>1</v>
      </c>
      <c r="J53" s="191">
        <f t="shared" si="15"/>
        <v>1200</v>
      </c>
      <c r="K53" s="191">
        <f t="shared" si="15"/>
        <v>1</v>
      </c>
      <c r="L53" s="191">
        <f t="shared" si="15"/>
        <v>0</v>
      </c>
      <c r="M53" s="191">
        <f t="shared" si="15"/>
        <v>0</v>
      </c>
      <c r="N53" s="191">
        <f t="shared" si="15"/>
        <v>0</v>
      </c>
      <c r="O53" s="191">
        <f t="shared" si="15"/>
        <v>0</v>
      </c>
      <c r="P53" s="191">
        <f t="shared" si="15"/>
        <v>0</v>
      </c>
      <c r="Q53" s="191">
        <f t="shared" si="15"/>
        <v>0</v>
      </c>
      <c r="R53" s="191">
        <f t="shared" si="15"/>
        <v>0</v>
      </c>
      <c r="S53" s="191">
        <f t="shared" si="15"/>
        <v>1200</v>
      </c>
      <c r="T53" s="191">
        <f t="shared" si="15"/>
        <v>1200</v>
      </c>
      <c r="U53" s="191">
        <f t="shared" si="15"/>
        <v>0</v>
      </c>
      <c r="V53" s="191">
        <f t="shared" si="15"/>
        <v>0</v>
      </c>
      <c r="W53" s="191">
        <f t="shared" si="15"/>
        <v>0</v>
      </c>
      <c r="X53" s="191">
        <f t="shared" si="15"/>
        <v>0</v>
      </c>
      <c r="Y53" s="191">
        <f t="shared" si="15"/>
        <v>0</v>
      </c>
      <c r="Z53" s="191">
        <f t="shared" si="15"/>
        <v>200</v>
      </c>
      <c r="AA53" s="191">
        <f t="shared" si="15"/>
        <v>0</v>
      </c>
      <c r="AB53" s="191">
        <f t="shared" si="15"/>
        <v>0</v>
      </c>
      <c r="AC53" s="191">
        <f t="shared" si="15"/>
        <v>0</v>
      </c>
      <c r="AD53" s="191">
        <f t="shared" si="15"/>
        <v>0</v>
      </c>
      <c r="AE53" s="191">
        <f t="shared" si="15"/>
        <v>0</v>
      </c>
      <c r="AF53" s="191">
        <f t="shared" si="15"/>
        <v>200</v>
      </c>
      <c r="AG53" s="191">
        <f t="shared" si="15"/>
        <v>0</v>
      </c>
      <c r="AH53" s="191">
        <f t="shared" si="15"/>
        <v>0</v>
      </c>
      <c r="AI53" s="191">
        <f t="shared" si="15"/>
        <v>0</v>
      </c>
      <c r="AJ53" s="191">
        <f t="shared" si="15"/>
        <v>0</v>
      </c>
      <c r="AK53" s="191">
        <f t="shared" si="15"/>
        <v>0</v>
      </c>
      <c r="AL53" s="191">
        <f t="shared" si="15"/>
        <v>0</v>
      </c>
      <c r="AM53" s="196"/>
      <c r="AN53" s="196"/>
      <c r="AO53" s="196"/>
    </row>
    <row r="54" s="7" customFormat="1" ht="178" customHeight="1" spans="1:42">
      <c r="A54" s="22">
        <v>10</v>
      </c>
      <c r="B54" s="22" t="s">
        <v>1180</v>
      </c>
      <c r="C54" s="22">
        <v>2024</v>
      </c>
      <c r="D54" s="33" t="s">
        <v>998</v>
      </c>
      <c r="E54" s="22" t="s">
        <v>178</v>
      </c>
      <c r="F54" s="22" t="s">
        <v>1175</v>
      </c>
      <c r="G54" s="22" t="s">
        <v>995</v>
      </c>
      <c r="H54" s="33" t="s">
        <v>999</v>
      </c>
      <c r="I54" s="22">
        <v>1</v>
      </c>
      <c r="J54" s="22">
        <v>1200</v>
      </c>
      <c r="K54" s="22">
        <v>1</v>
      </c>
      <c r="L54" s="22"/>
      <c r="M54" s="22"/>
      <c r="N54" s="22"/>
      <c r="O54" s="22"/>
      <c r="P54" s="22"/>
      <c r="Q54" s="22"/>
      <c r="R54" s="22"/>
      <c r="S54" s="22">
        <v>1200</v>
      </c>
      <c r="T54" s="22">
        <v>1200</v>
      </c>
      <c r="U54" s="36" t="s">
        <v>183</v>
      </c>
      <c r="V54" s="22" t="s">
        <v>1144</v>
      </c>
      <c r="W54" s="36" t="s">
        <v>183</v>
      </c>
      <c r="X54" s="22" t="s">
        <v>1144</v>
      </c>
      <c r="Y54" s="22" t="s">
        <v>1286</v>
      </c>
      <c r="Z54" s="22">
        <v>200</v>
      </c>
      <c r="AA54" s="22"/>
      <c r="AB54" s="60"/>
      <c r="AC54" s="60"/>
      <c r="AD54" s="60"/>
      <c r="AE54" s="60"/>
      <c r="AF54" s="22">
        <v>200</v>
      </c>
      <c r="AG54" s="22"/>
      <c r="AH54" s="22"/>
      <c r="AI54" s="22"/>
      <c r="AJ54" s="22"/>
      <c r="AK54" s="22"/>
      <c r="AL54" s="22"/>
      <c r="AM54" s="33" t="s">
        <v>1181</v>
      </c>
      <c r="AN54" s="33" t="s">
        <v>1182</v>
      </c>
      <c r="AO54" s="60" t="s">
        <v>1386</v>
      </c>
      <c r="AP54" s="75" t="s">
        <v>1386</v>
      </c>
    </row>
    <row r="55" s="12" customFormat="1" ht="30" customHeight="1" spans="1:41">
      <c r="A55" s="183" t="s">
        <v>54</v>
      </c>
      <c r="B55" s="188" t="s">
        <v>92</v>
      </c>
      <c r="C55" s="188"/>
      <c r="D55" s="188"/>
      <c r="E55" s="185"/>
      <c r="F55" s="185"/>
      <c r="G55" s="185"/>
      <c r="H55" s="185"/>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6"/>
      <c r="AN55" s="196"/>
      <c r="AO55" s="196"/>
    </row>
    <row r="56" s="12" customFormat="1" ht="30" customHeight="1" spans="1:41">
      <c r="A56" s="183" t="s">
        <v>54</v>
      </c>
      <c r="B56" s="188" t="s">
        <v>93</v>
      </c>
      <c r="C56" s="188"/>
      <c r="D56" s="188"/>
      <c r="E56" s="185"/>
      <c r="F56" s="185"/>
      <c r="G56" s="185"/>
      <c r="H56" s="185"/>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6"/>
      <c r="AN56" s="196"/>
      <c r="AO56" s="196"/>
    </row>
    <row r="57" s="12" customFormat="1" ht="30" customHeight="1" spans="1:41">
      <c r="A57" s="183" t="s">
        <v>54</v>
      </c>
      <c r="B57" s="188" t="s">
        <v>94</v>
      </c>
      <c r="C57" s="188"/>
      <c r="D57" s="188"/>
      <c r="E57" s="185"/>
      <c r="F57" s="185"/>
      <c r="G57" s="185"/>
      <c r="H57" s="185"/>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6"/>
      <c r="AN57" s="196"/>
      <c r="AO57" s="196"/>
    </row>
    <row r="58" s="12" customFormat="1" ht="30" customHeight="1" spans="1:41">
      <c r="A58" s="183" t="s">
        <v>54</v>
      </c>
      <c r="B58" s="188" t="s">
        <v>95</v>
      </c>
      <c r="C58" s="188"/>
      <c r="D58" s="188"/>
      <c r="E58" s="185"/>
      <c r="F58" s="185"/>
      <c r="G58" s="185"/>
      <c r="H58" s="185"/>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6"/>
      <c r="AN58" s="196"/>
      <c r="AO58" s="196"/>
    </row>
    <row r="59" s="12" customFormat="1" ht="30" customHeight="1" spans="1:41">
      <c r="A59" s="183" t="s">
        <v>54</v>
      </c>
      <c r="B59" s="188" t="s">
        <v>96</v>
      </c>
      <c r="C59" s="188"/>
      <c r="D59" s="188"/>
      <c r="E59" s="185"/>
      <c r="F59" s="185"/>
      <c r="G59" s="185"/>
      <c r="H59" s="185"/>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6"/>
      <c r="AN59" s="196"/>
      <c r="AO59" s="196"/>
    </row>
    <row r="60" s="12" customFormat="1" ht="30" customHeight="1" spans="1:41">
      <c r="A60" s="180" t="s">
        <v>50</v>
      </c>
      <c r="B60" s="188" t="s">
        <v>97</v>
      </c>
      <c r="C60" s="188"/>
      <c r="D60" s="188"/>
      <c r="E60" s="185"/>
      <c r="F60" s="185"/>
      <c r="G60" s="185"/>
      <c r="H60" s="185"/>
      <c r="I60" s="192">
        <f t="shared" ref="I60:AL60" si="16">I61+I64+I67+I70+I74</f>
        <v>0</v>
      </c>
      <c r="J60" s="192">
        <f t="shared" si="16"/>
        <v>0</v>
      </c>
      <c r="K60" s="192">
        <f t="shared" si="16"/>
        <v>0</v>
      </c>
      <c r="L60" s="192">
        <f t="shared" si="16"/>
        <v>0</v>
      </c>
      <c r="M60" s="192">
        <f t="shared" si="16"/>
        <v>0</v>
      </c>
      <c r="N60" s="192">
        <f t="shared" si="16"/>
        <v>0</v>
      </c>
      <c r="O60" s="192">
        <f t="shared" si="16"/>
        <v>0</v>
      </c>
      <c r="P60" s="192">
        <f t="shared" si="16"/>
        <v>0</v>
      </c>
      <c r="Q60" s="192">
        <f t="shared" si="16"/>
        <v>0</v>
      </c>
      <c r="R60" s="192">
        <f t="shared" si="16"/>
        <v>0</v>
      </c>
      <c r="S60" s="192">
        <f t="shared" si="16"/>
        <v>0</v>
      </c>
      <c r="T60" s="192">
        <f t="shared" si="16"/>
        <v>0</v>
      </c>
      <c r="U60" s="192">
        <f t="shared" si="16"/>
        <v>0</v>
      </c>
      <c r="V60" s="192">
        <f t="shared" si="16"/>
        <v>0</v>
      </c>
      <c r="W60" s="192">
        <f t="shared" si="16"/>
        <v>0</v>
      </c>
      <c r="X60" s="192">
        <f t="shared" si="16"/>
        <v>0</v>
      </c>
      <c r="Y60" s="192">
        <f t="shared" si="16"/>
        <v>0</v>
      </c>
      <c r="Z60" s="192">
        <f t="shared" si="16"/>
        <v>0</v>
      </c>
      <c r="AA60" s="192">
        <f t="shared" si="16"/>
        <v>0</v>
      </c>
      <c r="AB60" s="192">
        <f t="shared" si="16"/>
        <v>0</v>
      </c>
      <c r="AC60" s="192">
        <f t="shared" si="16"/>
        <v>0</v>
      </c>
      <c r="AD60" s="192">
        <f t="shared" si="16"/>
        <v>0</v>
      </c>
      <c r="AE60" s="192">
        <f t="shared" si="16"/>
        <v>0</v>
      </c>
      <c r="AF60" s="192">
        <f t="shared" si="16"/>
        <v>0</v>
      </c>
      <c r="AG60" s="192">
        <f t="shared" si="16"/>
        <v>0</v>
      </c>
      <c r="AH60" s="192">
        <f t="shared" si="16"/>
        <v>0</v>
      </c>
      <c r="AI60" s="192">
        <f t="shared" si="16"/>
        <v>0</v>
      </c>
      <c r="AJ60" s="192">
        <f t="shared" si="16"/>
        <v>0</v>
      </c>
      <c r="AK60" s="192">
        <f t="shared" si="16"/>
        <v>0</v>
      </c>
      <c r="AL60" s="192">
        <f t="shared" si="16"/>
        <v>0</v>
      </c>
      <c r="AM60" s="196"/>
      <c r="AN60" s="196"/>
      <c r="AO60" s="196"/>
    </row>
    <row r="61" s="12" customFormat="1" ht="30" customHeight="1" spans="1:41">
      <c r="A61" s="180" t="s">
        <v>52</v>
      </c>
      <c r="B61" s="188" t="s">
        <v>98</v>
      </c>
      <c r="C61" s="188"/>
      <c r="D61" s="188"/>
      <c r="E61" s="185"/>
      <c r="F61" s="185"/>
      <c r="G61" s="185"/>
      <c r="H61" s="185"/>
      <c r="I61" s="191">
        <f t="shared" ref="I61:AL61" si="17">I62+I63</f>
        <v>0</v>
      </c>
      <c r="J61" s="191">
        <f t="shared" si="17"/>
        <v>0</v>
      </c>
      <c r="K61" s="191">
        <f t="shared" si="17"/>
        <v>0</v>
      </c>
      <c r="L61" s="191">
        <f t="shared" si="17"/>
        <v>0</v>
      </c>
      <c r="M61" s="191">
        <f t="shared" si="17"/>
        <v>0</v>
      </c>
      <c r="N61" s="191">
        <f t="shared" si="17"/>
        <v>0</v>
      </c>
      <c r="O61" s="191">
        <f t="shared" si="17"/>
        <v>0</v>
      </c>
      <c r="P61" s="191">
        <f t="shared" si="17"/>
        <v>0</v>
      </c>
      <c r="Q61" s="191">
        <f t="shared" si="17"/>
        <v>0</v>
      </c>
      <c r="R61" s="191">
        <f t="shared" si="17"/>
        <v>0</v>
      </c>
      <c r="S61" s="191">
        <f t="shared" si="17"/>
        <v>0</v>
      </c>
      <c r="T61" s="191">
        <f t="shared" si="17"/>
        <v>0</v>
      </c>
      <c r="U61" s="191">
        <f t="shared" si="17"/>
        <v>0</v>
      </c>
      <c r="V61" s="191">
        <f t="shared" si="17"/>
        <v>0</v>
      </c>
      <c r="W61" s="191">
        <f t="shared" si="17"/>
        <v>0</v>
      </c>
      <c r="X61" s="191">
        <f t="shared" si="17"/>
        <v>0</v>
      </c>
      <c r="Y61" s="191">
        <f t="shared" si="17"/>
        <v>0</v>
      </c>
      <c r="Z61" s="191">
        <f t="shared" si="17"/>
        <v>0</v>
      </c>
      <c r="AA61" s="191">
        <f t="shared" si="17"/>
        <v>0</v>
      </c>
      <c r="AB61" s="191">
        <f t="shared" si="17"/>
        <v>0</v>
      </c>
      <c r="AC61" s="191">
        <f t="shared" si="17"/>
        <v>0</v>
      </c>
      <c r="AD61" s="191">
        <f t="shared" si="17"/>
        <v>0</v>
      </c>
      <c r="AE61" s="191">
        <f t="shared" si="17"/>
        <v>0</v>
      </c>
      <c r="AF61" s="191">
        <f t="shared" si="17"/>
        <v>0</v>
      </c>
      <c r="AG61" s="191">
        <f t="shared" si="17"/>
        <v>0</v>
      </c>
      <c r="AH61" s="191">
        <f t="shared" si="17"/>
        <v>0</v>
      </c>
      <c r="AI61" s="191">
        <f t="shared" si="17"/>
        <v>0</v>
      </c>
      <c r="AJ61" s="191">
        <f t="shared" si="17"/>
        <v>0</v>
      </c>
      <c r="AK61" s="191">
        <f t="shared" si="17"/>
        <v>0</v>
      </c>
      <c r="AL61" s="191">
        <f t="shared" si="17"/>
        <v>0</v>
      </c>
      <c r="AM61" s="196"/>
      <c r="AN61" s="196"/>
      <c r="AO61" s="196"/>
    </row>
    <row r="62" s="12" customFormat="1" ht="30" customHeight="1" spans="1:41">
      <c r="A62" s="183" t="s">
        <v>54</v>
      </c>
      <c r="B62" s="188" t="s">
        <v>99</v>
      </c>
      <c r="C62" s="188"/>
      <c r="D62" s="188"/>
      <c r="E62" s="185"/>
      <c r="F62" s="185"/>
      <c r="G62" s="185"/>
      <c r="H62" s="185"/>
      <c r="I62" s="191">
        <v>0</v>
      </c>
      <c r="J62" s="191">
        <v>0</v>
      </c>
      <c r="K62" s="191">
        <v>0</v>
      </c>
      <c r="L62" s="191">
        <v>0</v>
      </c>
      <c r="M62" s="191">
        <v>0</v>
      </c>
      <c r="N62" s="191">
        <v>0</v>
      </c>
      <c r="O62" s="191">
        <v>0</v>
      </c>
      <c r="P62" s="191">
        <v>0</v>
      </c>
      <c r="Q62" s="191">
        <v>0</v>
      </c>
      <c r="R62" s="191">
        <v>0</v>
      </c>
      <c r="S62" s="191">
        <v>0</v>
      </c>
      <c r="T62" s="191">
        <v>0</v>
      </c>
      <c r="U62" s="191">
        <v>0</v>
      </c>
      <c r="V62" s="191">
        <v>0</v>
      </c>
      <c r="W62" s="191">
        <v>0</v>
      </c>
      <c r="X62" s="191">
        <v>0</v>
      </c>
      <c r="Y62" s="191">
        <v>0</v>
      </c>
      <c r="Z62" s="191">
        <v>0</v>
      </c>
      <c r="AA62" s="191">
        <v>0</v>
      </c>
      <c r="AB62" s="191">
        <v>0</v>
      </c>
      <c r="AC62" s="191">
        <v>0</v>
      </c>
      <c r="AD62" s="191">
        <v>0</v>
      </c>
      <c r="AE62" s="191">
        <v>0</v>
      </c>
      <c r="AF62" s="191">
        <v>0</v>
      </c>
      <c r="AG62" s="191">
        <v>0</v>
      </c>
      <c r="AH62" s="191">
        <v>0</v>
      </c>
      <c r="AI62" s="191">
        <v>0</v>
      </c>
      <c r="AJ62" s="191">
        <v>0</v>
      </c>
      <c r="AK62" s="191">
        <v>0</v>
      </c>
      <c r="AL62" s="191">
        <v>0</v>
      </c>
      <c r="AM62" s="196"/>
      <c r="AN62" s="196"/>
      <c r="AO62" s="196"/>
    </row>
    <row r="63" s="12" customFormat="1" ht="30" customHeight="1" spans="1:41">
      <c r="A63" s="183" t="s">
        <v>54</v>
      </c>
      <c r="B63" s="188" t="s">
        <v>100</v>
      </c>
      <c r="C63" s="188"/>
      <c r="D63" s="188"/>
      <c r="E63" s="185"/>
      <c r="F63" s="185"/>
      <c r="G63" s="185"/>
      <c r="H63" s="185"/>
      <c r="I63" s="191"/>
      <c r="J63" s="191"/>
      <c r="K63" s="191"/>
      <c r="L63" s="191"/>
      <c r="M63" s="191"/>
      <c r="N63" s="191"/>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6"/>
      <c r="AN63" s="196"/>
      <c r="AO63" s="196"/>
    </row>
    <row r="64" s="12" customFormat="1" ht="30" customHeight="1" spans="1:41">
      <c r="A64" s="183" t="s">
        <v>52</v>
      </c>
      <c r="B64" s="188" t="s">
        <v>101</v>
      </c>
      <c r="C64" s="188"/>
      <c r="D64" s="188"/>
      <c r="E64" s="185"/>
      <c r="F64" s="185"/>
      <c r="G64" s="185"/>
      <c r="H64" s="185"/>
      <c r="I64" s="191">
        <f t="shared" ref="I64:AL64" si="18">I65+I66</f>
        <v>0</v>
      </c>
      <c r="J64" s="191">
        <f t="shared" si="18"/>
        <v>0</v>
      </c>
      <c r="K64" s="191">
        <f t="shared" si="18"/>
        <v>0</v>
      </c>
      <c r="L64" s="191">
        <f t="shared" si="18"/>
        <v>0</v>
      </c>
      <c r="M64" s="191">
        <f t="shared" si="18"/>
        <v>0</v>
      </c>
      <c r="N64" s="191">
        <f t="shared" si="18"/>
        <v>0</v>
      </c>
      <c r="O64" s="191">
        <f t="shared" si="18"/>
        <v>0</v>
      </c>
      <c r="P64" s="191">
        <f t="shared" si="18"/>
        <v>0</v>
      </c>
      <c r="Q64" s="191">
        <f t="shared" si="18"/>
        <v>0</v>
      </c>
      <c r="R64" s="191">
        <f t="shared" si="18"/>
        <v>0</v>
      </c>
      <c r="S64" s="191">
        <f t="shared" si="18"/>
        <v>0</v>
      </c>
      <c r="T64" s="191">
        <f t="shared" si="18"/>
        <v>0</v>
      </c>
      <c r="U64" s="191">
        <f t="shared" si="18"/>
        <v>0</v>
      </c>
      <c r="V64" s="191">
        <f t="shared" si="18"/>
        <v>0</v>
      </c>
      <c r="W64" s="191">
        <f t="shared" si="18"/>
        <v>0</v>
      </c>
      <c r="X64" s="191">
        <f t="shared" si="18"/>
        <v>0</v>
      </c>
      <c r="Y64" s="191">
        <f t="shared" si="18"/>
        <v>0</v>
      </c>
      <c r="Z64" s="191">
        <f t="shared" si="18"/>
        <v>0</v>
      </c>
      <c r="AA64" s="191">
        <f t="shared" si="18"/>
        <v>0</v>
      </c>
      <c r="AB64" s="191">
        <f t="shared" si="18"/>
        <v>0</v>
      </c>
      <c r="AC64" s="191">
        <f t="shared" si="18"/>
        <v>0</v>
      </c>
      <c r="AD64" s="191">
        <f t="shared" si="18"/>
        <v>0</v>
      </c>
      <c r="AE64" s="191">
        <f t="shared" si="18"/>
        <v>0</v>
      </c>
      <c r="AF64" s="191">
        <f t="shared" si="18"/>
        <v>0</v>
      </c>
      <c r="AG64" s="191">
        <f t="shared" si="18"/>
        <v>0</v>
      </c>
      <c r="AH64" s="191">
        <f t="shared" si="18"/>
        <v>0</v>
      </c>
      <c r="AI64" s="191">
        <f t="shared" si="18"/>
        <v>0</v>
      </c>
      <c r="AJ64" s="191">
        <f t="shared" si="18"/>
        <v>0</v>
      </c>
      <c r="AK64" s="191">
        <f t="shared" si="18"/>
        <v>0</v>
      </c>
      <c r="AL64" s="191">
        <f t="shared" si="18"/>
        <v>0</v>
      </c>
      <c r="AM64" s="196"/>
      <c r="AN64" s="196"/>
      <c r="AO64" s="196"/>
    </row>
    <row r="65" s="12" customFormat="1" ht="30" customHeight="1" spans="1:41">
      <c r="A65" s="183" t="s">
        <v>54</v>
      </c>
      <c r="B65" s="188" t="s">
        <v>102</v>
      </c>
      <c r="C65" s="188"/>
      <c r="D65" s="188"/>
      <c r="E65" s="185"/>
      <c r="F65" s="185"/>
      <c r="G65" s="185"/>
      <c r="H65" s="185"/>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6"/>
      <c r="AN65" s="196"/>
      <c r="AO65" s="196"/>
    </row>
    <row r="66" s="12" customFormat="1" ht="30" customHeight="1" spans="1:41">
      <c r="A66" s="183" t="s">
        <v>54</v>
      </c>
      <c r="B66" s="188" t="s">
        <v>103</v>
      </c>
      <c r="C66" s="188"/>
      <c r="D66" s="188"/>
      <c r="E66" s="185"/>
      <c r="F66" s="185"/>
      <c r="G66" s="185"/>
      <c r="H66" s="185"/>
      <c r="I66" s="191"/>
      <c r="J66" s="191"/>
      <c r="K66" s="191"/>
      <c r="L66" s="191"/>
      <c r="M66" s="191"/>
      <c r="N66" s="191"/>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6"/>
      <c r="AN66" s="196"/>
      <c r="AO66" s="196"/>
    </row>
    <row r="67" s="12" customFormat="1" ht="30" customHeight="1" spans="1:41">
      <c r="A67" s="183" t="s">
        <v>52</v>
      </c>
      <c r="B67" s="188" t="s">
        <v>104</v>
      </c>
      <c r="C67" s="188"/>
      <c r="D67" s="188"/>
      <c r="E67" s="185"/>
      <c r="F67" s="185"/>
      <c r="G67" s="185"/>
      <c r="H67" s="185"/>
      <c r="I67" s="191">
        <f t="shared" ref="I67:AL67" si="19">I68+I69</f>
        <v>0</v>
      </c>
      <c r="J67" s="191">
        <f t="shared" si="19"/>
        <v>0</v>
      </c>
      <c r="K67" s="191">
        <f t="shared" si="19"/>
        <v>0</v>
      </c>
      <c r="L67" s="191">
        <f t="shared" si="19"/>
        <v>0</v>
      </c>
      <c r="M67" s="191">
        <f t="shared" si="19"/>
        <v>0</v>
      </c>
      <c r="N67" s="191">
        <f t="shared" si="19"/>
        <v>0</v>
      </c>
      <c r="O67" s="191">
        <f t="shared" si="19"/>
        <v>0</v>
      </c>
      <c r="P67" s="191">
        <f t="shared" si="19"/>
        <v>0</v>
      </c>
      <c r="Q67" s="191">
        <f t="shared" si="19"/>
        <v>0</v>
      </c>
      <c r="R67" s="191">
        <f t="shared" si="19"/>
        <v>0</v>
      </c>
      <c r="S67" s="191">
        <f t="shared" si="19"/>
        <v>0</v>
      </c>
      <c r="T67" s="191">
        <f t="shared" si="19"/>
        <v>0</v>
      </c>
      <c r="U67" s="191">
        <f t="shared" si="19"/>
        <v>0</v>
      </c>
      <c r="V67" s="191">
        <f t="shared" si="19"/>
        <v>0</v>
      </c>
      <c r="W67" s="191">
        <f t="shared" si="19"/>
        <v>0</v>
      </c>
      <c r="X67" s="191">
        <f t="shared" si="19"/>
        <v>0</v>
      </c>
      <c r="Y67" s="191">
        <f t="shared" si="19"/>
        <v>0</v>
      </c>
      <c r="Z67" s="191">
        <f t="shared" si="19"/>
        <v>0</v>
      </c>
      <c r="AA67" s="191">
        <f t="shared" si="19"/>
        <v>0</v>
      </c>
      <c r="AB67" s="191">
        <f t="shared" si="19"/>
        <v>0</v>
      </c>
      <c r="AC67" s="191">
        <f t="shared" si="19"/>
        <v>0</v>
      </c>
      <c r="AD67" s="191">
        <f t="shared" si="19"/>
        <v>0</v>
      </c>
      <c r="AE67" s="191">
        <f t="shared" si="19"/>
        <v>0</v>
      </c>
      <c r="AF67" s="191">
        <f t="shared" si="19"/>
        <v>0</v>
      </c>
      <c r="AG67" s="191">
        <f t="shared" si="19"/>
        <v>0</v>
      </c>
      <c r="AH67" s="191">
        <f t="shared" si="19"/>
        <v>0</v>
      </c>
      <c r="AI67" s="191">
        <f t="shared" si="19"/>
        <v>0</v>
      </c>
      <c r="AJ67" s="191">
        <f t="shared" si="19"/>
        <v>0</v>
      </c>
      <c r="AK67" s="191">
        <f t="shared" si="19"/>
        <v>0</v>
      </c>
      <c r="AL67" s="191">
        <f t="shared" si="19"/>
        <v>0</v>
      </c>
      <c r="AM67" s="196"/>
      <c r="AN67" s="196"/>
      <c r="AO67" s="196"/>
    </row>
    <row r="68" s="12" customFormat="1" ht="30" customHeight="1" spans="1:41">
      <c r="A68" s="183" t="s">
        <v>54</v>
      </c>
      <c r="B68" s="188" t="s">
        <v>105</v>
      </c>
      <c r="C68" s="188"/>
      <c r="D68" s="188"/>
      <c r="E68" s="185"/>
      <c r="F68" s="185"/>
      <c r="G68" s="185"/>
      <c r="H68" s="185"/>
      <c r="I68" s="191"/>
      <c r="J68" s="191"/>
      <c r="K68" s="191"/>
      <c r="L68" s="191"/>
      <c r="M68" s="191"/>
      <c r="N68" s="191"/>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6"/>
      <c r="AN68" s="196"/>
      <c r="AO68" s="196"/>
    </row>
    <row r="69" s="12" customFormat="1" ht="30" customHeight="1" spans="1:41">
      <c r="A69" s="183" t="s">
        <v>54</v>
      </c>
      <c r="B69" s="188" t="s">
        <v>106</v>
      </c>
      <c r="C69" s="188"/>
      <c r="D69" s="188"/>
      <c r="E69" s="185"/>
      <c r="F69" s="185"/>
      <c r="G69" s="185"/>
      <c r="H69" s="185"/>
      <c r="I69" s="191"/>
      <c r="J69" s="191"/>
      <c r="K69" s="191"/>
      <c r="L69" s="191"/>
      <c r="M69" s="191"/>
      <c r="N69" s="191"/>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6"/>
      <c r="AN69" s="196"/>
      <c r="AO69" s="196"/>
    </row>
    <row r="70" s="12" customFormat="1" ht="30" customHeight="1" spans="1:41">
      <c r="A70" s="183" t="s">
        <v>52</v>
      </c>
      <c r="B70" s="188" t="s">
        <v>107</v>
      </c>
      <c r="C70" s="188"/>
      <c r="D70" s="188"/>
      <c r="E70" s="185"/>
      <c r="F70" s="185"/>
      <c r="G70" s="185"/>
      <c r="H70" s="185"/>
      <c r="I70" s="191">
        <f t="shared" ref="I70:AL70" si="20">I71+I73+I72</f>
        <v>0</v>
      </c>
      <c r="J70" s="191">
        <f t="shared" si="20"/>
        <v>0</v>
      </c>
      <c r="K70" s="191">
        <f t="shared" si="20"/>
        <v>0</v>
      </c>
      <c r="L70" s="191">
        <f t="shared" si="20"/>
        <v>0</v>
      </c>
      <c r="M70" s="191">
        <f t="shared" si="20"/>
        <v>0</v>
      </c>
      <c r="N70" s="191">
        <f t="shared" si="20"/>
        <v>0</v>
      </c>
      <c r="O70" s="191">
        <f t="shared" si="20"/>
        <v>0</v>
      </c>
      <c r="P70" s="191">
        <f t="shared" si="20"/>
        <v>0</v>
      </c>
      <c r="Q70" s="191">
        <f t="shared" si="20"/>
        <v>0</v>
      </c>
      <c r="R70" s="191">
        <f t="shared" si="20"/>
        <v>0</v>
      </c>
      <c r="S70" s="191">
        <f t="shared" si="20"/>
        <v>0</v>
      </c>
      <c r="T70" s="191">
        <f t="shared" si="20"/>
        <v>0</v>
      </c>
      <c r="U70" s="191">
        <f t="shared" si="20"/>
        <v>0</v>
      </c>
      <c r="V70" s="191">
        <f t="shared" si="20"/>
        <v>0</v>
      </c>
      <c r="W70" s="191">
        <f t="shared" si="20"/>
        <v>0</v>
      </c>
      <c r="X70" s="191">
        <f t="shared" si="20"/>
        <v>0</v>
      </c>
      <c r="Y70" s="191">
        <f t="shared" si="20"/>
        <v>0</v>
      </c>
      <c r="Z70" s="191">
        <f t="shared" si="20"/>
        <v>0</v>
      </c>
      <c r="AA70" s="191">
        <f t="shared" si="20"/>
        <v>0</v>
      </c>
      <c r="AB70" s="191">
        <f t="shared" si="20"/>
        <v>0</v>
      </c>
      <c r="AC70" s="191">
        <f t="shared" si="20"/>
        <v>0</v>
      </c>
      <c r="AD70" s="191">
        <f t="shared" si="20"/>
        <v>0</v>
      </c>
      <c r="AE70" s="191">
        <f t="shared" si="20"/>
        <v>0</v>
      </c>
      <c r="AF70" s="191">
        <f t="shared" si="20"/>
        <v>0</v>
      </c>
      <c r="AG70" s="191">
        <f t="shared" si="20"/>
        <v>0</v>
      </c>
      <c r="AH70" s="191">
        <f t="shared" si="20"/>
        <v>0</v>
      </c>
      <c r="AI70" s="191">
        <f t="shared" si="20"/>
        <v>0</v>
      </c>
      <c r="AJ70" s="191">
        <f t="shared" si="20"/>
        <v>0</v>
      </c>
      <c r="AK70" s="191">
        <f t="shared" si="20"/>
        <v>0</v>
      </c>
      <c r="AL70" s="191">
        <f t="shared" si="20"/>
        <v>0</v>
      </c>
      <c r="AM70" s="196"/>
      <c r="AN70" s="196"/>
      <c r="AO70" s="196"/>
    </row>
    <row r="71" s="12" customFormat="1" ht="30" customHeight="1" spans="1:41">
      <c r="A71" s="183" t="s">
        <v>54</v>
      </c>
      <c r="B71" s="188" t="s">
        <v>108</v>
      </c>
      <c r="C71" s="188"/>
      <c r="D71" s="188"/>
      <c r="E71" s="185"/>
      <c r="F71" s="185"/>
      <c r="G71" s="185"/>
      <c r="H71" s="185"/>
      <c r="I71" s="191"/>
      <c r="J71" s="191"/>
      <c r="K71" s="191"/>
      <c r="L71" s="191"/>
      <c r="M71" s="191"/>
      <c r="N71" s="191"/>
      <c r="O71" s="191"/>
      <c r="P71" s="191"/>
      <c r="Q71" s="191"/>
      <c r="R71" s="191"/>
      <c r="S71" s="191"/>
      <c r="T71" s="191"/>
      <c r="U71" s="191"/>
      <c r="V71" s="191"/>
      <c r="W71" s="191"/>
      <c r="X71" s="191"/>
      <c r="Y71" s="191"/>
      <c r="Z71" s="191"/>
      <c r="AA71" s="191"/>
      <c r="AB71" s="191"/>
      <c r="AC71" s="191"/>
      <c r="AD71" s="191"/>
      <c r="AE71" s="191"/>
      <c r="AF71" s="191"/>
      <c r="AG71" s="191"/>
      <c r="AH71" s="191"/>
      <c r="AI71" s="191"/>
      <c r="AJ71" s="191"/>
      <c r="AK71" s="191"/>
      <c r="AL71" s="191"/>
      <c r="AM71" s="196"/>
      <c r="AN71" s="196"/>
      <c r="AO71" s="196"/>
    </row>
    <row r="72" s="12" customFormat="1" ht="30" customHeight="1" spans="1:41">
      <c r="A72" s="183" t="s">
        <v>54</v>
      </c>
      <c r="B72" s="188" t="s">
        <v>109</v>
      </c>
      <c r="C72" s="188"/>
      <c r="D72" s="188"/>
      <c r="E72" s="185"/>
      <c r="F72" s="185"/>
      <c r="G72" s="185"/>
      <c r="H72" s="185"/>
      <c r="I72" s="191"/>
      <c r="J72" s="191"/>
      <c r="K72" s="191"/>
      <c r="L72" s="191"/>
      <c r="M72" s="191"/>
      <c r="N72" s="191"/>
      <c r="O72" s="191"/>
      <c r="P72" s="191"/>
      <c r="Q72" s="191"/>
      <c r="R72" s="191"/>
      <c r="S72" s="191"/>
      <c r="T72" s="191"/>
      <c r="U72" s="191"/>
      <c r="V72" s="191"/>
      <c r="W72" s="191"/>
      <c r="X72" s="191"/>
      <c r="Y72" s="191"/>
      <c r="Z72" s="191"/>
      <c r="AA72" s="191"/>
      <c r="AB72" s="191"/>
      <c r="AC72" s="191"/>
      <c r="AD72" s="191"/>
      <c r="AE72" s="191"/>
      <c r="AF72" s="191"/>
      <c r="AG72" s="191"/>
      <c r="AH72" s="191"/>
      <c r="AI72" s="191"/>
      <c r="AJ72" s="191"/>
      <c r="AK72" s="191"/>
      <c r="AL72" s="191"/>
      <c r="AM72" s="196"/>
      <c r="AN72" s="196"/>
      <c r="AO72" s="196"/>
    </row>
    <row r="73" s="12" customFormat="1" ht="30" customHeight="1" spans="1:41">
      <c r="A73" s="183" t="s">
        <v>54</v>
      </c>
      <c r="B73" s="188" t="s">
        <v>110</v>
      </c>
      <c r="C73" s="188"/>
      <c r="D73" s="188"/>
      <c r="E73" s="185"/>
      <c r="F73" s="185"/>
      <c r="G73" s="185"/>
      <c r="H73" s="185"/>
      <c r="I73" s="191"/>
      <c r="J73" s="191"/>
      <c r="K73" s="191"/>
      <c r="L73" s="191"/>
      <c r="M73" s="191"/>
      <c r="N73" s="191"/>
      <c r="O73" s="191"/>
      <c r="P73" s="191"/>
      <c r="Q73" s="191"/>
      <c r="R73" s="191"/>
      <c r="S73" s="191"/>
      <c r="T73" s="191"/>
      <c r="U73" s="191"/>
      <c r="V73" s="191"/>
      <c r="W73" s="191"/>
      <c r="X73" s="191"/>
      <c r="Y73" s="191"/>
      <c r="Z73" s="191"/>
      <c r="AA73" s="191"/>
      <c r="AB73" s="191"/>
      <c r="AC73" s="191"/>
      <c r="AD73" s="191"/>
      <c r="AE73" s="191"/>
      <c r="AF73" s="191"/>
      <c r="AG73" s="191"/>
      <c r="AH73" s="191"/>
      <c r="AI73" s="191"/>
      <c r="AJ73" s="191"/>
      <c r="AK73" s="191"/>
      <c r="AL73" s="191"/>
      <c r="AM73" s="196"/>
      <c r="AN73" s="196"/>
      <c r="AO73" s="196"/>
    </row>
    <row r="74" s="12" customFormat="1" ht="30" customHeight="1" spans="1:41">
      <c r="A74" s="183" t="s">
        <v>52</v>
      </c>
      <c r="B74" s="188" t="s">
        <v>111</v>
      </c>
      <c r="C74" s="188"/>
      <c r="D74" s="188"/>
      <c r="E74" s="185"/>
      <c r="F74" s="185"/>
      <c r="G74" s="185"/>
      <c r="H74" s="185"/>
      <c r="I74" s="191">
        <f t="shared" ref="I74:AL74" si="21">I75</f>
        <v>0</v>
      </c>
      <c r="J74" s="191">
        <f t="shared" si="21"/>
        <v>0</v>
      </c>
      <c r="K74" s="191">
        <f t="shared" si="21"/>
        <v>0</v>
      </c>
      <c r="L74" s="191">
        <f t="shared" si="21"/>
        <v>0</v>
      </c>
      <c r="M74" s="191">
        <f t="shared" si="21"/>
        <v>0</v>
      </c>
      <c r="N74" s="191">
        <f t="shared" si="21"/>
        <v>0</v>
      </c>
      <c r="O74" s="191">
        <f t="shared" si="21"/>
        <v>0</v>
      </c>
      <c r="P74" s="191">
        <f t="shared" si="21"/>
        <v>0</v>
      </c>
      <c r="Q74" s="191">
        <f t="shared" si="21"/>
        <v>0</v>
      </c>
      <c r="R74" s="191">
        <f t="shared" si="21"/>
        <v>0</v>
      </c>
      <c r="S74" s="191">
        <f t="shared" si="21"/>
        <v>0</v>
      </c>
      <c r="T74" s="191">
        <f t="shared" si="21"/>
        <v>0</v>
      </c>
      <c r="U74" s="191">
        <f t="shared" si="21"/>
        <v>0</v>
      </c>
      <c r="V74" s="191">
        <f t="shared" si="21"/>
        <v>0</v>
      </c>
      <c r="W74" s="191">
        <f t="shared" si="21"/>
        <v>0</v>
      </c>
      <c r="X74" s="191">
        <f t="shared" si="21"/>
        <v>0</v>
      </c>
      <c r="Y74" s="191">
        <f t="shared" si="21"/>
        <v>0</v>
      </c>
      <c r="Z74" s="191">
        <f t="shared" si="21"/>
        <v>0</v>
      </c>
      <c r="AA74" s="191">
        <f t="shared" si="21"/>
        <v>0</v>
      </c>
      <c r="AB74" s="191">
        <f t="shared" si="21"/>
        <v>0</v>
      </c>
      <c r="AC74" s="191">
        <f t="shared" si="21"/>
        <v>0</v>
      </c>
      <c r="AD74" s="191">
        <f t="shared" si="21"/>
        <v>0</v>
      </c>
      <c r="AE74" s="191">
        <f t="shared" si="21"/>
        <v>0</v>
      </c>
      <c r="AF74" s="191">
        <f t="shared" si="21"/>
        <v>0</v>
      </c>
      <c r="AG74" s="191">
        <f t="shared" si="21"/>
        <v>0</v>
      </c>
      <c r="AH74" s="191">
        <f t="shared" si="21"/>
        <v>0</v>
      </c>
      <c r="AI74" s="191">
        <f t="shared" si="21"/>
        <v>0</v>
      </c>
      <c r="AJ74" s="191">
        <f t="shared" si="21"/>
        <v>0</v>
      </c>
      <c r="AK74" s="191">
        <f t="shared" si="21"/>
        <v>0</v>
      </c>
      <c r="AL74" s="191">
        <f t="shared" si="21"/>
        <v>0</v>
      </c>
      <c r="AM74" s="196"/>
      <c r="AN74" s="196"/>
      <c r="AO74" s="196"/>
    </row>
    <row r="75" s="12" customFormat="1" ht="30" customHeight="1" spans="1:41">
      <c r="A75" s="183" t="s">
        <v>54</v>
      </c>
      <c r="B75" s="188" t="s">
        <v>111</v>
      </c>
      <c r="C75" s="188"/>
      <c r="D75" s="188"/>
      <c r="E75" s="185"/>
      <c r="F75" s="185"/>
      <c r="G75" s="185"/>
      <c r="H75" s="185"/>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6"/>
      <c r="AN75" s="196"/>
      <c r="AO75" s="196"/>
    </row>
    <row r="76" s="12" customFormat="1" ht="30" customHeight="1" spans="1:41">
      <c r="A76" s="180" t="s">
        <v>50</v>
      </c>
      <c r="B76" s="188" t="s">
        <v>112</v>
      </c>
      <c r="C76" s="188"/>
      <c r="D76" s="188"/>
      <c r="E76" s="185"/>
      <c r="F76" s="185"/>
      <c r="G76" s="185"/>
      <c r="H76" s="185"/>
      <c r="I76" s="192">
        <f t="shared" ref="I76:AL76" si="22">I77+I91+I96</f>
        <v>4</v>
      </c>
      <c r="J76" s="192">
        <f t="shared" si="22"/>
        <v>258</v>
      </c>
      <c r="K76" s="192">
        <f t="shared" si="22"/>
        <v>1</v>
      </c>
      <c r="L76" s="192">
        <f t="shared" si="22"/>
        <v>0</v>
      </c>
      <c r="M76" s="192">
        <f t="shared" si="22"/>
        <v>3</v>
      </c>
      <c r="N76" s="192">
        <f t="shared" si="22"/>
        <v>0</v>
      </c>
      <c r="O76" s="192">
        <f t="shared" si="22"/>
        <v>0</v>
      </c>
      <c r="P76" s="192">
        <f t="shared" si="22"/>
        <v>0</v>
      </c>
      <c r="Q76" s="192">
        <f t="shared" si="22"/>
        <v>0</v>
      </c>
      <c r="R76" s="192">
        <f t="shared" si="22"/>
        <v>0</v>
      </c>
      <c r="S76" s="192">
        <f t="shared" si="22"/>
        <v>4030</v>
      </c>
      <c r="T76" s="192">
        <f t="shared" si="22"/>
        <v>16406</v>
      </c>
      <c r="U76" s="192">
        <f t="shared" si="22"/>
        <v>0</v>
      </c>
      <c r="V76" s="192">
        <f t="shared" si="22"/>
        <v>0</v>
      </c>
      <c r="W76" s="192">
        <f t="shared" si="22"/>
        <v>0</v>
      </c>
      <c r="X76" s="192">
        <f t="shared" si="22"/>
        <v>0</v>
      </c>
      <c r="Y76" s="192">
        <f t="shared" si="22"/>
        <v>0</v>
      </c>
      <c r="Z76" s="192">
        <f t="shared" si="22"/>
        <v>6850</v>
      </c>
      <c r="AA76" s="192">
        <f t="shared" si="22"/>
        <v>4450</v>
      </c>
      <c r="AB76" s="192">
        <f t="shared" si="22"/>
        <v>4450</v>
      </c>
      <c r="AC76" s="192">
        <f t="shared" si="22"/>
        <v>0</v>
      </c>
      <c r="AD76" s="192">
        <f t="shared" si="22"/>
        <v>0</v>
      </c>
      <c r="AE76" s="192">
        <f t="shared" si="22"/>
        <v>0</v>
      </c>
      <c r="AF76" s="192">
        <f t="shared" si="22"/>
        <v>0</v>
      </c>
      <c r="AG76" s="192">
        <f t="shared" si="22"/>
        <v>0</v>
      </c>
      <c r="AH76" s="192">
        <f t="shared" si="22"/>
        <v>2000</v>
      </c>
      <c r="AI76" s="192">
        <f t="shared" si="22"/>
        <v>0</v>
      </c>
      <c r="AJ76" s="192">
        <f t="shared" si="22"/>
        <v>400</v>
      </c>
      <c r="AK76" s="192">
        <f t="shared" si="22"/>
        <v>0</v>
      </c>
      <c r="AL76" s="192">
        <f t="shared" si="22"/>
        <v>0</v>
      </c>
      <c r="AM76" s="196"/>
      <c r="AN76" s="196"/>
      <c r="AO76" s="196"/>
    </row>
    <row r="77" s="12" customFormat="1" ht="30" customHeight="1" spans="1:41">
      <c r="A77" s="180" t="s">
        <v>52</v>
      </c>
      <c r="B77" s="188" t="s">
        <v>113</v>
      </c>
      <c r="C77" s="188"/>
      <c r="D77" s="188"/>
      <c r="E77" s="185"/>
      <c r="F77" s="185"/>
      <c r="G77" s="185"/>
      <c r="H77" s="185"/>
      <c r="I77" s="191">
        <f t="shared" ref="I77:AL77" si="23">I78+I79+I80+I82+I86+I87+I88+I89+I90</f>
        <v>4</v>
      </c>
      <c r="J77" s="191">
        <f t="shared" si="23"/>
        <v>258</v>
      </c>
      <c r="K77" s="191">
        <f t="shared" si="23"/>
        <v>1</v>
      </c>
      <c r="L77" s="191">
        <f t="shared" si="23"/>
        <v>0</v>
      </c>
      <c r="M77" s="191">
        <f t="shared" si="23"/>
        <v>3</v>
      </c>
      <c r="N77" s="191">
        <f t="shared" si="23"/>
        <v>0</v>
      </c>
      <c r="O77" s="191">
        <f t="shared" si="23"/>
        <v>0</v>
      </c>
      <c r="P77" s="191">
        <f t="shared" si="23"/>
        <v>0</v>
      </c>
      <c r="Q77" s="191">
        <f t="shared" si="23"/>
        <v>0</v>
      </c>
      <c r="R77" s="191">
        <f t="shared" si="23"/>
        <v>0</v>
      </c>
      <c r="S77" s="191">
        <f t="shared" si="23"/>
        <v>4030</v>
      </c>
      <c r="T77" s="191">
        <f t="shared" si="23"/>
        <v>16406</v>
      </c>
      <c r="U77" s="191">
        <f t="shared" si="23"/>
        <v>0</v>
      </c>
      <c r="V77" s="191">
        <f t="shared" si="23"/>
        <v>0</v>
      </c>
      <c r="W77" s="191">
        <f t="shared" si="23"/>
        <v>0</v>
      </c>
      <c r="X77" s="191">
        <f t="shared" si="23"/>
        <v>0</v>
      </c>
      <c r="Y77" s="191">
        <f t="shared" si="23"/>
        <v>0</v>
      </c>
      <c r="Z77" s="191">
        <f t="shared" si="23"/>
        <v>6850</v>
      </c>
      <c r="AA77" s="191">
        <f t="shared" si="23"/>
        <v>4450</v>
      </c>
      <c r="AB77" s="191">
        <f t="shared" si="23"/>
        <v>4450</v>
      </c>
      <c r="AC77" s="191">
        <f t="shared" si="23"/>
        <v>0</v>
      </c>
      <c r="AD77" s="191">
        <f t="shared" si="23"/>
        <v>0</v>
      </c>
      <c r="AE77" s="191">
        <f t="shared" si="23"/>
        <v>0</v>
      </c>
      <c r="AF77" s="191">
        <f t="shared" si="23"/>
        <v>0</v>
      </c>
      <c r="AG77" s="191">
        <f t="shared" si="23"/>
        <v>0</v>
      </c>
      <c r="AH77" s="191">
        <f t="shared" si="23"/>
        <v>2000</v>
      </c>
      <c r="AI77" s="191">
        <f t="shared" si="23"/>
        <v>0</v>
      </c>
      <c r="AJ77" s="191">
        <f t="shared" si="23"/>
        <v>400</v>
      </c>
      <c r="AK77" s="191">
        <f t="shared" si="23"/>
        <v>0</v>
      </c>
      <c r="AL77" s="191">
        <f t="shared" si="23"/>
        <v>0</v>
      </c>
      <c r="AM77" s="196"/>
      <c r="AN77" s="196"/>
      <c r="AO77" s="196"/>
    </row>
    <row r="78" s="12" customFormat="1" ht="43" customHeight="1" spans="1:41">
      <c r="A78" s="183" t="s">
        <v>54</v>
      </c>
      <c r="B78" s="188" t="s">
        <v>114</v>
      </c>
      <c r="C78" s="188"/>
      <c r="D78" s="188"/>
      <c r="E78" s="185"/>
      <c r="F78" s="185"/>
      <c r="G78" s="185"/>
      <c r="H78" s="185"/>
      <c r="I78" s="191"/>
      <c r="J78" s="191"/>
      <c r="K78" s="191"/>
      <c r="L78" s="191"/>
      <c r="M78" s="191"/>
      <c r="N78" s="191"/>
      <c r="O78" s="191"/>
      <c r="P78" s="191"/>
      <c r="Q78" s="191"/>
      <c r="R78" s="191"/>
      <c r="S78" s="191"/>
      <c r="T78" s="191"/>
      <c r="U78" s="191"/>
      <c r="V78" s="191"/>
      <c r="W78" s="191"/>
      <c r="X78" s="191"/>
      <c r="Y78" s="191"/>
      <c r="Z78" s="191"/>
      <c r="AA78" s="191"/>
      <c r="AB78" s="191"/>
      <c r="AC78" s="191"/>
      <c r="AD78" s="191"/>
      <c r="AE78" s="191"/>
      <c r="AF78" s="191"/>
      <c r="AG78" s="191"/>
      <c r="AH78" s="191"/>
      <c r="AI78" s="191"/>
      <c r="AJ78" s="191"/>
      <c r="AK78" s="191"/>
      <c r="AL78" s="191"/>
      <c r="AM78" s="196"/>
      <c r="AN78" s="196"/>
      <c r="AO78" s="196"/>
    </row>
    <row r="79" s="12" customFormat="1" ht="43" customHeight="1" spans="1:41">
      <c r="A79" s="183" t="s">
        <v>54</v>
      </c>
      <c r="B79" s="188" t="s">
        <v>115</v>
      </c>
      <c r="C79" s="188"/>
      <c r="D79" s="188"/>
      <c r="E79" s="185"/>
      <c r="F79" s="185"/>
      <c r="G79" s="185"/>
      <c r="H79" s="185"/>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c r="AG79" s="191"/>
      <c r="AH79" s="191"/>
      <c r="AI79" s="191"/>
      <c r="AJ79" s="191"/>
      <c r="AK79" s="191"/>
      <c r="AL79" s="191"/>
      <c r="AM79" s="196"/>
      <c r="AN79" s="196"/>
      <c r="AO79" s="196"/>
    </row>
    <row r="80" s="12" customFormat="1" ht="43" customHeight="1" spans="1:41">
      <c r="A80" s="197" t="s">
        <v>54</v>
      </c>
      <c r="B80" s="198" t="s">
        <v>116</v>
      </c>
      <c r="C80" s="198"/>
      <c r="D80" s="198"/>
      <c r="E80" s="199"/>
      <c r="F80" s="199"/>
      <c r="G80" s="199"/>
      <c r="H80" s="199"/>
      <c r="I80" s="204">
        <f t="shared" ref="I80:AL80" si="24">SUM(I81)</f>
        <v>1</v>
      </c>
      <c r="J80" s="204">
        <f t="shared" si="24"/>
        <v>30</v>
      </c>
      <c r="K80" s="204">
        <f t="shared" si="24"/>
        <v>1</v>
      </c>
      <c r="L80" s="204">
        <f t="shared" si="24"/>
        <v>0</v>
      </c>
      <c r="M80" s="204">
        <f t="shared" si="24"/>
        <v>0</v>
      </c>
      <c r="N80" s="204">
        <f t="shared" si="24"/>
        <v>0</v>
      </c>
      <c r="O80" s="204">
        <f t="shared" si="24"/>
        <v>0</v>
      </c>
      <c r="P80" s="204">
        <f t="shared" si="24"/>
        <v>0</v>
      </c>
      <c r="Q80" s="204">
        <f t="shared" si="24"/>
        <v>0</v>
      </c>
      <c r="R80" s="204">
        <f t="shared" si="24"/>
        <v>0</v>
      </c>
      <c r="S80" s="204">
        <f t="shared" si="24"/>
        <v>431</v>
      </c>
      <c r="T80" s="204">
        <f t="shared" si="24"/>
        <v>1548</v>
      </c>
      <c r="U80" s="204">
        <f t="shared" si="24"/>
        <v>0</v>
      </c>
      <c r="V80" s="204">
        <f t="shared" si="24"/>
        <v>0</v>
      </c>
      <c r="W80" s="204">
        <f t="shared" si="24"/>
        <v>0</v>
      </c>
      <c r="X80" s="204">
        <f t="shared" si="24"/>
        <v>0</v>
      </c>
      <c r="Y80" s="204">
        <f t="shared" si="24"/>
        <v>0</v>
      </c>
      <c r="Z80" s="204">
        <f t="shared" si="24"/>
        <v>1800</v>
      </c>
      <c r="AA80" s="204">
        <f t="shared" si="24"/>
        <v>1400</v>
      </c>
      <c r="AB80" s="204">
        <f t="shared" si="24"/>
        <v>1400</v>
      </c>
      <c r="AC80" s="204">
        <f t="shared" si="24"/>
        <v>0</v>
      </c>
      <c r="AD80" s="204">
        <f t="shared" si="24"/>
        <v>0</v>
      </c>
      <c r="AE80" s="204">
        <f t="shared" si="24"/>
        <v>0</v>
      </c>
      <c r="AF80" s="204">
        <f t="shared" si="24"/>
        <v>0</v>
      </c>
      <c r="AG80" s="204">
        <f t="shared" si="24"/>
        <v>0</v>
      </c>
      <c r="AH80" s="204">
        <f t="shared" si="24"/>
        <v>0</v>
      </c>
      <c r="AI80" s="204">
        <f t="shared" si="24"/>
        <v>0</v>
      </c>
      <c r="AJ80" s="204">
        <f t="shared" si="24"/>
        <v>400</v>
      </c>
      <c r="AK80" s="204">
        <f t="shared" si="24"/>
        <v>0</v>
      </c>
      <c r="AL80" s="204">
        <f t="shared" si="24"/>
        <v>0</v>
      </c>
      <c r="AM80" s="206"/>
      <c r="AN80" s="206"/>
      <c r="AO80" s="206"/>
    </row>
    <row r="81" s="179" customFormat="1" ht="189" customHeight="1" spans="1:42">
      <c r="A81" s="22">
        <v>11</v>
      </c>
      <c r="B81" s="22" t="s">
        <v>1335</v>
      </c>
      <c r="C81" s="22">
        <v>2024</v>
      </c>
      <c r="D81" s="37" t="s">
        <v>1336</v>
      </c>
      <c r="E81" s="24" t="s">
        <v>178</v>
      </c>
      <c r="F81" s="24" t="s">
        <v>1337</v>
      </c>
      <c r="G81" s="24" t="s">
        <v>1304</v>
      </c>
      <c r="H81" s="37" t="s">
        <v>1338</v>
      </c>
      <c r="I81" s="22">
        <v>1</v>
      </c>
      <c r="J81" s="22">
        <v>30</v>
      </c>
      <c r="K81" s="22">
        <v>1</v>
      </c>
      <c r="L81" s="22"/>
      <c r="M81" s="22"/>
      <c r="N81" s="22"/>
      <c r="O81" s="22"/>
      <c r="P81" s="22"/>
      <c r="Q81" s="22"/>
      <c r="R81" s="22"/>
      <c r="S81" s="22">
        <v>431</v>
      </c>
      <c r="T81" s="22">
        <v>1548</v>
      </c>
      <c r="U81" s="36" t="s">
        <v>215</v>
      </c>
      <c r="V81" s="22" t="s">
        <v>853</v>
      </c>
      <c r="W81" s="36" t="s">
        <v>215</v>
      </c>
      <c r="X81" s="22" t="s">
        <v>853</v>
      </c>
      <c r="Y81" s="22" t="s">
        <v>1286</v>
      </c>
      <c r="Z81" s="22">
        <v>1800</v>
      </c>
      <c r="AA81" s="22">
        <v>1400</v>
      </c>
      <c r="AB81" s="60">
        <v>1400</v>
      </c>
      <c r="AC81" s="60"/>
      <c r="AD81" s="60"/>
      <c r="AE81" s="60"/>
      <c r="AF81" s="22"/>
      <c r="AG81" s="22"/>
      <c r="AH81" s="22"/>
      <c r="AI81" s="22"/>
      <c r="AJ81" s="22">
        <v>400</v>
      </c>
      <c r="AK81" s="22"/>
      <c r="AL81" s="22"/>
      <c r="AM81" s="33" t="s">
        <v>1339</v>
      </c>
      <c r="AN81" s="33" t="s">
        <v>1340</v>
      </c>
      <c r="AO81" s="60" t="s">
        <v>1386</v>
      </c>
      <c r="AP81" s="75" t="s">
        <v>1386</v>
      </c>
    </row>
    <row r="82" s="12" customFormat="1" ht="30" customHeight="1" spans="1:41">
      <c r="A82" s="200" t="s">
        <v>54</v>
      </c>
      <c r="B82" s="201" t="s">
        <v>117</v>
      </c>
      <c r="C82" s="201"/>
      <c r="D82" s="201"/>
      <c r="E82" s="202"/>
      <c r="F82" s="202"/>
      <c r="G82" s="202"/>
      <c r="H82" s="202"/>
      <c r="I82" s="205">
        <f t="shared" ref="I82:AL82" si="25">SUM(I83:I85)</f>
        <v>3</v>
      </c>
      <c r="J82" s="205">
        <f t="shared" si="25"/>
        <v>228</v>
      </c>
      <c r="K82" s="205">
        <f t="shared" si="25"/>
        <v>0</v>
      </c>
      <c r="L82" s="205">
        <f t="shared" si="25"/>
        <v>0</v>
      </c>
      <c r="M82" s="205">
        <f t="shared" si="25"/>
        <v>3</v>
      </c>
      <c r="N82" s="205">
        <f t="shared" si="25"/>
        <v>0</v>
      </c>
      <c r="O82" s="205">
        <f t="shared" si="25"/>
        <v>0</v>
      </c>
      <c r="P82" s="205">
        <f t="shared" si="25"/>
        <v>0</v>
      </c>
      <c r="Q82" s="205">
        <f t="shared" si="25"/>
        <v>0</v>
      </c>
      <c r="R82" s="205">
        <f t="shared" si="25"/>
        <v>0</v>
      </c>
      <c r="S82" s="205">
        <f t="shared" si="25"/>
        <v>3599</v>
      </c>
      <c r="T82" s="205">
        <f t="shared" si="25"/>
        <v>14858</v>
      </c>
      <c r="U82" s="205">
        <f t="shared" si="25"/>
        <v>0</v>
      </c>
      <c r="V82" s="205">
        <f t="shared" si="25"/>
        <v>0</v>
      </c>
      <c r="W82" s="205">
        <f t="shared" si="25"/>
        <v>0</v>
      </c>
      <c r="X82" s="205">
        <f t="shared" si="25"/>
        <v>0</v>
      </c>
      <c r="Y82" s="205">
        <f t="shared" si="25"/>
        <v>0</v>
      </c>
      <c r="Z82" s="205">
        <f t="shared" si="25"/>
        <v>5050</v>
      </c>
      <c r="AA82" s="205">
        <f t="shared" si="25"/>
        <v>3050</v>
      </c>
      <c r="AB82" s="205">
        <f t="shared" si="25"/>
        <v>3050</v>
      </c>
      <c r="AC82" s="205">
        <f t="shared" si="25"/>
        <v>0</v>
      </c>
      <c r="AD82" s="205">
        <f t="shared" si="25"/>
        <v>0</v>
      </c>
      <c r="AE82" s="205">
        <f t="shared" si="25"/>
        <v>0</v>
      </c>
      <c r="AF82" s="205">
        <f t="shared" si="25"/>
        <v>0</v>
      </c>
      <c r="AG82" s="205">
        <f t="shared" si="25"/>
        <v>0</v>
      </c>
      <c r="AH82" s="205">
        <f t="shared" si="25"/>
        <v>2000</v>
      </c>
      <c r="AI82" s="205">
        <f t="shared" si="25"/>
        <v>0</v>
      </c>
      <c r="AJ82" s="205">
        <f t="shared" si="25"/>
        <v>0</v>
      </c>
      <c r="AK82" s="205">
        <f t="shared" si="25"/>
        <v>0</v>
      </c>
      <c r="AL82" s="205">
        <f t="shared" si="25"/>
        <v>0</v>
      </c>
      <c r="AM82" s="207"/>
      <c r="AN82" s="207"/>
      <c r="AO82" s="207"/>
    </row>
    <row r="83" s="7" customFormat="1" ht="348" customHeight="1" spans="1:42">
      <c r="A83" s="22">
        <v>12</v>
      </c>
      <c r="B83" s="22" t="s">
        <v>1164</v>
      </c>
      <c r="C83" s="22">
        <v>2024</v>
      </c>
      <c r="D83" s="34" t="s">
        <v>220</v>
      </c>
      <c r="E83" s="22" t="s">
        <v>178</v>
      </c>
      <c r="F83" s="24" t="s">
        <v>990</v>
      </c>
      <c r="G83" s="22" t="s">
        <v>221</v>
      </c>
      <c r="H83" s="34" t="s">
        <v>1415</v>
      </c>
      <c r="I83" s="22">
        <v>1</v>
      </c>
      <c r="J83" s="22">
        <v>38</v>
      </c>
      <c r="K83" s="22"/>
      <c r="L83" s="22"/>
      <c r="M83" s="22">
        <v>1</v>
      </c>
      <c r="N83" s="22"/>
      <c r="O83" s="22"/>
      <c r="P83" s="22"/>
      <c r="Q83" s="22"/>
      <c r="R83" s="22"/>
      <c r="S83" s="22">
        <v>2245</v>
      </c>
      <c r="T83" s="22">
        <v>10000</v>
      </c>
      <c r="U83" s="36" t="s">
        <v>1369</v>
      </c>
      <c r="V83" s="22" t="s">
        <v>715</v>
      </c>
      <c r="W83" s="22" t="s">
        <v>207</v>
      </c>
      <c r="X83" s="22" t="s">
        <v>715</v>
      </c>
      <c r="Y83" s="22" t="s">
        <v>1286</v>
      </c>
      <c r="Z83" s="22">
        <v>3000</v>
      </c>
      <c r="AA83" s="22">
        <v>1000</v>
      </c>
      <c r="AB83" s="60">
        <v>1000</v>
      </c>
      <c r="AC83" s="60"/>
      <c r="AD83" s="60"/>
      <c r="AE83" s="60"/>
      <c r="AF83" s="22"/>
      <c r="AG83" s="22"/>
      <c r="AH83" s="22">
        <v>2000</v>
      </c>
      <c r="AI83" s="22"/>
      <c r="AJ83" s="22"/>
      <c r="AK83" s="22"/>
      <c r="AL83" s="22"/>
      <c r="AM83" s="33" t="s">
        <v>1165</v>
      </c>
      <c r="AN83" s="33" t="s">
        <v>1166</v>
      </c>
      <c r="AO83" s="60" t="s">
        <v>1386</v>
      </c>
      <c r="AP83" s="75" t="s">
        <v>1386</v>
      </c>
    </row>
    <row r="84" s="9" customFormat="1" ht="409" customHeight="1" spans="1:42">
      <c r="A84" s="22">
        <v>13</v>
      </c>
      <c r="B84" s="22" t="s">
        <v>1170</v>
      </c>
      <c r="C84" s="22">
        <v>2024</v>
      </c>
      <c r="D84" s="37" t="s">
        <v>327</v>
      </c>
      <c r="E84" s="36" t="s">
        <v>178</v>
      </c>
      <c r="F84" s="36" t="s">
        <v>984</v>
      </c>
      <c r="G84" s="36" t="s">
        <v>209</v>
      </c>
      <c r="H84" s="37" t="s">
        <v>1081</v>
      </c>
      <c r="I84" s="36">
        <v>1</v>
      </c>
      <c r="J84" s="36">
        <v>10</v>
      </c>
      <c r="K84" s="36"/>
      <c r="L84" s="36"/>
      <c r="M84" s="36">
        <v>1</v>
      </c>
      <c r="N84" s="36"/>
      <c r="O84" s="36"/>
      <c r="P84" s="36"/>
      <c r="Q84" s="36"/>
      <c r="R84" s="36"/>
      <c r="S84" s="36">
        <v>560</v>
      </c>
      <c r="T84" s="36">
        <v>1650</v>
      </c>
      <c r="U84" s="36" t="s">
        <v>305</v>
      </c>
      <c r="V84" s="36" t="s">
        <v>1171</v>
      </c>
      <c r="W84" s="36" t="s">
        <v>207</v>
      </c>
      <c r="X84" s="36" t="s">
        <v>715</v>
      </c>
      <c r="Y84" s="36" t="s">
        <v>1286</v>
      </c>
      <c r="Z84" s="36">
        <v>800</v>
      </c>
      <c r="AA84" s="36">
        <v>800</v>
      </c>
      <c r="AB84" s="36">
        <v>800</v>
      </c>
      <c r="AC84" s="36"/>
      <c r="AD84" s="36"/>
      <c r="AE84" s="36"/>
      <c r="AF84" s="36"/>
      <c r="AG84" s="36"/>
      <c r="AH84" s="36"/>
      <c r="AI84" s="36"/>
      <c r="AJ84" s="36"/>
      <c r="AK84" s="36"/>
      <c r="AL84" s="36"/>
      <c r="AM84" s="37" t="s">
        <v>1172</v>
      </c>
      <c r="AN84" s="37" t="s">
        <v>1173</v>
      </c>
      <c r="AO84" s="77" t="s">
        <v>1386</v>
      </c>
      <c r="AP84" s="75" t="s">
        <v>1386</v>
      </c>
    </row>
    <row r="85" s="12" customFormat="1" ht="409" customHeight="1" spans="1:42">
      <c r="A85" s="22" t="s">
        <v>1500</v>
      </c>
      <c r="B85" s="22" t="s">
        <v>1201</v>
      </c>
      <c r="C85" s="22">
        <v>2024</v>
      </c>
      <c r="D85" s="33" t="s">
        <v>1341</v>
      </c>
      <c r="E85" s="22" t="s">
        <v>178</v>
      </c>
      <c r="F85" s="24" t="s">
        <v>1013</v>
      </c>
      <c r="G85" s="22" t="s">
        <v>1342</v>
      </c>
      <c r="H85" s="33" t="s">
        <v>1416</v>
      </c>
      <c r="I85" s="22">
        <v>1</v>
      </c>
      <c r="J85" s="39">
        <v>180</v>
      </c>
      <c r="K85" s="39"/>
      <c r="L85" s="39"/>
      <c r="M85" s="39">
        <v>1</v>
      </c>
      <c r="N85" s="39"/>
      <c r="O85" s="39"/>
      <c r="P85" s="39"/>
      <c r="Q85" s="39"/>
      <c r="R85" s="39"/>
      <c r="S85" s="39">
        <v>794</v>
      </c>
      <c r="T85" s="39">
        <v>3208</v>
      </c>
      <c r="U85" s="22" t="s">
        <v>207</v>
      </c>
      <c r="V85" s="22" t="s">
        <v>715</v>
      </c>
      <c r="W85" s="22" t="s">
        <v>207</v>
      </c>
      <c r="X85" s="22" t="s">
        <v>715</v>
      </c>
      <c r="Y85" s="22" t="s">
        <v>1286</v>
      </c>
      <c r="Z85" s="39">
        <v>1250</v>
      </c>
      <c r="AA85" s="39">
        <v>1250</v>
      </c>
      <c r="AB85" s="39">
        <v>1250</v>
      </c>
      <c r="AC85" s="39"/>
      <c r="AD85" s="39"/>
      <c r="AE85" s="39"/>
      <c r="AF85" s="39"/>
      <c r="AG85" s="39"/>
      <c r="AH85" s="39"/>
      <c r="AI85" s="39"/>
      <c r="AJ85" s="39"/>
      <c r="AK85" s="39"/>
      <c r="AL85" s="39"/>
      <c r="AM85" s="71" t="s">
        <v>1202</v>
      </c>
      <c r="AN85" s="71" t="s">
        <v>1203</v>
      </c>
      <c r="AO85" s="78" t="s">
        <v>1386</v>
      </c>
      <c r="AP85" s="75" t="s">
        <v>1386</v>
      </c>
    </row>
    <row r="86" s="12" customFormat="1" ht="70" customHeight="1" spans="1:41">
      <c r="A86" s="183" t="s">
        <v>54</v>
      </c>
      <c r="B86" s="188" t="s">
        <v>118</v>
      </c>
      <c r="C86" s="188"/>
      <c r="D86" s="188"/>
      <c r="E86" s="185"/>
      <c r="F86" s="185"/>
      <c r="G86" s="185"/>
      <c r="H86" s="185"/>
      <c r="I86" s="191"/>
      <c r="J86" s="191"/>
      <c r="K86" s="191"/>
      <c r="L86" s="191"/>
      <c r="M86" s="191"/>
      <c r="N86" s="191"/>
      <c r="O86" s="191"/>
      <c r="P86" s="191"/>
      <c r="Q86" s="191"/>
      <c r="R86" s="191"/>
      <c r="S86" s="191"/>
      <c r="T86" s="191"/>
      <c r="U86" s="191"/>
      <c r="V86" s="191"/>
      <c r="W86" s="191"/>
      <c r="X86" s="191"/>
      <c r="Y86" s="191"/>
      <c r="Z86" s="191"/>
      <c r="AA86" s="191"/>
      <c r="AB86" s="191"/>
      <c r="AC86" s="191"/>
      <c r="AD86" s="191"/>
      <c r="AE86" s="191"/>
      <c r="AF86" s="191"/>
      <c r="AG86" s="191"/>
      <c r="AH86" s="191"/>
      <c r="AI86" s="191"/>
      <c r="AJ86" s="191"/>
      <c r="AK86" s="191"/>
      <c r="AL86" s="191"/>
      <c r="AM86" s="196"/>
      <c r="AN86" s="196"/>
      <c r="AO86" s="196"/>
    </row>
    <row r="87" s="12" customFormat="1" ht="77" customHeight="1" spans="1:41">
      <c r="A87" s="183" t="s">
        <v>54</v>
      </c>
      <c r="B87" s="188" t="s">
        <v>119</v>
      </c>
      <c r="C87" s="188"/>
      <c r="D87" s="188"/>
      <c r="E87" s="185"/>
      <c r="F87" s="185"/>
      <c r="G87" s="185"/>
      <c r="H87" s="185"/>
      <c r="I87" s="191"/>
      <c r="J87" s="191"/>
      <c r="K87" s="191"/>
      <c r="L87" s="191"/>
      <c r="M87" s="191"/>
      <c r="N87" s="191"/>
      <c r="O87" s="191"/>
      <c r="P87" s="191"/>
      <c r="Q87" s="191"/>
      <c r="R87" s="191"/>
      <c r="S87" s="191"/>
      <c r="T87" s="191"/>
      <c r="U87" s="191"/>
      <c r="V87" s="191"/>
      <c r="W87" s="191"/>
      <c r="X87" s="191"/>
      <c r="Y87" s="191"/>
      <c r="Z87" s="191"/>
      <c r="AA87" s="191"/>
      <c r="AB87" s="191"/>
      <c r="AC87" s="191"/>
      <c r="AD87" s="191"/>
      <c r="AE87" s="191"/>
      <c r="AF87" s="191"/>
      <c r="AG87" s="191"/>
      <c r="AH87" s="191"/>
      <c r="AI87" s="191"/>
      <c r="AJ87" s="191"/>
      <c r="AK87" s="191"/>
      <c r="AL87" s="191"/>
      <c r="AM87" s="196"/>
      <c r="AN87" s="196"/>
      <c r="AO87" s="196"/>
    </row>
    <row r="88" s="12" customFormat="1" ht="77" customHeight="1" spans="1:41">
      <c r="A88" s="183" t="s">
        <v>54</v>
      </c>
      <c r="B88" s="188" t="s">
        <v>120</v>
      </c>
      <c r="C88" s="188"/>
      <c r="D88" s="188"/>
      <c r="E88" s="185"/>
      <c r="F88" s="185"/>
      <c r="G88" s="185"/>
      <c r="H88" s="185"/>
      <c r="I88" s="191"/>
      <c r="J88" s="191"/>
      <c r="K88" s="191"/>
      <c r="L88" s="191"/>
      <c r="M88" s="191"/>
      <c r="N88" s="191"/>
      <c r="O88" s="191"/>
      <c r="P88" s="191"/>
      <c r="Q88" s="191"/>
      <c r="R88" s="191"/>
      <c r="S88" s="191"/>
      <c r="T88" s="191"/>
      <c r="U88" s="191"/>
      <c r="V88" s="191"/>
      <c r="W88" s="191"/>
      <c r="X88" s="191"/>
      <c r="Y88" s="191"/>
      <c r="Z88" s="191"/>
      <c r="AA88" s="191"/>
      <c r="AB88" s="191"/>
      <c r="AC88" s="191"/>
      <c r="AD88" s="191"/>
      <c r="AE88" s="191"/>
      <c r="AF88" s="191"/>
      <c r="AG88" s="191"/>
      <c r="AH88" s="191"/>
      <c r="AI88" s="191"/>
      <c r="AJ88" s="191"/>
      <c r="AK88" s="191"/>
      <c r="AL88" s="191"/>
      <c r="AM88" s="196"/>
      <c r="AN88" s="196"/>
      <c r="AO88" s="196"/>
    </row>
    <row r="89" s="12" customFormat="1" ht="50" customHeight="1" spans="1:41">
      <c r="A89" s="183" t="s">
        <v>54</v>
      </c>
      <c r="B89" s="188" t="s">
        <v>121</v>
      </c>
      <c r="C89" s="188"/>
      <c r="D89" s="188"/>
      <c r="E89" s="185"/>
      <c r="F89" s="185"/>
      <c r="G89" s="185"/>
      <c r="H89" s="185"/>
      <c r="I89" s="191"/>
      <c r="J89" s="191"/>
      <c r="K89" s="191"/>
      <c r="L89" s="191"/>
      <c r="M89" s="191"/>
      <c r="N89" s="191"/>
      <c r="O89" s="191"/>
      <c r="P89" s="191"/>
      <c r="Q89" s="191"/>
      <c r="R89" s="191"/>
      <c r="S89" s="191"/>
      <c r="T89" s="191"/>
      <c r="U89" s="191"/>
      <c r="V89" s="191"/>
      <c r="W89" s="191"/>
      <c r="X89" s="191"/>
      <c r="Y89" s="191"/>
      <c r="Z89" s="191"/>
      <c r="AA89" s="191"/>
      <c r="AB89" s="191"/>
      <c r="AC89" s="191"/>
      <c r="AD89" s="191"/>
      <c r="AE89" s="191"/>
      <c r="AF89" s="191"/>
      <c r="AG89" s="191"/>
      <c r="AH89" s="191"/>
      <c r="AI89" s="191"/>
      <c r="AJ89" s="191"/>
      <c r="AK89" s="191"/>
      <c r="AL89" s="191"/>
      <c r="AM89" s="196"/>
      <c r="AN89" s="196"/>
      <c r="AO89" s="196"/>
    </row>
    <row r="90" s="12" customFormat="1" ht="30" customHeight="1" spans="1:41">
      <c r="A90" s="183" t="s">
        <v>54</v>
      </c>
      <c r="B90" s="188" t="s">
        <v>96</v>
      </c>
      <c r="C90" s="188"/>
      <c r="D90" s="188"/>
      <c r="E90" s="185"/>
      <c r="F90" s="185"/>
      <c r="G90" s="185"/>
      <c r="H90" s="185"/>
      <c r="I90" s="191"/>
      <c r="J90" s="191"/>
      <c r="K90" s="191"/>
      <c r="L90" s="191"/>
      <c r="M90" s="191"/>
      <c r="N90" s="191"/>
      <c r="O90" s="191"/>
      <c r="P90" s="191"/>
      <c r="Q90" s="191"/>
      <c r="R90" s="191"/>
      <c r="S90" s="191"/>
      <c r="T90" s="191"/>
      <c r="U90" s="191"/>
      <c r="V90" s="191"/>
      <c r="W90" s="191"/>
      <c r="X90" s="191"/>
      <c r="Y90" s="191"/>
      <c r="Z90" s="191"/>
      <c r="AA90" s="191"/>
      <c r="AB90" s="191"/>
      <c r="AC90" s="191"/>
      <c r="AD90" s="191"/>
      <c r="AE90" s="191"/>
      <c r="AF90" s="191"/>
      <c r="AG90" s="191"/>
      <c r="AH90" s="191"/>
      <c r="AI90" s="191"/>
      <c r="AJ90" s="191"/>
      <c r="AK90" s="191"/>
      <c r="AL90" s="191"/>
      <c r="AM90" s="196"/>
      <c r="AN90" s="196"/>
      <c r="AO90" s="196"/>
    </row>
    <row r="91" s="12" customFormat="1" ht="30" customHeight="1" spans="1:41">
      <c r="A91" s="203" t="s">
        <v>52</v>
      </c>
      <c r="B91" s="188" t="s">
        <v>122</v>
      </c>
      <c r="C91" s="188"/>
      <c r="D91" s="188"/>
      <c r="E91" s="185"/>
      <c r="F91" s="185"/>
      <c r="G91" s="185"/>
      <c r="H91" s="185"/>
      <c r="I91" s="191">
        <f t="shared" ref="I91:AL91" si="26">I92+I93+I94+I95</f>
        <v>0</v>
      </c>
      <c r="J91" s="191">
        <f t="shared" si="26"/>
        <v>0</v>
      </c>
      <c r="K91" s="191">
        <f t="shared" si="26"/>
        <v>0</v>
      </c>
      <c r="L91" s="191">
        <f t="shared" si="26"/>
        <v>0</v>
      </c>
      <c r="M91" s="191">
        <f t="shared" si="26"/>
        <v>0</v>
      </c>
      <c r="N91" s="191">
        <f t="shared" si="26"/>
        <v>0</v>
      </c>
      <c r="O91" s="191">
        <f t="shared" si="26"/>
        <v>0</v>
      </c>
      <c r="P91" s="191">
        <f t="shared" si="26"/>
        <v>0</v>
      </c>
      <c r="Q91" s="191">
        <f t="shared" si="26"/>
        <v>0</v>
      </c>
      <c r="R91" s="191">
        <f t="shared" si="26"/>
        <v>0</v>
      </c>
      <c r="S91" s="191">
        <f t="shared" si="26"/>
        <v>0</v>
      </c>
      <c r="T91" s="191">
        <f t="shared" si="26"/>
        <v>0</v>
      </c>
      <c r="U91" s="191">
        <f t="shared" si="26"/>
        <v>0</v>
      </c>
      <c r="V91" s="191">
        <f t="shared" si="26"/>
        <v>0</v>
      </c>
      <c r="W91" s="191">
        <f t="shared" si="26"/>
        <v>0</v>
      </c>
      <c r="X91" s="191">
        <f t="shared" si="26"/>
        <v>0</v>
      </c>
      <c r="Y91" s="191">
        <f t="shared" si="26"/>
        <v>0</v>
      </c>
      <c r="Z91" s="191">
        <f t="shared" si="26"/>
        <v>0</v>
      </c>
      <c r="AA91" s="191">
        <f t="shared" si="26"/>
        <v>0</v>
      </c>
      <c r="AB91" s="191">
        <f t="shared" si="26"/>
        <v>0</v>
      </c>
      <c r="AC91" s="191">
        <f t="shared" si="26"/>
        <v>0</v>
      </c>
      <c r="AD91" s="191">
        <f t="shared" si="26"/>
        <v>0</v>
      </c>
      <c r="AE91" s="191">
        <f t="shared" si="26"/>
        <v>0</v>
      </c>
      <c r="AF91" s="191">
        <f t="shared" si="26"/>
        <v>0</v>
      </c>
      <c r="AG91" s="191">
        <f t="shared" si="26"/>
        <v>0</v>
      </c>
      <c r="AH91" s="191">
        <f t="shared" si="26"/>
        <v>0</v>
      </c>
      <c r="AI91" s="191">
        <f t="shared" si="26"/>
        <v>0</v>
      </c>
      <c r="AJ91" s="191">
        <f t="shared" si="26"/>
        <v>0</v>
      </c>
      <c r="AK91" s="191">
        <f t="shared" si="26"/>
        <v>0</v>
      </c>
      <c r="AL91" s="191">
        <f t="shared" si="26"/>
        <v>0</v>
      </c>
      <c r="AM91" s="196"/>
      <c r="AN91" s="196"/>
      <c r="AO91" s="196"/>
    </row>
    <row r="92" s="12" customFormat="1" ht="30" customHeight="1" spans="1:41">
      <c r="A92" s="183" t="s">
        <v>54</v>
      </c>
      <c r="B92" s="188" t="s">
        <v>123</v>
      </c>
      <c r="C92" s="188"/>
      <c r="D92" s="188"/>
      <c r="E92" s="185"/>
      <c r="F92" s="185"/>
      <c r="G92" s="185"/>
      <c r="H92" s="185"/>
      <c r="I92" s="191"/>
      <c r="J92" s="191"/>
      <c r="K92" s="191"/>
      <c r="L92" s="191"/>
      <c r="M92" s="191"/>
      <c r="N92" s="191"/>
      <c r="O92" s="191"/>
      <c r="P92" s="191"/>
      <c r="Q92" s="191"/>
      <c r="R92" s="191"/>
      <c r="S92" s="191"/>
      <c r="T92" s="191"/>
      <c r="U92" s="191"/>
      <c r="V92" s="191"/>
      <c r="W92" s="191"/>
      <c r="X92" s="191"/>
      <c r="Y92" s="191"/>
      <c r="Z92" s="191"/>
      <c r="AA92" s="191"/>
      <c r="AB92" s="191"/>
      <c r="AC92" s="191"/>
      <c r="AD92" s="191"/>
      <c r="AE92" s="191"/>
      <c r="AF92" s="191"/>
      <c r="AG92" s="191"/>
      <c r="AH92" s="191"/>
      <c r="AI92" s="191"/>
      <c r="AJ92" s="191"/>
      <c r="AK92" s="191"/>
      <c r="AL92" s="191"/>
      <c r="AM92" s="196"/>
      <c r="AN92" s="196"/>
      <c r="AO92" s="196"/>
    </row>
    <row r="93" s="12" customFormat="1" ht="30" customHeight="1" spans="1:41">
      <c r="A93" s="183" t="s">
        <v>54</v>
      </c>
      <c r="B93" s="188" t="s">
        <v>124</v>
      </c>
      <c r="C93" s="188"/>
      <c r="D93" s="188"/>
      <c r="E93" s="185"/>
      <c r="F93" s="185"/>
      <c r="G93" s="185"/>
      <c r="H93" s="185"/>
      <c r="I93" s="191">
        <v>0</v>
      </c>
      <c r="J93" s="191">
        <v>0</v>
      </c>
      <c r="K93" s="191">
        <v>0</v>
      </c>
      <c r="L93" s="191">
        <v>0</v>
      </c>
      <c r="M93" s="191">
        <v>0</v>
      </c>
      <c r="N93" s="191">
        <v>0</v>
      </c>
      <c r="O93" s="191">
        <v>0</v>
      </c>
      <c r="P93" s="191">
        <v>0</v>
      </c>
      <c r="Q93" s="191">
        <v>0</v>
      </c>
      <c r="R93" s="191">
        <v>0</v>
      </c>
      <c r="S93" s="191">
        <v>0</v>
      </c>
      <c r="T93" s="191">
        <v>0</v>
      </c>
      <c r="U93" s="191">
        <v>0</v>
      </c>
      <c r="V93" s="191">
        <v>0</v>
      </c>
      <c r="W93" s="191">
        <v>0</v>
      </c>
      <c r="X93" s="191">
        <v>0</v>
      </c>
      <c r="Y93" s="191">
        <v>0</v>
      </c>
      <c r="Z93" s="191">
        <v>0</v>
      </c>
      <c r="AA93" s="191">
        <v>0</v>
      </c>
      <c r="AB93" s="191">
        <v>0</v>
      </c>
      <c r="AC93" s="191">
        <v>0</v>
      </c>
      <c r="AD93" s="191">
        <v>0</v>
      </c>
      <c r="AE93" s="191">
        <v>0</v>
      </c>
      <c r="AF93" s="191">
        <v>0</v>
      </c>
      <c r="AG93" s="191">
        <v>0</v>
      </c>
      <c r="AH93" s="191">
        <v>0</v>
      </c>
      <c r="AI93" s="191">
        <v>0</v>
      </c>
      <c r="AJ93" s="191">
        <v>0</v>
      </c>
      <c r="AK93" s="191">
        <v>0</v>
      </c>
      <c r="AL93" s="191">
        <v>0</v>
      </c>
      <c r="AM93" s="196"/>
      <c r="AN93" s="196"/>
      <c r="AO93" s="196"/>
    </row>
    <row r="94" s="12" customFormat="1" ht="30" customHeight="1" spans="1:41">
      <c r="A94" s="183" t="s">
        <v>54</v>
      </c>
      <c r="B94" s="188" t="s">
        <v>125</v>
      </c>
      <c r="C94" s="188"/>
      <c r="D94" s="188"/>
      <c r="E94" s="185"/>
      <c r="F94" s="185"/>
      <c r="G94" s="185"/>
      <c r="H94" s="185"/>
      <c r="I94" s="191">
        <v>0</v>
      </c>
      <c r="J94" s="191">
        <v>0</v>
      </c>
      <c r="K94" s="191">
        <v>0</v>
      </c>
      <c r="L94" s="191">
        <v>0</v>
      </c>
      <c r="M94" s="191">
        <v>0</v>
      </c>
      <c r="N94" s="191">
        <v>0</v>
      </c>
      <c r="O94" s="191">
        <v>0</v>
      </c>
      <c r="P94" s="191">
        <v>0</v>
      </c>
      <c r="Q94" s="191">
        <v>0</v>
      </c>
      <c r="R94" s="191">
        <v>0</v>
      </c>
      <c r="S94" s="191">
        <v>0</v>
      </c>
      <c r="T94" s="191">
        <v>0</v>
      </c>
      <c r="U94" s="191">
        <v>0</v>
      </c>
      <c r="V94" s="191">
        <v>0</v>
      </c>
      <c r="W94" s="191">
        <v>0</v>
      </c>
      <c r="X94" s="191">
        <v>0</v>
      </c>
      <c r="Y94" s="191">
        <v>0</v>
      </c>
      <c r="Z94" s="191">
        <v>0</v>
      </c>
      <c r="AA94" s="191">
        <v>0</v>
      </c>
      <c r="AB94" s="191">
        <v>0</v>
      </c>
      <c r="AC94" s="191">
        <v>0</v>
      </c>
      <c r="AD94" s="191">
        <v>0</v>
      </c>
      <c r="AE94" s="191">
        <v>0</v>
      </c>
      <c r="AF94" s="191">
        <v>0</v>
      </c>
      <c r="AG94" s="191">
        <v>0</v>
      </c>
      <c r="AH94" s="191">
        <v>0</v>
      </c>
      <c r="AI94" s="191">
        <v>0</v>
      </c>
      <c r="AJ94" s="191">
        <v>0</v>
      </c>
      <c r="AK94" s="191">
        <v>0</v>
      </c>
      <c r="AL94" s="191">
        <v>0</v>
      </c>
      <c r="AM94" s="196"/>
      <c r="AN94" s="196"/>
      <c r="AO94" s="196"/>
    </row>
    <row r="95" s="12" customFormat="1" ht="30" customHeight="1" spans="1:41">
      <c r="A95" s="183" t="s">
        <v>54</v>
      </c>
      <c r="B95" s="188" t="s">
        <v>126</v>
      </c>
      <c r="C95" s="188"/>
      <c r="D95" s="188"/>
      <c r="E95" s="185"/>
      <c r="F95" s="185"/>
      <c r="G95" s="185"/>
      <c r="H95" s="185"/>
      <c r="I95" s="191"/>
      <c r="J95" s="191"/>
      <c r="K95" s="191"/>
      <c r="L95" s="191"/>
      <c r="M95" s="191"/>
      <c r="N95" s="191"/>
      <c r="O95" s="191"/>
      <c r="P95" s="191"/>
      <c r="Q95" s="191"/>
      <c r="R95" s="191"/>
      <c r="S95" s="191"/>
      <c r="T95" s="191"/>
      <c r="U95" s="191"/>
      <c r="V95" s="191"/>
      <c r="W95" s="191"/>
      <c r="X95" s="191"/>
      <c r="Y95" s="191"/>
      <c r="Z95" s="191"/>
      <c r="AA95" s="191"/>
      <c r="AB95" s="191"/>
      <c r="AC95" s="191"/>
      <c r="AD95" s="191"/>
      <c r="AE95" s="191"/>
      <c r="AF95" s="191"/>
      <c r="AG95" s="191"/>
      <c r="AH95" s="191"/>
      <c r="AI95" s="191"/>
      <c r="AJ95" s="191"/>
      <c r="AK95" s="191"/>
      <c r="AL95" s="191"/>
      <c r="AM95" s="196"/>
      <c r="AN95" s="196"/>
      <c r="AO95" s="196"/>
    </row>
    <row r="96" s="12" customFormat="1" ht="30" customHeight="1" spans="1:41">
      <c r="A96" s="203" t="s">
        <v>52</v>
      </c>
      <c r="B96" s="188" t="s">
        <v>127</v>
      </c>
      <c r="C96" s="188"/>
      <c r="D96" s="188"/>
      <c r="E96" s="185"/>
      <c r="F96" s="185"/>
      <c r="G96" s="185"/>
      <c r="H96" s="185"/>
      <c r="I96" s="191">
        <f t="shared" ref="I96:AL96" si="27">I97+I98+I99+I100+I101+I102</f>
        <v>0</v>
      </c>
      <c r="J96" s="191">
        <f t="shared" si="27"/>
        <v>0</v>
      </c>
      <c r="K96" s="191">
        <f t="shared" si="27"/>
        <v>0</v>
      </c>
      <c r="L96" s="191">
        <f t="shared" si="27"/>
        <v>0</v>
      </c>
      <c r="M96" s="191">
        <f t="shared" si="27"/>
        <v>0</v>
      </c>
      <c r="N96" s="191">
        <f t="shared" si="27"/>
        <v>0</v>
      </c>
      <c r="O96" s="191">
        <f t="shared" si="27"/>
        <v>0</v>
      </c>
      <c r="P96" s="191">
        <f t="shared" si="27"/>
        <v>0</v>
      </c>
      <c r="Q96" s="191">
        <f t="shared" si="27"/>
        <v>0</v>
      </c>
      <c r="R96" s="191">
        <f t="shared" si="27"/>
        <v>0</v>
      </c>
      <c r="S96" s="191">
        <f t="shared" si="27"/>
        <v>0</v>
      </c>
      <c r="T96" s="191">
        <f t="shared" si="27"/>
        <v>0</v>
      </c>
      <c r="U96" s="191">
        <f t="shared" si="27"/>
        <v>0</v>
      </c>
      <c r="V96" s="191">
        <f t="shared" si="27"/>
        <v>0</v>
      </c>
      <c r="W96" s="191">
        <f t="shared" si="27"/>
        <v>0</v>
      </c>
      <c r="X96" s="191">
        <f t="shared" si="27"/>
        <v>0</v>
      </c>
      <c r="Y96" s="191">
        <f t="shared" si="27"/>
        <v>0</v>
      </c>
      <c r="Z96" s="191">
        <f t="shared" si="27"/>
        <v>0</v>
      </c>
      <c r="AA96" s="191">
        <f t="shared" si="27"/>
        <v>0</v>
      </c>
      <c r="AB96" s="191">
        <f t="shared" si="27"/>
        <v>0</v>
      </c>
      <c r="AC96" s="191">
        <f t="shared" si="27"/>
        <v>0</v>
      </c>
      <c r="AD96" s="191">
        <f t="shared" si="27"/>
        <v>0</v>
      </c>
      <c r="AE96" s="191">
        <f t="shared" si="27"/>
        <v>0</v>
      </c>
      <c r="AF96" s="191">
        <f t="shared" si="27"/>
        <v>0</v>
      </c>
      <c r="AG96" s="191">
        <f t="shared" si="27"/>
        <v>0</v>
      </c>
      <c r="AH96" s="191">
        <f t="shared" si="27"/>
        <v>0</v>
      </c>
      <c r="AI96" s="191">
        <f t="shared" si="27"/>
        <v>0</v>
      </c>
      <c r="AJ96" s="191">
        <f t="shared" si="27"/>
        <v>0</v>
      </c>
      <c r="AK96" s="191">
        <f t="shared" si="27"/>
        <v>0</v>
      </c>
      <c r="AL96" s="191">
        <f t="shared" si="27"/>
        <v>0</v>
      </c>
      <c r="AM96" s="196"/>
      <c r="AN96" s="196"/>
      <c r="AO96" s="196"/>
    </row>
    <row r="97" s="12" customFormat="1" ht="30" customHeight="1" spans="1:41">
      <c r="A97" s="183" t="s">
        <v>54</v>
      </c>
      <c r="B97" s="188" t="s">
        <v>128</v>
      </c>
      <c r="C97" s="188"/>
      <c r="D97" s="188"/>
      <c r="E97" s="185"/>
      <c r="F97" s="185"/>
      <c r="G97" s="185"/>
      <c r="H97" s="185"/>
      <c r="I97" s="191"/>
      <c r="J97" s="191"/>
      <c r="K97" s="191"/>
      <c r="L97" s="191"/>
      <c r="M97" s="191"/>
      <c r="N97" s="191"/>
      <c r="O97" s="191"/>
      <c r="P97" s="191"/>
      <c r="Q97" s="191"/>
      <c r="R97" s="191"/>
      <c r="S97" s="191"/>
      <c r="T97" s="191"/>
      <c r="U97" s="191"/>
      <c r="V97" s="191"/>
      <c r="W97" s="191"/>
      <c r="X97" s="191"/>
      <c r="Y97" s="191"/>
      <c r="Z97" s="191"/>
      <c r="AA97" s="191"/>
      <c r="AB97" s="191"/>
      <c r="AC97" s="191"/>
      <c r="AD97" s="191"/>
      <c r="AE97" s="191"/>
      <c r="AF97" s="191"/>
      <c r="AG97" s="191"/>
      <c r="AH97" s="191"/>
      <c r="AI97" s="191"/>
      <c r="AJ97" s="191"/>
      <c r="AK97" s="191"/>
      <c r="AL97" s="191"/>
      <c r="AM97" s="196"/>
      <c r="AN97" s="196"/>
      <c r="AO97" s="196"/>
    </row>
    <row r="98" s="12" customFormat="1" ht="58" customHeight="1" spans="1:41">
      <c r="A98" s="183" t="s">
        <v>54</v>
      </c>
      <c r="B98" s="188" t="s">
        <v>129</v>
      </c>
      <c r="C98" s="188"/>
      <c r="D98" s="188"/>
      <c r="E98" s="185"/>
      <c r="F98" s="185"/>
      <c r="G98" s="185"/>
      <c r="H98" s="185"/>
      <c r="I98" s="191"/>
      <c r="J98" s="191"/>
      <c r="K98" s="191"/>
      <c r="L98" s="191"/>
      <c r="M98" s="191"/>
      <c r="N98" s="191"/>
      <c r="O98" s="191"/>
      <c r="P98" s="191"/>
      <c r="Q98" s="191"/>
      <c r="R98" s="191"/>
      <c r="S98" s="191"/>
      <c r="T98" s="191"/>
      <c r="U98" s="191"/>
      <c r="V98" s="191"/>
      <c r="W98" s="191"/>
      <c r="X98" s="191"/>
      <c r="Y98" s="191"/>
      <c r="Z98" s="191"/>
      <c r="AA98" s="191"/>
      <c r="AB98" s="191"/>
      <c r="AC98" s="191"/>
      <c r="AD98" s="191"/>
      <c r="AE98" s="191"/>
      <c r="AF98" s="191"/>
      <c r="AG98" s="191"/>
      <c r="AH98" s="191"/>
      <c r="AI98" s="191"/>
      <c r="AJ98" s="191"/>
      <c r="AK98" s="191"/>
      <c r="AL98" s="191"/>
      <c r="AM98" s="196"/>
      <c r="AN98" s="196"/>
      <c r="AO98" s="196"/>
    </row>
    <row r="99" s="12" customFormat="1" ht="68" customHeight="1" spans="1:41">
      <c r="A99" s="183" t="s">
        <v>54</v>
      </c>
      <c r="B99" s="188" t="s">
        <v>130</v>
      </c>
      <c r="C99" s="188"/>
      <c r="D99" s="188"/>
      <c r="E99" s="185"/>
      <c r="F99" s="185"/>
      <c r="G99" s="185"/>
      <c r="H99" s="185"/>
      <c r="I99" s="191"/>
      <c r="J99" s="191"/>
      <c r="K99" s="191"/>
      <c r="L99" s="191"/>
      <c r="M99" s="191"/>
      <c r="N99" s="191"/>
      <c r="O99" s="191"/>
      <c r="P99" s="191"/>
      <c r="Q99" s="191"/>
      <c r="R99" s="191"/>
      <c r="S99" s="191"/>
      <c r="T99" s="191"/>
      <c r="U99" s="191"/>
      <c r="V99" s="191"/>
      <c r="W99" s="191"/>
      <c r="X99" s="191"/>
      <c r="Y99" s="191"/>
      <c r="Z99" s="191"/>
      <c r="AA99" s="191"/>
      <c r="AB99" s="191"/>
      <c r="AC99" s="191"/>
      <c r="AD99" s="191"/>
      <c r="AE99" s="191"/>
      <c r="AF99" s="191"/>
      <c r="AG99" s="191"/>
      <c r="AH99" s="191"/>
      <c r="AI99" s="191"/>
      <c r="AJ99" s="191"/>
      <c r="AK99" s="191"/>
      <c r="AL99" s="191"/>
      <c r="AM99" s="196"/>
      <c r="AN99" s="196"/>
      <c r="AO99" s="196"/>
    </row>
    <row r="100" s="12" customFormat="1" ht="30" customHeight="1" spans="1:41">
      <c r="A100" s="183" t="s">
        <v>54</v>
      </c>
      <c r="B100" s="188" t="s">
        <v>131</v>
      </c>
      <c r="C100" s="188"/>
      <c r="D100" s="188"/>
      <c r="E100" s="185"/>
      <c r="F100" s="185"/>
      <c r="G100" s="185"/>
      <c r="H100" s="185"/>
      <c r="I100" s="191"/>
      <c r="J100" s="191"/>
      <c r="K100" s="191"/>
      <c r="L100" s="191"/>
      <c r="M100" s="191"/>
      <c r="N100" s="191"/>
      <c r="O100" s="191"/>
      <c r="P100" s="191"/>
      <c r="Q100" s="191"/>
      <c r="R100" s="191"/>
      <c r="S100" s="191"/>
      <c r="T100" s="191"/>
      <c r="U100" s="191"/>
      <c r="V100" s="191"/>
      <c r="W100" s="191"/>
      <c r="X100" s="191"/>
      <c r="Y100" s="191"/>
      <c r="Z100" s="191"/>
      <c r="AA100" s="191"/>
      <c r="AB100" s="191"/>
      <c r="AC100" s="191"/>
      <c r="AD100" s="191"/>
      <c r="AE100" s="191"/>
      <c r="AF100" s="191"/>
      <c r="AG100" s="191"/>
      <c r="AH100" s="191"/>
      <c r="AI100" s="191"/>
      <c r="AJ100" s="191"/>
      <c r="AK100" s="191"/>
      <c r="AL100" s="191"/>
      <c r="AM100" s="196"/>
      <c r="AN100" s="196"/>
      <c r="AO100" s="196"/>
    </row>
    <row r="101" s="12" customFormat="1" ht="30" customHeight="1" spans="1:41">
      <c r="A101" s="183" t="s">
        <v>54</v>
      </c>
      <c r="B101" s="188" t="s">
        <v>132</v>
      </c>
      <c r="C101" s="188"/>
      <c r="D101" s="188"/>
      <c r="E101" s="185"/>
      <c r="F101" s="185"/>
      <c r="G101" s="185"/>
      <c r="H101" s="185"/>
      <c r="I101" s="191"/>
      <c r="J101" s="191"/>
      <c r="K101" s="191"/>
      <c r="L101" s="191"/>
      <c r="M101" s="191"/>
      <c r="N101" s="191"/>
      <c r="O101" s="191"/>
      <c r="P101" s="191"/>
      <c r="Q101" s="191"/>
      <c r="R101" s="191"/>
      <c r="S101" s="191"/>
      <c r="T101" s="191"/>
      <c r="U101" s="191"/>
      <c r="V101" s="191"/>
      <c r="W101" s="191"/>
      <c r="X101" s="191"/>
      <c r="Y101" s="191"/>
      <c r="Z101" s="191"/>
      <c r="AA101" s="191"/>
      <c r="AB101" s="191"/>
      <c r="AC101" s="191"/>
      <c r="AD101" s="191"/>
      <c r="AE101" s="191"/>
      <c r="AF101" s="191"/>
      <c r="AG101" s="191"/>
      <c r="AH101" s="191"/>
      <c r="AI101" s="191"/>
      <c r="AJ101" s="191"/>
      <c r="AK101" s="191"/>
      <c r="AL101" s="191"/>
      <c r="AM101" s="196"/>
      <c r="AN101" s="196"/>
      <c r="AO101" s="196"/>
    </row>
    <row r="102" s="12" customFormat="1" ht="30" customHeight="1" spans="1:41">
      <c r="A102" s="183" t="s">
        <v>54</v>
      </c>
      <c r="B102" s="188" t="s">
        <v>133</v>
      </c>
      <c r="C102" s="188"/>
      <c r="D102" s="188"/>
      <c r="E102" s="185"/>
      <c r="F102" s="185"/>
      <c r="G102" s="185"/>
      <c r="H102" s="185"/>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6"/>
      <c r="AN102" s="196"/>
      <c r="AO102" s="196"/>
    </row>
    <row r="103" s="12" customFormat="1" ht="30" customHeight="1" spans="1:41">
      <c r="A103" s="180" t="s">
        <v>50</v>
      </c>
      <c r="B103" s="188" t="s">
        <v>134</v>
      </c>
      <c r="C103" s="188"/>
      <c r="D103" s="188"/>
      <c r="E103" s="185"/>
      <c r="F103" s="185"/>
      <c r="G103" s="185"/>
      <c r="H103" s="185"/>
      <c r="I103" s="192">
        <f t="shared" ref="I103:AL103" si="28">I104</f>
        <v>0</v>
      </c>
      <c r="J103" s="192">
        <f t="shared" si="28"/>
        <v>0</v>
      </c>
      <c r="K103" s="192">
        <f t="shared" si="28"/>
        <v>0</v>
      </c>
      <c r="L103" s="192">
        <f t="shared" si="28"/>
        <v>0</v>
      </c>
      <c r="M103" s="192">
        <f t="shared" si="28"/>
        <v>0</v>
      </c>
      <c r="N103" s="192">
        <f t="shared" si="28"/>
        <v>0</v>
      </c>
      <c r="O103" s="192">
        <f t="shared" si="28"/>
        <v>0</v>
      </c>
      <c r="P103" s="192">
        <f t="shared" si="28"/>
        <v>0</v>
      </c>
      <c r="Q103" s="192">
        <f t="shared" si="28"/>
        <v>0</v>
      </c>
      <c r="R103" s="192">
        <f t="shared" si="28"/>
        <v>0</v>
      </c>
      <c r="S103" s="192">
        <f t="shared" si="28"/>
        <v>0</v>
      </c>
      <c r="T103" s="192">
        <f t="shared" si="28"/>
        <v>0</v>
      </c>
      <c r="U103" s="192">
        <f t="shared" si="28"/>
        <v>0</v>
      </c>
      <c r="V103" s="192">
        <f t="shared" si="28"/>
        <v>0</v>
      </c>
      <c r="W103" s="192">
        <f t="shared" si="28"/>
        <v>0</v>
      </c>
      <c r="X103" s="192">
        <f t="shared" si="28"/>
        <v>0</v>
      </c>
      <c r="Y103" s="192">
        <f t="shared" si="28"/>
        <v>0</v>
      </c>
      <c r="Z103" s="192">
        <f t="shared" si="28"/>
        <v>0</v>
      </c>
      <c r="AA103" s="192">
        <f t="shared" si="28"/>
        <v>0</v>
      </c>
      <c r="AB103" s="192">
        <f t="shared" si="28"/>
        <v>0</v>
      </c>
      <c r="AC103" s="192">
        <f t="shared" si="28"/>
        <v>0</v>
      </c>
      <c r="AD103" s="192">
        <f t="shared" si="28"/>
        <v>0</v>
      </c>
      <c r="AE103" s="192">
        <f t="shared" si="28"/>
        <v>0</v>
      </c>
      <c r="AF103" s="192">
        <f t="shared" si="28"/>
        <v>0</v>
      </c>
      <c r="AG103" s="192">
        <f t="shared" si="28"/>
        <v>0</v>
      </c>
      <c r="AH103" s="192">
        <f t="shared" si="28"/>
        <v>0</v>
      </c>
      <c r="AI103" s="192">
        <f t="shared" si="28"/>
        <v>0</v>
      </c>
      <c r="AJ103" s="192">
        <f t="shared" si="28"/>
        <v>0</v>
      </c>
      <c r="AK103" s="192">
        <f t="shared" si="28"/>
        <v>0</v>
      </c>
      <c r="AL103" s="192">
        <f t="shared" si="28"/>
        <v>0</v>
      </c>
      <c r="AM103" s="196"/>
      <c r="AN103" s="196"/>
      <c r="AO103" s="196"/>
    </row>
    <row r="104" s="12" customFormat="1" ht="30" customHeight="1" spans="1:41">
      <c r="A104" s="180" t="s">
        <v>52</v>
      </c>
      <c r="B104" s="188" t="s">
        <v>134</v>
      </c>
      <c r="C104" s="188"/>
      <c r="D104" s="188"/>
      <c r="E104" s="185"/>
      <c r="F104" s="185"/>
      <c r="G104" s="185"/>
      <c r="H104" s="185"/>
      <c r="I104" s="191">
        <f t="shared" ref="I104:AL104" si="29">I105+I106+I107</f>
        <v>0</v>
      </c>
      <c r="J104" s="191">
        <f t="shared" si="29"/>
        <v>0</v>
      </c>
      <c r="K104" s="191">
        <f t="shared" si="29"/>
        <v>0</v>
      </c>
      <c r="L104" s="191">
        <f t="shared" si="29"/>
        <v>0</v>
      </c>
      <c r="M104" s="191">
        <f t="shared" si="29"/>
        <v>0</v>
      </c>
      <c r="N104" s="191">
        <f t="shared" si="29"/>
        <v>0</v>
      </c>
      <c r="O104" s="191">
        <f t="shared" si="29"/>
        <v>0</v>
      </c>
      <c r="P104" s="191">
        <f t="shared" si="29"/>
        <v>0</v>
      </c>
      <c r="Q104" s="191">
        <f t="shared" si="29"/>
        <v>0</v>
      </c>
      <c r="R104" s="191">
        <f t="shared" si="29"/>
        <v>0</v>
      </c>
      <c r="S104" s="191">
        <f t="shared" si="29"/>
        <v>0</v>
      </c>
      <c r="T104" s="191">
        <f t="shared" si="29"/>
        <v>0</v>
      </c>
      <c r="U104" s="191">
        <f t="shared" si="29"/>
        <v>0</v>
      </c>
      <c r="V104" s="191">
        <f t="shared" si="29"/>
        <v>0</v>
      </c>
      <c r="W104" s="191">
        <f t="shared" si="29"/>
        <v>0</v>
      </c>
      <c r="X104" s="191">
        <f t="shared" si="29"/>
        <v>0</v>
      </c>
      <c r="Y104" s="191">
        <f t="shared" si="29"/>
        <v>0</v>
      </c>
      <c r="Z104" s="191">
        <f t="shared" si="29"/>
        <v>0</v>
      </c>
      <c r="AA104" s="191">
        <f t="shared" si="29"/>
        <v>0</v>
      </c>
      <c r="AB104" s="191">
        <f t="shared" si="29"/>
        <v>0</v>
      </c>
      <c r="AC104" s="191">
        <f t="shared" si="29"/>
        <v>0</v>
      </c>
      <c r="AD104" s="191">
        <f t="shared" si="29"/>
        <v>0</v>
      </c>
      <c r="AE104" s="191">
        <f t="shared" si="29"/>
        <v>0</v>
      </c>
      <c r="AF104" s="191">
        <f t="shared" si="29"/>
        <v>0</v>
      </c>
      <c r="AG104" s="191">
        <f t="shared" si="29"/>
        <v>0</v>
      </c>
      <c r="AH104" s="191">
        <f t="shared" si="29"/>
        <v>0</v>
      </c>
      <c r="AI104" s="191">
        <f t="shared" si="29"/>
        <v>0</v>
      </c>
      <c r="AJ104" s="191">
        <f t="shared" si="29"/>
        <v>0</v>
      </c>
      <c r="AK104" s="191">
        <f t="shared" si="29"/>
        <v>0</v>
      </c>
      <c r="AL104" s="191">
        <f t="shared" si="29"/>
        <v>0</v>
      </c>
      <c r="AM104" s="196"/>
      <c r="AN104" s="196"/>
      <c r="AO104" s="196"/>
    </row>
    <row r="105" s="12" customFormat="1" ht="30" customHeight="1" spans="1:41">
      <c r="A105" s="183" t="s">
        <v>54</v>
      </c>
      <c r="B105" s="188" t="s">
        <v>135</v>
      </c>
      <c r="C105" s="188"/>
      <c r="D105" s="188"/>
      <c r="E105" s="185"/>
      <c r="F105" s="185"/>
      <c r="G105" s="185"/>
      <c r="H105" s="185"/>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6"/>
      <c r="AN105" s="196"/>
      <c r="AO105" s="196"/>
    </row>
    <row r="106" s="12" customFormat="1" ht="30" customHeight="1" spans="1:41">
      <c r="A106" s="183" t="s">
        <v>54</v>
      </c>
      <c r="B106" s="188" t="s">
        <v>136</v>
      </c>
      <c r="C106" s="188"/>
      <c r="D106" s="188"/>
      <c r="E106" s="185"/>
      <c r="F106" s="185"/>
      <c r="G106" s="185"/>
      <c r="H106" s="185"/>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6"/>
      <c r="AN106" s="196"/>
      <c r="AO106" s="196"/>
    </row>
    <row r="107" s="12" customFormat="1" ht="30" customHeight="1" spans="1:41">
      <c r="A107" s="183" t="s">
        <v>54</v>
      </c>
      <c r="B107" s="188" t="s">
        <v>137</v>
      </c>
      <c r="C107" s="188"/>
      <c r="D107" s="188"/>
      <c r="E107" s="185"/>
      <c r="F107" s="185"/>
      <c r="G107" s="185"/>
      <c r="H107" s="185"/>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6"/>
      <c r="AN107" s="196"/>
      <c r="AO107" s="196"/>
    </row>
    <row r="108" s="12" customFormat="1" ht="30" customHeight="1" spans="1:41">
      <c r="A108" s="180" t="s">
        <v>50</v>
      </c>
      <c r="B108" s="188" t="s">
        <v>138</v>
      </c>
      <c r="C108" s="188"/>
      <c r="D108" s="188"/>
      <c r="E108" s="185"/>
      <c r="F108" s="185"/>
      <c r="G108" s="185"/>
      <c r="H108" s="185"/>
      <c r="I108" s="192">
        <f t="shared" ref="I108:AL108" si="30">I109+I111+I116+I123</f>
        <v>1</v>
      </c>
      <c r="J108" s="192">
        <f t="shared" si="30"/>
        <v>800</v>
      </c>
      <c r="K108" s="192">
        <f t="shared" si="30"/>
        <v>0</v>
      </c>
      <c r="L108" s="192">
        <f t="shared" si="30"/>
        <v>0</v>
      </c>
      <c r="M108" s="192">
        <f t="shared" si="30"/>
        <v>0</v>
      </c>
      <c r="N108" s="192">
        <f t="shared" si="30"/>
        <v>0</v>
      </c>
      <c r="O108" s="192">
        <f t="shared" si="30"/>
        <v>1</v>
      </c>
      <c r="P108" s="192">
        <f t="shared" si="30"/>
        <v>0</v>
      </c>
      <c r="Q108" s="192">
        <f t="shared" si="30"/>
        <v>0</v>
      </c>
      <c r="R108" s="192">
        <f t="shared" si="30"/>
        <v>0</v>
      </c>
      <c r="S108" s="192">
        <f t="shared" si="30"/>
        <v>800</v>
      </c>
      <c r="T108" s="192">
        <f t="shared" si="30"/>
        <v>800</v>
      </c>
      <c r="U108" s="192">
        <f t="shared" si="30"/>
        <v>0</v>
      </c>
      <c r="V108" s="192">
        <f t="shared" si="30"/>
        <v>0</v>
      </c>
      <c r="W108" s="192">
        <f t="shared" si="30"/>
        <v>0</v>
      </c>
      <c r="X108" s="192">
        <f t="shared" si="30"/>
        <v>0</v>
      </c>
      <c r="Y108" s="192">
        <f t="shared" si="30"/>
        <v>0</v>
      </c>
      <c r="Z108" s="192">
        <f t="shared" si="30"/>
        <v>240</v>
      </c>
      <c r="AA108" s="192">
        <f t="shared" si="30"/>
        <v>240</v>
      </c>
      <c r="AB108" s="192">
        <f t="shared" si="30"/>
        <v>240</v>
      </c>
      <c r="AC108" s="192">
        <f t="shared" si="30"/>
        <v>0</v>
      </c>
      <c r="AD108" s="192">
        <f t="shared" si="30"/>
        <v>0</v>
      </c>
      <c r="AE108" s="192">
        <f t="shared" si="30"/>
        <v>0</v>
      </c>
      <c r="AF108" s="192">
        <f t="shared" si="30"/>
        <v>0</v>
      </c>
      <c r="AG108" s="192">
        <f t="shared" si="30"/>
        <v>0</v>
      </c>
      <c r="AH108" s="192">
        <f t="shared" si="30"/>
        <v>0</v>
      </c>
      <c r="AI108" s="192">
        <f t="shared" si="30"/>
        <v>0</v>
      </c>
      <c r="AJ108" s="192">
        <f t="shared" si="30"/>
        <v>0</v>
      </c>
      <c r="AK108" s="192">
        <f t="shared" si="30"/>
        <v>0</v>
      </c>
      <c r="AL108" s="192">
        <f t="shared" si="30"/>
        <v>0</v>
      </c>
      <c r="AM108" s="196"/>
      <c r="AN108" s="196"/>
      <c r="AO108" s="196"/>
    </row>
    <row r="109" s="12" customFormat="1" ht="30" customHeight="1" spans="1:41">
      <c r="A109" s="203" t="s">
        <v>52</v>
      </c>
      <c r="B109" s="188" t="s">
        <v>139</v>
      </c>
      <c r="C109" s="188"/>
      <c r="D109" s="188"/>
      <c r="E109" s="185"/>
      <c r="F109" s="185"/>
      <c r="G109" s="185"/>
      <c r="H109" s="185"/>
      <c r="I109" s="191">
        <f t="shared" ref="I109:AL109" si="31">I110</f>
        <v>0</v>
      </c>
      <c r="J109" s="191">
        <f t="shared" si="31"/>
        <v>0</v>
      </c>
      <c r="K109" s="191">
        <f t="shared" si="31"/>
        <v>0</v>
      </c>
      <c r="L109" s="191">
        <f t="shared" si="31"/>
        <v>0</v>
      </c>
      <c r="M109" s="191">
        <f t="shared" si="31"/>
        <v>0</v>
      </c>
      <c r="N109" s="191">
        <f t="shared" si="31"/>
        <v>0</v>
      </c>
      <c r="O109" s="191">
        <f t="shared" si="31"/>
        <v>0</v>
      </c>
      <c r="P109" s="191">
        <f t="shared" si="31"/>
        <v>0</v>
      </c>
      <c r="Q109" s="191">
        <f t="shared" si="31"/>
        <v>0</v>
      </c>
      <c r="R109" s="191">
        <f t="shared" si="31"/>
        <v>0</v>
      </c>
      <c r="S109" s="191">
        <f t="shared" si="31"/>
        <v>0</v>
      </c>
      <c r="T109" s="191">
        <f t="shared" si="31"/>
        <v>0</v>
      </c>
      <c r="U109" s="191">
        <f t="shared" si="31"/>
        <v>0</v>
      </c>
      <c r="V109" s="191">
        <f t="shared" si="31"/>
        <v>0</v>
      </c>
      <c r="W109" s="191">
        <f t="shared" si="31"/>
        <v>0</v>
      </c>
      <c r="X109" s="191">
        <f t="shared" si="31"/>
        <v>0</v>
      </c>
      <c r="Y109" s="191">
        <f t="shared" si="31"/>
        <v>0</v>
      </c>
      <c r="Z109" s="191">
        <f t="shared" si="31"/>
        <v>0</v>
      </c>
      <c r="AA109" s="191">
        <f t="shared" si="31"/>
        <v>0</v>
      </c>
      <c r="AB109" s="191">
        <f t="shared" si="31"/>
        <v>0</v>
      </c>
      <c r="AC109" s="191">
        <f t="shared" si="31"/>
        <v>0</v>
      </c>
      <c r="AD109" s="191">
        <f t="shared" si="31"/>
        <v>0</v>
      </c>
      <c r="AE109" s="191">
        <f t="shared" si="31"/>
        <v>0</v>
      </c>
      <c r="AF109" s="191">
        <f t="shared" si="31"/>
        <v>0</v>
      </c>
      <c r="AG109" s="191">
        <f t="shared" si="31"/>
        <v>0</v>
      </c>
      <c r="AH109" s="191">
        <f t="shared" si="31"/>
        <v>0</v>
      </c>
      <c r="AI109" s="191">
        <f t="shared" si="31"/>
        <v>0</v>
      </c>
      <c r="AJ109" s="191">
        <f t="shared" si="31"/>
        <v>0</v>
      </c>
      <c r="AK109" s="191">
        <f t="shared" si="31"/>
        <v>0</v>
      </c>
      <c r="AL109" s="191">
        <f t="shared" si="31"/>
        <v>0</v>
      </c>
      <c r="AM109" s="196"/>
      <c r="AN109" s="196"/>
      <c r="AO109" s="196"/>
    </row>
    <row r="110" s="12" customFormat="1" ht="30" customHeight="1" spans="1:41">
      <c r="A110" s="183" t="s">
        <v>54</v>
      </c>
      <c r="B110" s="188" t="s">
        <v>140</v>
      </c>
      <c r="C110" s="188"/>
      <c r="D110" s="188"/>
      <c r="E110" s="185"/>
      <c r="F110" s="185"/>
      <c r="G110" s="185"/>
      <c r="H110" s="185"/>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6"/>
      <c r="AN110" s="196"/>
      <c r="AO110" s="196"/>
    </row>
    <row r="111" s="12" customFormat="1" ht="30" customHeight="1" spans="1:41">
      <c r="A111" s="203" t="s">
        <v>52</v>
      </c>
      <c r="B111" s="188" t="s">
        <v>141</v>
      </c>
      <c r="C111" s="188"/>
      <c r="D111" s="188"/>
      <c r="E111" s="185"/>
      <c r="F111" s="185"/>
      <c r="G111" s="185"/>
      <c r="H111" s="185"/>
      <c r="I111" s="191">
        <f t="shared" ref="I111:AL111" si="32">I112+I114+I115</f>
        <v>1</v>
      </c>
      <c r="J111" s="191">
        <f t="shared" si="32"/>
        <v>800</v>
      </c>
      <c r="K111" s="191">
        <f t="shared" si="32"/>
        <v>0</v>
      </c>
      <c r="L111" s="191">
        <f t="shared" si="32"/>
        <v>0</v>
      </c>
      <c r="M111" s="191">
        <f t="shared" si="32"/>
        <v>0</v>
      </c>
      <c r="N111" s="191">
        <f t="shared" si="32"/>
        <v>0</v>
      </c>
      <c r="O111" s="191">
        <f t="shared" si="32"/>
        <v>1</v>
      </c>
      <c r="P111" s="191">
        <f t="shared" si="32"/>
        <v>0</v>
      </c>
      <c r="Q111" s="191">
        <f t="shared" si="32"/>
        <v>0</v>
      </c>
      <c r="R111" s="191">
        <f t="shared" si="32"/>
        <v>0</v>
      </c>
      <c r="S111" s="191">
        <f t="shared" si="32"/>
        <v>800</v>
      </c>
      <c r="T111" s="191">
        <f t="shared" si="32"/>
        <v>800</v>
      </c>
      <c r="U111" s="191">
        <f t="shared" si="32"/>
        <v>0</v>
      </c>
      <c r="V111" s="191">
        <f t="shared" si="32"/>
        <v>0</v>
      </c>
      <c r="W111" s="191">
        <f t="shared" si="32"/>
        <v>0</v>
      </c>
      <c r="X111" s="191">
        <f t="shared" si="32"/>
        <v>0</v>
      </c>
      <c r="Y111" s="191">
        <f t="shared" si="32"/>
        <v>0</v>
      </c>
      <c r="Z111" s="191">
        <f t="shared" si="32"/>
        <v>240</v>
      </c>
      <c r="AA111" s="191">
        <f t="shared" si="32"/>
        <v>240</v>
      </c>
      <c r="AB111" s="191">
        <f t="shared" si="32"/>
        <v>240</v>
      </c>
      <c r="AC111" s="191">
        <f t="shared" si="32"/>
        <v>0</v>
      </c>
      <c r="AD111" s="191">
        <f t="shared" si="32"/>
        <v>0</v>
      </c>
      <c r="AE111" s="191">
        <f t="shared" si="32"/>
        <v>0</v>
      </c>
      <c r="AF111" s="191">
        <f t="shared" si="32"/>
        <v>0</v>
      </c>
      <c r="AG111" s="191">
        <f t="shared" si="32"/>
        <v>0</v>
      </c>
      <c r="AH111" s="191">
        <f t="shared" si="32"/>
        <v>0</v>
      </c>
      <c r="AI111" s="191">
        <f t="shared" si="32"/>
        <v>0</v>
      </c>
      <c r="AJ111" s="191">
        <f t="shared" si="32"/>
        <v>0</v>
      </c>
      <c r="AK111" s="191">
        <f t="shared" si="32"/>
        <v>0</v>
      </c>
      <c r="AL111" s="191">
        <f t="shared" si="32"/>
        <v>0</v>
      </c>
      <c r="AM111" s="196"/>
      <c r="AN111" s="196"/>
      <c r="AO111" s="196"/>
    </row>
    <row r="112" s="12" customFormat="1" ht="30" customHeight="1" spans="1:41">
      <c r="A112" s="183" t="s">
        <v>54</v>
      </c>
      <c r="B112" s="188" t="s">
        <v>142</v>
      </c>
      <c r="C112" s="188"/>
      <c r="D112" s="188"/>
      <c r="E112" s="185"/>
      <c r="F112" s="185"/>
      <c r="G112" s="185"/>
      <c r="H112" s="185"/>
      <c r="I112" s="191">
        <f t="shared" ref="I112:AL112" si="33">SUM(I113)</f>
        <v>1</v>
      </c>
      <c r="J112" s="191">
        <f t="shared" si="33"/>
        <v>800</v>
      </c>
      <c r="K112" s="191">
        <f t="shared" si="33"/>
        <v>0</v>
      </c>
      <c r="L112" s="191">
        <f t="shared" si="33"/>
        <v>0</v>
      </c>
      <c r="M112" s="191">
        <f t="shared" si="33"/>
        <v>0</v>
      </c>
      <c r="N112" s="191">
        <f t="shared" si="33"/>
        <v>0</v>
      </c>
      <c r="O112" s="191">
        <f t="shared" si="33"/>
        <v>1</v>
      </c>
      <c r="P112" s="191">
        <f t="shared" si="33"/>
        <v>0</v>
      </c>
      <c r="Q112" s="191">
        <f t="shared" si="33"/>
        <v>0</v>
      </c>
      <c r="R112" s="191">
        <f t="shared" si="33"/>
        <v>0</v>
      </c>
      <c r="S112" s="191">
        <f t="shared" si="33"/>
        <v>800</v>
      </c>
      <c r="T112" s="191">
        <f t="shared" si="33"/>
        <v>800</v>
      </c>
      <c r="U112" s="191">
        <f t="shared" si="33"/>
        <v>0</v>
      </c>
      <c r="V112" s="191">
        <f t="shared" si="33"/>
        <v>0</v>
      </c>
      <c r="W112" s="191">
        <f t="shared" si="33"/>
        <v>0</v>
      </c>
      <c r="X112" s="191">
        <f t="shared" si="33"/>
        <v>0</v>
      </c>
      <c r="Y112" s="191">
        <f t="shared" si="33"/>
        <v>0</v>
      </c>
      <c r="Z112" s="191">
        <f t="shared" si="33"/>
        <v>240</v>
      </c>
      <c r="AA112" s="191">
        <f t="shared" si="33"/>
        <v>240</v>
      </c>
      <c r="AB112" s="191">
        <f t="shared" si="33"/>
        <v>240</v>
      </c>
      <c r="AC112" s="191">
        <f t="shared" si="33"/>
        <v>0</v>
      </c>
      <c r="AD112" s="191">
        <f t="shared" si="33"/>
        <v>0</v>
      </c>
      <c r="AE112" s="191">
        <f t="shared" si="33"/>
        <v>0</v>
      </c>
      <c r="AF112" s="191">
        <f t="shared" si="33"/>
        <v>0</v>
      </c>
      <c r="AG112" s="191">
        <f t="shared" si="33"/>
        <v>0</v>
      </c>
      <c r="AH112" s="191">
        <f t="shared" si="33"/>
        <v>0</v>
      </c>
      <c r="AI112" s="191">
        <f t="shared" si="33"/>
        <v>0</v>
      </c>
      <c r="AJ112" s="191">
        <f t="shared" si="33"/>
        <v>0</v>
      </c>
      <c r="AK112" s="191">
        <f t="shared" si="33"/>
        <v>0</v>
      </c>
      <c r="AL112" s="191">
        <f t="shared" si="33"/>
        <v>0</v>
      </c>
      <c r="AM112" s="196"/>
      <c r="AN112" s="196"/>
      <c r="AO112" s="196"/>
    </row>
    <row r="113" s="7" customFormat="1" ht="198" customHeight="1" spans="1:42">
      <c r="A113" s="22">
        <v>15</v>
      </c>
      <c r="B113" s="22" t="s">
        <v>1174</v>
      </c>
      <c r="C113" s="22">
        <v>2024</v>
      </c>
      <c r="D113" s="33" t="s">
        <v>993</v>
      </c>
      <c r="E113" s="22" t="s">
        <v>178</v>
      </c>
      <c r="F113" s="22" t="s">
        <v>1175</v>
      </c>
      <c r="G113" s="22" t="s">
        <v>995</v>
      </c>
      <c r="H113" s="33" t="s">
        <v>1103</v>
      </c>
      <c r="I113" s="22">
        <v>1</v>
      </c>
      <c r="J113" s="22">
        <v>800</v>
      </c>
      <c r="K113" s="22"/>
      <c r="L113" s="22"/>
      <c r="M113" s="22"/>
      <c r="N113" s="22"/>
      <c r="O113" s="22">
        <v>1</v>
      </c>
      <c r="P113" s="22"/>
      <c r="Q113" s="22"/>
      <c r="R113" s="22"/>
      <c r="S113" s="22">
        <v>800</v>
      </c>
      <c r="T113" s="22">
        <v>800</v>
      </c>
      <c r="U113" s="36" t="s">
        <v>997</v>
      </c>
      <c r="V113" s="22" t="s">
        <v>1176</v>
      </c>
      <c r="W113" s="22" t="s">
        <v>997</v>
      </c>
      <c r="X113" s="22" t="s">
        <v>1176</v>
      </c>
      <c r="Y113" s="22" t="s">
        <v>1177</v>
      </c>
      <c r="Z113" s="22">
        <v>240</v>
      </c>
      <c r="AA113" s="22">
        <v>240</v>
      </c>
      <c r="AB113" s="60">
        <v>240</v>
      </c>
      <c r="AC113" s="60"/>
      <c r="AD113" s="60"/>
      <c r="AE113" s="60"/>
      <c r="AF113" s="22"/>
      <c r="AG113" s="22"/>
      <c r="AH113" s="22"/>
      <c r="AI113" s="22"/>
      <c r="AJ113" s="22"/>
      <c r="AK113" s="22"/>
      <c r="AL113" s="22"/>
      <c r="AM113" s="33" t="s">
        <v>1178</v>
      </c>
      <c r="AN113" s="33" t="s">
        <v>1179</v>
      </c>
      <c r="AO113" s="60" t="s">
        <v>1386</v>
      </c>
      <c r="AP113" s="75" t="s">
        <v>1386</v>
      </c>
    </row>
    <row r="114" s="12" customFormat="1" ht="30" customHeight="1" spans="1:41">
      <c r="A114" s="183" t="s">
        <v>54</v>
      </c>
      <c r="B114" s="188" t="s">
        <v>143</v>
      </c>
      <c r="C114" s="188"/>
      <c r="D114" s="188"/>
      <c r="E114" s="185"/>
      <c r="F114" s="185"/>
      <c r="G114" s="185"/>
      <c r="H114" s="185"/>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6"/>
      <c r="AN114" s="196"/>
      <c r="AO114" s="196"/>
    </row>
    <row r="115" s="12" customFormat="1" ht="30" customHeight="1" spans="1:41">
      <c r="A115" s="183" t="s">
        <v>54</v>
      </c>
      <c r="B115" s="188" t="s">
        <v>144</v>
      </c>
      <c r="C115" s="188"/>
      <c r="D115" s="188"/>
      <c r="E115" s="185"/>
      <c r="F115" s="185"/>
      <c r="G115" s="185"/>
      <c r="H115" s="185"/>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6"/>
      <c r="AN115" s="196"/>
      <c r="AO115" s="196"/>
    </row>
    <row r="116" s="12" customFormat="1" ht="30" customHeight="1" spans="1:41">
      <c r="A116" s="203" t="s">
        <v>52</v>
      </c>
      <c r="B116" s="188" t="s">
        <v>145</v>
      </c>
      <c r="C116" s="188"/>
      <c r="D116" s="188"/>
      <c r="E116" s="185"/>
      <c r="F116" s="185"/>
      <c r="G116" s="185"/>
      <c r="H116" s="185"/>
      <c r="I116" s="191">
        <f t="shared" ref="I116:AL116" si="34">I117+I118+I119+I120+I121+I122</f>
        <v>0</v>
      </c>
      <c r="J116" s="191">
        <f t="shared" si="34"/>
        <v>0</v>
      </c>
      <c r="K116" s="191">
        <f t="shared" si="34"/>
        <v>0</v>
      </c>
      <c r="L116" s="191">
        <f t="shared" si="34"/>
        <v>0</v>
      </c>
      <c r="M116" s="191">
        <f t="shared" si="34"/>
        <v>0</v>
      </c>
      <c r="N116" s="191">
        <f t="shared" si="34"/>
        <v>0</v>
      </c>
      <c r="O116" s="191">
        <f t="shared" si="34"/>
        <v>0</v>
      </c>
      <c r="P116" s="191">
        <f t="shared" si="34"/>
        <v>0</v>
      </c>
      <c r="Q116" s="191">
        <f t="shared" si="34"/>
        <v>0</v>
      </c>
      <c r="R116" s="191">
        <f t="shared" si="34"/>
        <v>0</v>
      </c>
      <c r="S116" s="191">
        <f t="shared" si="34"/>
        <v>0</v>
      </c>
      <c r="T116" s="191">
        <f t="shared" si="34"/>
        <v>0</v>
      </c>
      <c r="U116" s="191">
        <f t="shared" si="34"/>
        <v>0</v>
      </c>
      <c r="V116" s="191">
        <f t="shared" si="34"/>
        <v>0</v>
      </c>
      <c r="W116" s="191">
        <f t="shared" si="34"/>
        <v>0</v>
      </c>
      <c r="X116" s="191">
        <f t="shared" si="34"/>
        <v>0</v>
      </c>
      <c r="Y116" s="191">
        <f t="shared" si="34"/>
        <v>0</v>
      </c>
      <c r="Z116" s="191">
        <f t="shared" si="34"/>
        <v>0</v>
      </c>
      <c r="AA116" s="191">
        <f t="shared" si="34"/>
        <v>0</v>
      </c>
      <c r="AB116" s="191">
        <f t="shared" si="34"/>
        <v>0</v>
      </c>
      <c r="AC116" s="191">
        <f t="shared" si="34"/>
        <v>0</v>
      </c>
      <c r="AD116" s="191">
        <f t="shared" si="34"/>
        <v>0</v>
      </c>
      <c r="AE116" s="191">
        <f t="shared" si="34"/>
        <v>0</v>
      </c>
      <c r="AF116" s="191">
        <f t="shared" si="34"/>
        <v>0</v>
      </c>
      <c r="AG116" s="191">
        <f t="shared" si="34"/>
        <v>0</v>
      </c>
      <c r="AH116" s="191">
        <f t="shared" si="34"/>
        <v>0</v>
      </c>
      <c r="AI116" s="191">
        <f t="shared" si="34"/>
        <v>0</v>
      </c>
      <c r="AJ116" s="191">
        <f t="shared" si="34"/>
        <v>0</v>
      </c>
      <c r="AK116" s="191">
        <f t="shared" si="34"/>
        <v>0</v>
      </c>
      <c r="AL116" s="191">
        <f t="shared" si="34"/>
        <v>0</v>
      </c>
      <c r="AM116" s="196"/>
      <c r="AN116" s="196"/>
      <c r="AO116" s="196"/>
    </row>
    <row r="117" s="12" customFormat="1" ht="30" customHeight="1" spans="1:41">
      <c r="A117" s="183" t="s">
        <v>54</v>
      </c>
      <c r="B117" s="188" t="s">
        <v>146</v>
      </c>
      <c r="C117" s="188"/>
      <c r="D117" s="188"/>
      <c r="E117" s="185"/>
      <c r="F117" s="185"/>
      <c r="G117" s="185"/>
      <c r="H117" s="185"/>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6"/>
      <c r="AN117" s="196"/>
      <c r="AO117" s="196"/>
    </row>
    <row r="118" s="12" customFormat="1" ht="30" customHeight="1" spans="1:41">
      <c r="A118" s="183" t="s">
        <v>54</v>
      </c>
      <c r="B118" s="188" t="s">
        <v>147</v>
      </c>
      <c r="C118" s="188"/>
      <c r="D118" s="188"/>
      <c r="E118" s="185"/>
      <c r="F118" s="185"/>
      <c r="G118" s="185"/>
      <c r="H118" s="185"/>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6"/>
      <c r="AN118" s="196"/>
      <c r="AO118" s="196"/>
    </row>
    <row r="119" s="12" customFormat="1" ht="30" customHeight="1" spans="1:41">
      <c r="A119" s="183" t="s">
        <v>54</v>
      </c>
      <c r="B119" s="188" t="s">
        <v>148</v>
      </c>
      <c r="C119" s="188"/>
      <c r="D119" s="188"/>
      <c r="E119" s="185"/>
      <c r="F119" s="185"/>
      <c r="G119" s="185"/>
      <c r="H119" s="185"/>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6"/>
      <c r="AN119" s="196"/>
      <c r="AO119" s="196"/>
    </row>
    <row r="120" s="12" customFormat="1" ht="30" customHeight="1" spans="1:41">
      <c r="A120" s="183" t="s">
        <v>54</v>
      </c>
      <c r="B120" s="188" t="s">
        <v>149</v>
      </c>
      <c r="C120" s="188"/>
      <c r="D120" s="188"/>
      <c r="E120" s="185"/>
      <c r="F120" s="185"/>
      <c r="G120" s="185"/>
      <c r="H120" s="185"/>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6"/>
      <c r="AN120" s="196"/>
      <c r="AO120" s="196"/>
    </row>
    <row r="121" s="12" customFormat="1" ht="30" customHeight="1" spans="1:41">
      <c r="A121" s="183" t="s">
        <v>54</v>
      </c>
      <c r="B121" s="188" t="s">
        <v>150</v>
      </c>
      <c r="C121" s="188"/>
      <c r="D121" s="188"/>
      <c r="E121" s="185"/>
      <c r="F121" s="185"/>
      <c r="G121" s="185"/>
      <c r="H121" s="185"/>
      <c r="I121" s="191"/>
      <c r="J121" s="191"/>
      <c r="K121" s="191"/>
      <c r="L121" s="191"/>
      <c r="M121" s="191"/>
      <c r="N121" s="191"/>
      <c r="O121" s="191"/>
      <c r="P121" s="191"/>
      <c r="Q121" s="191"/>
      <c r="R121" s="191"/>
      <c r="S121" s="191"/>
      <c r="T121" s="191"/>
      <c r="U121" s="191"/>
      <c r="V121" s="191"/>
      <c r="W121" s="191"/>
      <c r="X121" s="191"/>
      <c r="Y121" s="191"/>
      <c r="Z121" s="191"/>
      <c r="AA121" s="191"/>
      <c r="AB121" s="191"/>
      <c r="AC121" s="191"/>
      <c r="AD121" s="191"/>
      <c r="AE121" s="191"/>
      <c r="AF121" s="191"/>
      <c r="AG121" s="191"/>
      <c r="AH121" s="191"/>
      <c r="AI121" s="191"/>
      <c r="AJ121" s="191"/>
      <c r="AK121" s="191"/>
      <c r="AL121" s="191"/>
      <c r="AM121" s="196"/>
      <c r="AN121" s="196"/>
      <c r="AO121" s="196"/>
    </row>
    <row r="122" s="12" customFormat="1" ht="30" customHeight="1" spans="1:41">
      <c r="A122" s="183" t="s">
        <v>54</v>
      </c>
      <c r="B122" s="188" t="s">
        <v>151</v>
      </c>
      <c r="C122" s="188"/>
      <c r="D122" s="188"/>
      <c r="E122" s="185"/>
      <c r="F122" s="185"/>
      <c r="G122" s="185"/>
      <c r="H122" s="185"/>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6"/>
      <c r="AN122" s="196"/>
      <c r="AO122" s="196"/>
    </row>
    <row r="123" s="12" customFormat="1" ht="30" customHeight="1" spans="1:41">
      <c r="A123" s="203" t="s">
        <v>52</v>
      </c>
      <c r="B123" s="188" t="s">
        <v>152</v>
      </c>
      <c r="C123" s="188"/>
      <c r="D123" s="188"/>
      <c r="E123" s="185"/>
      <c r="F123" s="185"/>
      <c r="G123" s="185"/>
      <c r="H123" s="185"/>
      <c r="I123" s="191">
        <f t="shared" ref="I123:AL123" si="35">I124+I125+I126+I127+I128</f>
        <v>0</v>
      </c>
      <c r="J123" s="191">
        <f t="shared" si="35"/>
        <v>0</v>
      </c>
      <c r="K123" s="191">
        <f t="shared" si="35"/>
        <v>0</v>
      </c>
      <c r="L123" s="191">
        <f t="shared" si="35"/>
        <v>0</v>
      </c>
      <c r="M123" s="191">
        <f t="shared" si="35"/>
        <v>0</v>
      </c>
      <c r="N123" s="191">
        <f t="shared" si="35"/>
        <v>0</v>
      </c>
      <c r="O123" s="191">
        <f t="shared" si="35"/>
        <v>0</v>
      </c>
      <c r="P123" s="191">
        <f t="shared" si="35"/>
        <v>0</v>
      </c>
      <c r="Q123" s="191">
        <f t="shared" si="35"/>
        <v>0</v>
      </c>
      <c r="R123" s="191">
        <f t="shared" si="35"/>
        <v>0</v>
      </c>
      <c r="S123" s="191">
        <f t="shared" si="35"/>
        <v>0</v>
      </c>
      <c r="T123" s="191">
        <f t="shared" si="35"/>
        <v>0</v>
      </c>
      <c r="U123" s="191">
        <f t="shared" si="35"/>
        <v>0</v>
      </c>
      <c r="V123" s="191">
        <f t="shared" si="35"/>
        <v>0</v>
      </c>
      <c r="W123" s="191">
        <f t="shared" si="35"/>
        <v>0</v>
      </c>
      <c r="X123" s="191">
        <f t="shared" si="35"/>
        <v>0</v>
      </c>
      <c r="Y123" s="191">
        <f t="shared" si="35"/>
        <v>0</v>
      </c>
      <c r="Z123" s="191">
        <f t="shared" si="35"/>
        <v>0</v>
      </c>
      <c r="AA123" s="191">
        <f t="shared" si="35"/>
        <v>0</v>
      </c>
      <c r="AB123" s="191">
        <f t="shared" si="35"/>
        <v>0</v>
      </c>
      <c r="AC123" s="191">
        <f t="shared" si="35"/>
        <v>0</v>
      </c>
      <c r="AD123" s="191">
        <f t="shared" si="35"/>
        <v>0</v>
      </c>
      <c r="AE123" s="191">
        <f t="shared" si="35"/>
        <v>0</v>
      </c>
      <c r="AF123" s="191">
        <f t="shared" si="35"/>
        <v>0</v>
      </c>
      <c r="AG123" s="191">
        <f t="shared" si="35"/>
        <v>0</v>
      </c>
      <c r="AH123" s="191">
        <f t="shared" si="35"/>
        <v>0</v>
      </c>
      <c r="AI123" s="191">
        <f t="shared" si="35"/>
        <v>0</v>
      </c>
      <c r="AJ123" s="191">
        <f t="shared" si="35"/>
        <v>0</v>
      </c>
      <c r="AK123" s="191">
        <f t="shared" si="35"/>
        <v>0</v>
      </c>
      <c r="AL123" s="191">
        <f t="shared" si="35"/>
        <v>0</v>
      </c>
      <c r="AM123" s="196"/>
      <c r="AN123" s="196"/>
      <c r="AO123" s="196"/>
    </row>
    <row r="124" s="12" customFormat="1" ht="30" customHeight="1" spans="1:41">
      <c r="A124" s="183" t="s">
        <v>54</v>
      </c>
      <c r="B124" s="188" t="s">
        <v>153</v>
      </c>
      <c r="C124" s="188"/>
      <c r="D124" s="188"/>
      <c r="E124" s="185"/>
      <c r="F124" s="185"/>
      <c r="G124" s="185"/>
      <c r="H124" s="185"/>
      <c r="I124" s="191"/>
      <c r="J124" s="191"/>
      <c r="K124" s="191"/>
      <c r="L124" s="191"/>
      <c r="M124" s="191"/>
      <c r="N124" s="191"/>
      <c r="O124" s="191"/>
      <c r="P124" s="191"/>
      <c r="Q124" s="191"/>
      <c r="R124" s="191"/>
      <c r="S124" s="191"/>
      <c r="T124" s="191"/>
      <c r="U124" s="191"/>
      <c r="V124" s="191"/>
      <c r="W124" s="191"/>
      <c r="X124" s="191"/>
      <c r="Y124" s="191"/>
      <c r="Z124" s="191"/>
      <c r="AA124" s="191"/>
      <c r="AB124" s="191"/>
      <c r="AC124" s="191"/>
      <c r="AD124" s="191"/>
      <c r="AE124" s="191"/>
      <c r="AF124" s="191"/>
      <c r="AG124" s="191"/>
      <c r="AH124" s="191"/>
      <c r="AI124" s="191"/>
      <c r="AJ124" s="191"/>
      <c r="AK124" s="191"/>
      <c r="AL124" s="191"/>
      <c r="AM124" s="196"/>
      <c r="AN124" s="196"/>
      <c r="AO124" s="196"/>
    </row>
    <row r="125" s="12" customFormat="1" ht="30" customHeight="1" spans="1:41">
      <c r="A125" s="183" t="s">
        <v>54</v>
      </c>
      <c r="B125" s="188" t="s">
        <v>154</v>
      </c>
      <c r="C125" s="188"/>
      <c r="D125" s="188"/>
      <c r="E125" s="185"/>
      <c r="F125" s="185"/>
      <c r="G125" s="185"/>
      <c r="H125" s="185"/>
      <c r="I125" s="191"/>
      <c r="J125" s="191"/>
      <c r="K125" s="191"/>
      <c r="L125" s="191"/>
      <c r="M125" s="191"/>
      <c r="N125" s="191"/>
      <c r="O125" s="191"/>
      <c r="P125" s="191"/>
      <c r="Q125" s="191"/>
      <c r="R125" s="191"/>
      <c r="S125" s="191"/>
      <c r="T125" s="191"/>
      <c r="U125" s="191"/>
      <c r="V125" s="191"/>
      <c r="W125" s="191"/>
      <c r="X125" s="191"/>
      <c r="Y125" s="191"/>
      <c r="Z125" s="191"/>
      <c r="AA125" s="191"/>
      <c r="AB125" s="191"/>
      <c r="AC125" s="191"/>
      <c r="AD125" s="191"/>
      <c r="AE125" s="191"/>
      <c r="AF125" s="191"/>
      <c r="AG125" s="191"/>
      <c r="AH125" s="191"/>
      <c r="AI125" s="191"/>
      <c r="AJ125" s="191"/>
      <c r="AK125" s="191"/>
      <c r="AL125" s="191"/>
      <c r="AM125" s="196"/>
      <c r="AN125" s="196"/>
      <c r="AO125" s="196"/>
    </row>
    <row r="126" s="12" customFormat="1" ht="30" customHeight="1" spans="1:41">
      <c r="A126" s="183" t="s">
        <v>54</v>
      </c>
      <c r="B126" s="188" t="s">
        <v>155</v>
      </c>
      <c r="C126" s="188"/>
      <c r="D126" s="188"/>
      <c r="E126" s="185"/>
      <c r="F126" s="185"/>
      <c r="G126" s="185"/>
      <c r="H126" s="185"/>
      <c r="I126" s="191"/>
      <c r="J126" s="191"/>
      <c r="K126" s="191"/>
      <c r="L126" s="191"/>
      <c r="M126" s="191"/>
      <c r="N126" s="191"/>
      <c r="O126" s="191"/>
      <c r="P126" s="191"/>
      <c r="Q126" s="191"/>
      <c r="R126" s="191"/>
      <c r="S126" s="191"/>
      <c r="T126" s="191"/>
      <c r="U126" s="191"/>
      <c r="V126" s="191"/>
      <c r="W126" s="191"/>
      <c r="X126" s="191"/>
      <c r="Y126" s="191"/>
      <c r="Z126" s="191"/>
      <c r="AA126" s="191"/>
      <c r="AB126" s="191"/>
      <c r="AC126" s="191"/>
      <c r="AD126" s="191"/>
      <c r="AE126" s="191"/>
      <c r="AF126" s="191"/>
      <c r="AG126" s="191"/>
      <c r="AH126" s="191"/>
      <c r="AI126" s="191"/>
      <c r="AJ126" s="191"/>
      <c r="AK126" s="191"/>
      <c r="AL126" s="191"/>
      <c r="AM126" s="196"/>
      <c r="AN126" s="196"/>
      <c r="AO126" s="196"/>
    </row>
    <row r="127" s="12" customFormat="1" ht="30" customHeight="1" spans="1:41">
      <c r="A127" s="183" t="s">
        <v>54</v>
      </c>
      <c r="B127" s="188" t="s">
        <v>156</v>
      </c>
      <c r="C127" s="188"/>
      <c r="D127" s="188"/>
      <c r="E127" s="185"/>
      <c r="F127" s="185"/>
      <c r="G127" s="185"/>
      <c r="H127" s="185"/>
      <c r="I127" s="191"/>
      <c r="J127" s="191"/>
      <c r="K127" s="191"/>
      <c r="L127" s="191"/>
      <c r="M127" s="191"/>
      <c r="N127" s="191"/>
      <c r="O127" s="191"/>
      <c r="P127" s="191"/>
      <c r="Q127" s="191"/>
      <c r="R127" s="191"/>
      <c r="S127" s="191"/>
      <c r="T127" s="191"/>
      <c r="U127" s="191"/>
      <c r="V127" s="191"/>
      <c r="W127" s="191"/>
      <c r="X127" s="191"/>
      <c r="Y127" s="191"/>
      <c r="Z127" s="191"/>
      <c r="AA127" s="191"/>
      <c r="AB127" s="191"/>
      <c r="AC127" s="191"/>
      <c r="AD127" s="191"/>
      <c r="AE127" s="191"/>
      <c r="AF127" s="191"/>
      <c r="AG127" s="191"/>
      <c r="AH127" s="191"/>
      <c r="AI127" s="191"/>
      <c r="AJ127" s="191"/>
      <c r="AK127" s="191"/>
      <c r="AL127" s="191"/>
      <c r="AM127" s="196"/>
      <c r="AN127" s="196"/>
      <c r="AO127" s="196"/>
    </row>
    <row r="128" s="12" customFormat="1" ht="30" customHeight="1" spans="1:41">
      <c r="A128" s="183" t="s">
        <v>54</v>
      </c>
      <c r="B128" s="188" t="s">
        <v>157</v>
      </c>
      <c r="C128" s="188"/>
      <c r="D128" s="188"/>
      <c r="E128" s="185"/>
      <c r="F128" s="185"/>
      <c r="G128" s="185"/>
      <c r="H128" s="185"/>
      <c r="I128" s="191"/>
      <c r="J128" s="191"/>
      <c r="K128" s="191"/>
      <c r="L128" s="191"/>
      <c r="M128" s="191"/>
      <c r="N128" s="191"/>
      <c r="O128" s="191"/>
      <c r="P128" s="191"/>
      <c r="Q128" s="191"/>
      <c r="R128" s="191"/>
      <c r="S128" s="191"/>
      <c r="T128" s="191"/>
      <c r="U128" s="191"/>
      <c r="V128" s="191"/>
      <c r="W128" s="191"/>
      <c r="X128" s="191"/>
      <c r="Y128" s="191"/>
      <c r="Z128" s="191"/>
      <c r="AA128" s="191"/>
      <c r="AB128" s="191"/>
      <c r="AC128" s="191"/>
      <c r="AD128" s="191"/>
      <c r="AE128" s="191"/>
      <c r="AF128" s="191"/>
      <c r="AG128" s="191"/>
      <c r="AH128" s="191"/>
      <c r="AI128" s="191"/>
      <c r="AJ128" s="191"/>
      <c r="AK128" s="191"/>
      <c r="AL128" s="191"/>
      <c r="AM128" s="196"/>
      <c r="AN128" s="196"/>
      <c r="AO128" s="196"/>
    </row>
    <row r="129" s="12" customFormat="1" ht="30" customHeight="1" spans="1:41">
      <c r="A129" s="180" t="s">
        <v>50</v>
      </c>
      <c r="B129" s="188" t="s">
        <v>158</v>
      </c>
      <c r="C129" s="188"/>
      <c r="D129" s="188"/>
      <c r="E129" s="185"/>
      <c r="F129" s="185"/>
      <c r="G129" s="185"/>
      <c r="H129" s="185"/>
      <c r="I129" s="192">
        <f t="shared" ref="I129:AL129" si="36">I130+I133</f>
        <v>0</v>
      </c>
      <c r="J129" s="192">
        <f t="shared" si="36"/>
        <v>0</v>
      </c>
      <c r="K129" s="192">
        <f t="shared" si="36"/>
        <v>0</v>
      </c>
      <c r="L129" s="192">
        <f t="shared" si="36"/>
        <v>0</v>
      </c>
      <c r="M129" s="192">
        <f t="shared" si="36"/>
        <v>0</v>
      </c>
      <c r="N129" s="192">
        <f t="shared" si="36"/>
        <v>0</v>
      </c>
      <c r="O129" s="192">
        <f t="shared" si="36"/>
        <v>0</v>
      </c>
      <c r="P129" s="192">
        <f t="shared" si="36"/>
        <v>0</v>
      </c>
      <c r="Q129" s="192">
        <f t="shared" si="36"/>
        <v>0</v>
      </c>
      <c r="R129" s="192">
        <f t="shared" si="36"/>
        <v>0</v>
      </c>
      <c r="S129" s="192">
        <f t="shared" si="36"/>
        <v>0</v>
      </c>
      <c r="T129" s="192">
        <f t="shared" si="36"/>
        <v>0</v>
      </c>
      <c r="U129" s="192">
        <f t="shared" si="36"/>
        <v>0</v>
      </c>
      <c r="V129" s="192">
        <f t="shared" si="36"/>
        <v>0</v>
      </c>
      <c r="W129" s="192">
        <f t="shared" si="36"/>
        <v>0</v>
      </c>
      <c r="X129" s="192">
        <f t="shared" si="36"/>
        <v>0</v>
      </c>
      <c r="Y129" s="192">
        <f t="shared" si="36"/>
        <v>0</v>
      </c>
      <c r="Z129" s="192">
        <f t="shared" si="36"/>
        <v>0</v>
      </c>
      <c r="AA129" s="192">
        <f t="shared" si="36"/>
        <v>0</v>
      </c>
      <c r="AB129" s="192">
        <f t="shared" si="36"/>
        <v>0</v>
      </c>
      <c r="AC129" s="192">
        <f t="shared" si="36"/>
        <v>0</v>
      </c>
      <c r="AD129" s="192">
        <f t="shared" si="36"/>
        <v>0</v>
      </c>
      <c r="AE129" s="192">
        <f t="shared" si="36"/>
        <v>0</v>
      </c>
      <c r="AF129" s="192">
        <f t="shared" si="36"/>
        <v>0</v>
      </c>
      <c r="AG129" s="192">
        <f t="shared" si="36"/>
        <v>0</v>
      </c>
      <c r="AH129" s="192">
        <f t="shared" si="36"/>
        <v>0</v>
      </c>
      <c r="AI129" s="192">
        <f t="shared" si="36"/>
        <v>0</v>
      </c>
      <c r="AJ129" s="192">
        <f t="shared" si="36"/>
        <v>0</v>
      </c>
      <c r="AK129" s="192">
        <f t="shared" si="36"/>
        <v>0</v>
      </c>
      <c r="AL129" s="192">
        <f t="shared" si="36"/>
        <v>0</v>
      </c>
      <c r="AM129" s="196"/>
      <c r="AN129" s="196"/>
      <c r="AO129" s="196"/>
    </row>
    <row r="130" s="12" customFormat="1" ht="30" customHeight="1" spans="1:41">
      <c r="A130" s="203" t="s">
        <v>52</v>
      </c>
      <c r="B130" s="188" t="s">
        <v>159</v>
      </c>
      <c r="C130" s="188"/>
      <c r="D130" s="188"/>
      <c r="E130" s="185"/>
      <c r="F130" s="185"/>
      <c r="G130" s="185"/>
      <c r="H130" s="185"/>
      <c r="I130" s="191">
        <f t="shared" ref="I130:AL130" si="37">I131+I132</f>
        <v>0</v>
      </c>
      <c r="J130" s="191">
        <f t="shared" si="37"/>
        <v>0</v>
      </c>
      <c r="K130" s="191">
        <f t="shared" si="37"/>
        <v>0</v>
      </c>
      <c r="L130" s="191">
        <f t="shared" si="37"/>
        <v>0</v>
      </c>
      <c r="M130" s="191">
        <f t="shared" si="37"/>
        <v>0</v>
      </c>
      <c r="N130" s="191">
        <f t="shared" si="37"/>
        <v>0</v>
      </c>
      <c r="O130" s="191">
        <f t="shared" si="37"/>
        <v>0</v>
      </c>
      <c r="P130" s="191">
        <f t="shared" si="37"/>
        <v>0</v>
      </c>
      <c r="Q130" s="191">
        <f t="shared" si="37"/>
        <v>0</v>
      </c>
      <c r="R130" s="191">
        <f t="shared" si="37"/>
        <v>0</v>
      </c>
      <c r="S130" s="191">
        <f t="shared" si="37"/>
        <v>0</v>
      </c>
      <c r="T130" s="191">
        <f t="shared" si="37"/>
        <v>0</v>
      </c>
      <c r="U130" s="191">
        <f t="shared" si="37"/>
        <v>0</v>
      </c>
      <c r="V130" s="191">
        <f t="shared" si="37"/>
        <v>0</v>
      </c>
      <c r="W130" s="191">
        <f t="shared" si="37"/>
        <v>0</v>
      </c>
      <c r="X130" s="191">
        <f t="shared" si="37"/>
        <v>0</v>
      </c>
      <c r="Y130" s="191">
        <f t="shared" si="37"/>
        <v>0</v>
      </c>
      <c r="Z130" s="191">
        <f t="shared" si="37"/>
        <v>0</v>
      </c>
      <c r="AA130" s="191">
        <f t="shared" si="37"/>
        <v>0</v>
      </c>
      <c r="AB130" s="191">
        <f t="shared" si="37"/>
        <v>0</v>
      </c>
      <c r="AC130" s="191">
        <f t="shared" si="37"/>
        <v>0</v>
      </c>
      <c r="AD130" s="191">
        <f t="shared" si="37"/>
        <v>0</v>
      </c>
      <c r="AE130" s="191">
        <f t="shared" si="37"/>
        <v>0</v>
      </c>
      <c r="AF130" s="191">
        <f t="shared" si="37"/>
        <v>0</v>
      </c>
      <c r="AG130" s="191">
        <f t="shared" si="37"/>
        <v>0</v>
      </c>
      <c r="AH130" s="191">
        <f t="shared" si="37"/>
        <v>0</v>
      </c>
      <c r="AI130" s="191">
        <f t="shared" si="37"/>
        <v>0</v>
      </c>
      <c r="AJ130" s="191">
        <f t="shared" si="37"/>
        <v>0</v>
      </c>
      <c r="AK130" s="191">
        <f t="shared" si="37"/>
        <v>0</v>
      </c>
      <c r="AL130" s="191">
        <f t="shared" si="37"/>
        <v>0</v>
      </c>
      <c r="AM130" s="196"/>
      <c r="AN130" s="196"/>
      <c r="AO130" s="196"/>
    </row>
    <row r="131" s="12" customFormat="1" ht="30" customHeight="1" spans="1:41">
      <c r="A131" s="183" t="s">
        <v>54</v>
      </c>
      <c r="B131" s="188" t="s">
        <v>160</v>
      </c>
      <c r="C131" s="188"/>
      <c r="D131" s="188"/>
      <c r="E131" s="185"/>
      <c r="F131" s="185"/>
      <c r="G131" s="185"/>
      <c r="H131" s="185"/>
      <c r="I131" s="191"/>
      <c r="J131" s="191"/>
      <c r="K131" s="191"/>
      <c r="L131" s="191"/>
      <c r="M131" s="191"/>
      <c r="N131" s="191"/>
      <c r="O131" s="191"/>
      <c r="P131" s="191"/>
      <c r="Q131" s="191"/>
      <c r="R131" s="191"/>
      <c r="S131" s="191"/>
      <c r="T131" s="191"/>
      <c r="U131" s="191"/>
      <c r="V131" s="191"/>
      <c r="W131" s="191"/>
      <c r="X131" s="191"/>
      <c r="Y131" s="191"/>
      <c r="Z131" s="191"/>
      <c r="AA131" s="191"/>
      <c r="AB131" s="191"/>
      <c r="AC131" s="191"/>
      <c r="AD131" s="191"/>
      <c r="AE131" s="191"/>
      <c r="AF131" s="191"/>
      <c r="AG131" s="191"/>
      <c r="AH131" s="191"/>
      <c r="AI131" s="191"/>
      <c r="AJ131" s="191"/>
      <c r="AK131" s="191"/>
      <c r="AL131" s="191"/>
      <c r="AM131" s="196"/>
      <c r="AN131" s="196"/>
      <c r="AO131" s="196"/>
    </row>
    <row r="132" s="12" customFormat="1" ht="30" customHeight="1" spans="1:41">
      <c r="A132" s="183" t="s">
        <v>54</v>
      </c>
      <c r="B132" s="188" t="s">
        <v>161</v>
      </c>
      <c r="C132" s="188"/>
      <c r="D132" s="188"/>
      <c r="E132" s="185"/>
      <c r="F132" s="185"/>
      <c r="G132" s="185"/>
      <c r="H132" s="185"/>
      <c r="I132" s="191"/>
      <c r="J132" s="191"/>
      <c r="K132" s="191"/>
      <c r="L132" s="191"/>
      <c r="M132" s="191"/>
      <c r="N132" s="191"/>
      <c r="O132" s="191"/>
      <c r="P132" s="191"/>
      <c r="Q132" s="191"/>
      <c r="R132" s="191"/>
      <c r="S132" s="191"/>
      <c r="T132" s="191"/>
      <c r="U132" s="191"/>
      <c r="V132" s="191"/>
      <c r="W132" s="191"/>
      <c r="X132" s="191"/>
      <c r="Y132" s="191"/>
      <c r="Z132" s="191"/>
      <c r="AA132" s="191"/>
      <c r="AB132" s="191"/>
      <c r="AC132" s="191"/>
      <c r="AD132" s="191"/>
      <c r="AE132" s="191"/>
      <c r="AF132" s="191"/>
      <c r="AG132" s="191"/>
      <c r="AH132" s="191"/>
      <c r="AI132" s="191"/>
      <c r="AJ132" s="191"/>
      <c r="AK132" s="191"/>
      <c r="AL132" s="191"/>
      <c r="AM132" s="196"/>
      <c r="AN132" s="196"/>
      <c r="AO132" s="196"/>
    </row>
    <row r="133" s="12" customFormat="1" ht="30" customHeight="1" spans="1:41">
      <c r="A133" s="203" t="s">
        <v>52</v>
      </c>
      <c r="B133" s="188" t="s">
        <v>162</v>
      </c>
      <c r="C133" s="188"/>
      <c r="D133" s="188"/>
      <c r="E133" s="185"/>
      <c r="F133" s="185"/>
      <c r="G133" s="185"/>
      <c r="H133" s="185"/>
      <c r="I133" s="191">
        <f t="shared" ref="I133:AL133" si="38">I134+I135+I136+I137</f>
        <v>0</v>
      </c>
      <c r="J133" s="191">
        <f t="shared" si="38"/>
        <v>0</v>
      </c>
      <c r="K133" s="191">
        <f t="shared" si="38"/>
        <v>0</v>
      </c>
      <c r="L133" s="191">
        <f t="shared" si="38"/>
        <v>0</v>
      </c>
      <c r="M133" s="191">
        <f t="shared" si="38"/>
        <v>0</v>
      </c>
      <c r="N133" s="191">
        <f t="shared" si="38"/>
        <v>0</v>
      </c>
      <c r="O133" s="191">
        <f t="shared" si="38"/>
        <v>0</v>
      </c>
      <c r="P133" s="191">
        <f t="shared" si="38"/>
        <v>0</v>
      </c>
      <c r="Q133" s="191">
        <f t="shared" si="38"/>
        <v>0</v>
      </c>
      <c r="R133" s="191">
        <f t="shared" si="38"/>
        <v>0</v>
      </c>
      <c r="S133" s="191">
        <f t="shared" si="38"/>
        <v>0</v>
      </c>
      <c r="T133" s="191">
        <f t="shared" si="38"/>
        <v>0</v>
      </c>
      <c r="U133" s="191">
        <f t="shared" si="38"/>
        <v>0</v>
      </c>
      <c r="V133" s="191">
        <f t="shared" si="38"/>
        <v>0</v>
      </c>
      <c r="W133" s="191">
        <f t="shared" si="38"/>
        <v>0</v>
      </c>
      <c r="X133" s="191">
        <f t="shared" si="38"/>
        <v>0</v>
      </c>
      <c r="Y133" s="191">
        <f t="shared" si="38"/>
        <v>0</v>
      </c>
      <c r="Z133" s="191">
        <f t="shared" si="38"/>
        <v>0</v>
      </c>
      <c r="AA133" s="191">
        <f t="shared" si="38"/>
        <v>0</v>
      </c>
      <c r="AB133" s="191">
        <f t="shared" si="38"/>
        <v>0</v>
      </c>
      <c r="AC133" s="191">
        <f t="shared" si="38"/>
        <v>0</v>
      </c>
      <c r="AD133" s="191">
        <f t="shared" si="38"/>
        <v>0</v>
      </c>
      <c r="AE133" s="191">
        <f t="shared" si="38"/>
        <v>0</v>
      </c>
      <c r="AF133" s="191">
        <f t="shared" si="38"/>
        <v>0</v>
      </c>
      <c r="AG133" s="191">
        <f t="shared" si="38"/>
        <v>0</v>
      </c>
      <c r="AH133" s="191">
        <f t="shared" si="38"/>
        <v>0</v>
      </c>
      <c r="AI133" s="191">
        <f t="shared" si="38"/>
        <v>0</v>
      </c>
      <c r="AJ133" s="191">
        <f t="shared" si="38"/>
        <v>0</v>
      </c>
      <c r="AK133" s="191">
        <f t="shared" si="38"/>
        <v>0</v>
      </c>
      <c r="AL133" s="191">
        <f t="shared" si="38"/>
        <v>0</v>
      </c>
      <c r="AM133" s="196"/>
      <c r="AN133" s="196"/>
      <c r="AO133" s="196"/>
    </row>
    <row r="134" s="12" customFormat="1" ht="30" customHeight="1" spans="1:41">
      <c r="A134" s="183" t="s">
        <v>54</v>
      </c>
      <c r="B134" s="188" t="s">
        <v>163</v>
      </c>
      <c r="C134" s="188"/>
      <c r="D134" s="188"/>
      <c r="E134" s="185"/>
      <c r="F134" s="185"/>
      <c r="G134" s="185"/>
      <c r="H134" s="185"/>
      <c r="I134" s="191"/>
      <c r="J134" s="191"/>
      <c r="K134" s="191"/>
      <c r="L134" s="191"/>
      <c r="M134" s="191"/>
      <c r="N134" s="191"/>
      <c r="O134" s="191"/>
      <c r="P134" s="191"/>
      <c r="Q134" s="191"/>
      <c r="R134" s="191"/>
      <c r="S134" s="191"/>
      <c r="T134" s="191"/>
      <c r="U134" s="191"/>
      <c r="V134" s="191"/>
      <c r="W134" s="191"/>
      <c r="X134" s="191"/>
      <c r="Y134" s="191"/>
      <c r="Z134" s="191"/>
      <c r="AA134" s="191"/>
      <c r="AB134" s="191"/>
      <c r="AC134" s="191"/>
      <c r="AD134" s="191"/>
      <c r="AE134" s="191"/>
      <c r="AF134" s="191"/>
      <c r="AG134" s="191"/>
      <c r="AH134" s="191"/>
      <c r="AI134" s="191"/>
      <c r="AJ134" s="191"/>
      <c r="AK134" s="191"/>
      <c r="AL134" s="191"/>
      <c r="AM134" s="196"/>
      <c r="AN134" s="196"/>
      <c r="AO134" s="196"/>
    </row>
    <row r="135" s="12" customFormat="1" ht="30" customHeight="1" spans="1:41">
      <c r="A135" s="183" t="s">
        <v>54</v>
      </c>
      <c r="B135" s="188" t="s">
        <v>164</v>
      </c>
      <c r="C135" s="188"/>
      <c r="D135" s="188"/>
      <c r="E135" s="185"/>
      <c r="F135" s="185"/>
      <c r="G135" s="185"/>
      <c r="H135" s="185"/>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6"/>
      <c r="AN135" s="196"/>
      <c r="AO135" s="196"/>
    </row>
    <row r="136" s="12" customFormat="1" ht="30" customHeight="1" spans="1:41">
      <c r="A136" s="183" t="s">
        <v>54</v>
      </c>
      <c r="B136" s="188" t="s">
        <v>165</v>
      </c>
      <c r="C136" s="188"/>
      <c r="D136" s="188"/>
      <c r="E136" s="185"/>
      <c r="F136" s="185"/>
      <c r="G136" s="185"/>
      <c r="H136" s="185"/>
      <c r="I136" s="191"/>
      <c r="J136" s="191"/>
      <c r="K136" s="191"/>
      <c r="L136" s="191"/>
      <c r="M136" s="191"/>
      <c r="N136" s="191"/>
      <c r="O136" s="191"/>
      <c r="P136" s="191"/>
      <c r="Q136" s="191"/>
      <c r="R136" s="191"/>
      <c r="S136" s="191"/>
      <c r="T136" s="191"/>
      <c r="U136" s="191"/>
      <c r="V136" s="191"/>
      <c r="W136" s="191"/>
      <c r="X136" s="191"/>
      <c r="Y136" s="191"/>
      <c r="Z136" s="191"/>
      <c r="AA136" s="191"/>
      <c r="AB136" s="191"/>
      <c r="AC136" s="191"/>
      <c r="AD136" s="191"/>
      <c r="AE136" s="191"/>
      <c r="AF136" s="191"/>
      <c r="AG136" s="191"/>
      <c r="AH136" s="191"/>
      <c r="AI136" s="191"/>
      <c r="AJ136" s="191"/>
      <c r="AK136" s="191"/>
      <c r="AL136" s="191"/>
      <c r="AM136" s="196"/>
      <c r="AN136" s="196"/>
      <c r="AO136" s="196"/>
    </row>
    <row r="137" s="12" customFormat="1" ht="30" customHeight="1" spans="1:41">
      <c r="A137" s="183" t="s">
        <v>54</v>
      </c>
      <c r="B137" s="188" t="s">
        <v>166</v>
      </c>
      <c r="C137" s="188"/>
      <c r="D137" s="188"/>
      <c r="E137" s="185"/>
      <c r="F137" s="185"/>
      <c r="G137" s="185"/>
      <c r="H137" s="185"/>
      <c r="I137" s="191"/>
      <c r="J137" s="191"/>
      <c r="K137" s="191"/>
      <c r="L137" s="191"/>
      <c r="M137" s="191"/>
      <c r="N137" s="191"/>
      <c r="O137" s="191"/>
      <c r="P137" s="191"/>
      <c r="Q137" s="191"/>
      <c r="R137" s="191"/>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6"/>
      <c r="AN137" s="196"/>
      <c r="AO137" s="196"/>
    </row>
    <row r="138" s="12" customFormat="1" ht="30" customHeight="1" spans="1:41">
      <c r="A138" s="180" t="s">
        <v>50</v>
      </c>
      <c r="B138" s="188" t="s">
        <v>167</v>
      </c>
      <c r="C138" s="188"/>
      <c r="D138" s="188"/>
      <c r="E138" s="185"/>
      <c r="F138" s="185"/>
      <c r="G138" s="185"/>
      <c r="H138" s="185"/>
      <c r="I138" s="192">
        <f t="shared" ref="I138:AL138" si="39">I139</f>
        <v>0</v>
      </c>
      <c r="J138" s="192">
        <f t="shared" si="39"/>
        <v>0</v>
      </c>
      <c r="K138" s="192">
        <f t="shared" si="39"/>
        <v>0</v>
      </c>
      <c r="L138" s="192">
        <f t="shared" si="39"/>
        <v>0</v>
      </c>
      <c r="M138" s="192">
        <f t="shared" si="39"/>
        <v>0</v>
      </c>
      <c r="N138" s="192">
        <f t="shared" si="39"/>
        <v>0</v>
      </c>
      <c r="O138" s="192">
        <f t="shared" si="39"/>
        <v>0</v>
      </c>
      <c r="P138" s="192">
        <f t="shared" si="39"/>
        <v>0</v>
      </c>
      <c r="Q138" s="192">
        <f t="shared" si="39"/>
        <v>0</v>
      </c>
      <c r="R138" s="192">
        <f t="shared" si="39"/>
        <v>0</v>
      </c>
      <c r="S138" s="192">
        <f t="shared" si="39"/>
        <v>0</v>
      </c>
      <c r="T138" s="192">
        <f t="shared" si="39"/>
        <v>0</v>
      </c>
      <c r="U138" s="192">
        <f t="shared" si="39"/>
        <v>0</v>
      </c>
      <c r="V138" s="192">
        <f t="shared" si="39"/>
        <v>0</v>
      </c>
      <c r="W138" s="192">
        <f t="shared" si="39"/>
        <v>0</v>
      </c>
      <c r="X138" s="192">
        <f t="shared" si="39"/>
        <v>0</v>
      </c>
      <c r="Y138" s="192">
        <f t="shared" si="39"/>
        <v>0</v>
      </c>
      <c r="Z138" s="192">
        <f t="shared" si="39"/>
        <v>0</v>
      </c>
      <c r="AA138" s="192">
        <f t="shared" si="39"/>
        <v>0</v>
      </c>
      <c r="AB138" s="192">
        <f t="shared" si="39"/>
        <v>0</v>
      </c>
      <c r="AC138" s="192">
        <f t="shared" si="39"/>
        <v>0</v>
      </c>
      <c r="AD138" s="192">
        <f t="shared" si="39"/>
        <v>0</v>
      </c>
      <c r="AE138" s="192">
        <f t="shared" si="39"/>
        <v>0</v>
      </c>
      <c r="AF138" s="192">
        <f t="shared" si="39"/>
        <v>0</v>
      </c>
      <c r="AG138" s="192">
        <f t="shared" si="39"/>
        <v>0</v>
      </c>
      <c r="AH138" s="192">
        <f t="shared" si="39"/>
        <v>0</v>
      </c>
      <c r="AI138" s="192">
        <f t="shared" si="39"/>
        <v>0</v>
      </c>
      <c r="AJ138" s="192">
        <f t="shared" si="39"/>
        <v>0</v>
      </c>
      <c r="AK138" s="192">
        <f t="shared" si="39"/>
        <v>0</v>
      </c>
      <c r="AL138" s="192">
        <f t="shared" si="39"/>
        <v>0</v>
      </c>
      <c r="AM138" s="196"/>
      <c r="AN138" s="196"/>
      <c r="AO138" s="196"/>
    </row>
    <row r="139" s="12" customFormat="1" ht="30" customHeight="1" spans="1:41">
      <c r="A139" s="180" t="s">
        <v>52</v>
      </c>
      <c r="B139" s="188" t="s">
        <v>167</v>
      </c>
      <c r="C139" s="188"/>
      <c r="D139" s="188"/>
      <c r="E139" s="185"/>
      <c r="F139" s="185"/>
      <c r="G139" s="185"/>
      <c r="H139" s="185"/>
      <c r="I139" s="191">
        <f t="shared" ref="I139:AL139" si="40">I140</f>
        <v>0</v>
      </c>
      <c r="J139" s="191">
        <f t="shared" si="40"/>
        <v>0</v>
      </c>
      <c r="K139" s="191">
        <f t="shared" si="40"/>
        <v>0</v>
      </c>
      <c r="L139" s="191">
        <f t="shared" si="40"/>
        <v>0</v>
      </c>
      <c r="M139" s="191">
        <f t="shared" si="40"/>
        <v>0</v>
      </c>
      <c r="N139" s="191">
        <f t="shared" si="40"/>
        <v>0</v>
      </c>
      <c r="O139" s="191">
        <f t="shared" si="40"/>
        <v>0</v>
      </c>
      <c r="P139" s="191">
        <f t="shared" si="40"/>
        <v>0</v>
      </c>
      <c r="Q139" s="191">
        <f t="shared" si="40"/>
        <v>0</v>
      </c>
      <c r="R139" s="191">
        <f t="shared" si="40"/>
        <v>0</v>
      </c>
      <c r="S139" s="191">
        <f t="shared" si="40"/>
        <v>0</v>
      </c>
      <c r="T139" s="191">
        <f t="shared" si="40"/>
        <v>0</v>
      </c>
      <c r="U139" s="191">
        <f t="shared" si="40"/>
        <v>0</v>
      </c>
      <c r="V139" s="191">
        <f t="shared" si="40"/>
        <v>0</v>
      </c>
      <c r="W139" s="191">
        <f t="shared" si="40"/>
        <v>0</v>
      </c>
      <c r="X139" s="191">
        <f t="shared" si="40"/>
        <v>0</v>
      </c>
      <c r="Y139" s="191">
        <f t="shared" si="40"/>
        <v>0</v>
      </c>
      <c r="Z139" s="191">
        <f t="shared" si="40"/>
        <v>0</v>
      </c>
      <c r="AA139" s="191">
        <f t="shared" si="40"/>
        <v>0</v>
      </c>
      <c r="AB139" s="191">
        <f t="shared" si="40"/>
        <v>0</v>
      </c>
      <c r="AC139" s="191">
        <f t="shared" si="40"/>
        <v>0</v>
      </c>
      <c r="AD139" s="191">
        <f t="shared" si="40"/>
        <v>0</v>
      </c>
      <c r="AE139" s="191">
        <f t="shared" si="40"/>
        <v>0</v>
      </c>
      <c r="AF139" s="191">
        <f t="shared" si="40"/>
        <v>0</v>
      </c>
      <c r="AG139" s="191">
        <f t="shared" si="40"/>
        <v>0</v>
      </c>
      <c r="AH139" s="191">
        <f t="shared" si="40"/>
        <v>0</v>
      </c>
      <c r="AI139" s="191">
        <f t="shared" si="40"/>
        <v>0</v>
      </c>
      <c r="AJ139" s="191">
        <f t="shared" si="40"/>
        <v>0</v>
      </c>
      <c r="AK139" s="191">
        <f t="shared" si="40"/>
        <v>0</v>
      </c>
      <c r="AL139" s="191">
        <f t="shared" si="40"/>
        <v>0</v>
      </c>
      <c r="AM139" s="196"/>
      <c r="AN139" s="196"/>
      <c r="AO139" s="196"/>
    </row>
    <row r="140" s="12" customFormat="1" ht="30" customHeight="1" spans="1:41">
      <c r="A140" s="180" t="s">
        <v>54</v>
      </c>
      <c r="B140" s="188" t="s">
        <v>167</v>
      </c>
      <c r="C140" s="188"/>
      <c r="D140" s="188"/>
      <c r="E140" s="185"/>
      <c r="F140" s="185"/>
      <c r="G140" s="185"/>
      <c r="H140" s="185"/>
      <c r="I140" s="191"/>
      <c r="J140" s="191"/>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6"/>
      <c r="AN140" s="196"/>
      <c r="AO140" s="196"/>
    </row>
    <row r="141" s="12" customFormat="1" ht="30" customHeight="1" spans="1:41">
      <c r="A141" s="180" t="s">
        <v>50</v>
      </c>
      <c r="B141" s="188" t="s">
        <v>96</v>
      </c>
      <c r="C141" s="188"/>
      <c r="D141" s="188"/>
      <c r="E141" s="185"/>
      <c r="F141" s="185"/>
      <c r="G141" s="185"/>
      <c r="H141" s="185"/>
      <c r="I141" s="192">
        <f t="shared" ref="I141:AL141" si="41">I142</f>
        <v>1</v>
      </c>
      <c r="J141" s="192">
        <f t="shared" si="41"/>
        <v>3800</v>
      </c>
      <c r="K141" s="192">
        <f t="shared" si="41"/>
        <v>0</v>
      </c>
      <c r="L141" s="192">
        <f t="shared" si="41"/>
        <v>0</v>
      </c>
      <c r="M141" s="192">
        <f t="shared" si="41"/>
        <v>0</v>
      </c>
      <c r="N141" s="192">
        <f t="shared" si="41"/>
        <v>0</v>
      </c>
      <c r="O141" s="192">
        <f t="shared" si="41"/>
        <v>0</v>
      </c>
      <c r="P141" s="192">
        <f t="shared" si="41"/>
        <v>0</v>
      </c>
      <c r="Q141" s="192">
        <f t="shared" si="41"/>
        <v>0</v>
      </c>
      <c r="R141" s="192">
        <f t="shared" si="41"/>
        <v>1</v>
      </c>
      <c r="S141" s="192">
        <f t="shared" si="41"/>
        <v>3800</v>
      </c>
      <c r="T141" s="192">
        <f t="shared" si="41"/>
        <v>0</v>
      </c>
      <c r="U141" s="192">
        <f t="shared" si="41"/>
        <v>0</v>
      </c>
      <c r="V141" s="192">
        <f t="shared" si="41"/>
        <v>0</v>
      </c>
      <c r="W141" s="192">
        <f t="shared" si="41"/>
        <v>0</v>
      </c>
      <c r="X141" s="192">
        <f t="shared" si="41"/>
        <v>0</v>
      </c>
      <c r="Y141" s="192">
        <f t="shared" si="41"/>
        <v>0</v>
      </c>
      <c r="Z141" s="192">
        <f t="shared" si="41"/>
        <v>38</v>
      </c>
      <c r="AA141" s="192">
        <f t="shared" si="41"/>
        <v>38</v>
      </c>
      <c r="AB141" s="192">
        <f t="shared" si="41"/>
        <v>0</v>
      </c>
      <c r="AC141" s="192">
        <f t="shared" si="41"/>
        <v>0</v>
      </c>
      <c r="AD141" s="192">
        <f t="shared" si="41"/>
        <v>38</v>
      </c>
      <c r="AE141" s="192">
        <f t="shared" si="41"/>
        <v>0</v>
      </c>
      <c r="AF141" s="192">
        <f t="shared" si="41"/>
        <v>0</v>
      </c>
      <c r="AG141" s="192">
        <f t="shared" si="41"/>
        <v>0</v>
      </c>
      <c r="AH141" s="192">
        <f t="shared" si="41"/>
        <v>0</v>
      </c>
      <c r="AI141" s="192">
        <f t="shared" si="41"/>
        <v>0</v>
      </c>
      <c r="AJ141" s="192">
        <f t="shared" si="41"/>
        <v>0</v>
      </c>
      <c r="AK141" s="192">
        <f t="shared" si="41"/>
        <v>0</v>
      </c>
      <c r="AL141" s="192">
        <f t="shared" si="41"/>
        <v>0</v>
      </c>
      <c r="AM141" s="196"/>
      <c r="AN141" s="196"/>
      <c r="AO141" s="196"/>
    </row>
    <row r="142" s="12" customFormat="1" ht="30" customHeight="1" spans="1:41">
      <c r="A142" s="180" t="s">
        <v>52</v>
      </c>
      <c r="B142" s="188" t="s">
        <v>96</v>
      </c>
      <c r="C142" s="188"/>
      <c r="D142" s="188"/>
      <c r="E142" s="185"/>
      <c r="F142" s="185"/>
      <c r="G142" s="185"/>
      <c r="H142" s="185"/>
      <c r="I142" s="191">
        <f t="shared" ref="I142:AL142" si="42">I143+I144+I146</f>
        <v>1</v>
      </c>
      <c r="J142" s="191">
        <f t="shared" si="42"/>
        <v>3800</v>
      </c>
      <c r="K142" s="191">
        <f t="shared" si="42"/>
        <v>0</v>
      </c>
      <c r="L142" s="191">
        <f t="shared" si="42"/>
        <v>0</v>
      </c>
      <c r="M142" s="191">
        <f t="shared" si="42"/>
        <v>0</v>
      </c>
      <c r="N142" s="191">
        <f t="shared" si="42"/>
        <v>0</v>
      </c>
      <c r="O142" s="191">
        <f t="shared" si="42"/>
        <v>0</v>
      </c>
      <c r="P142" s="191">
        <f t="shared" si="42"/>
        <v>0</v>
      </c>
      <c r="Q142" s="191">
        <f t="shared" si="42"/>
        <v>0</v>
      </c>
      <c r="R142" s="191">
        <f t="shared" si="42"/>
        <v>1</v>
      </c>
      <c r="S142" s="191">
        <f t="shared" si="42"/>
        <v>3800</v>
      </c>
      <c r="T142" s="191">
        <f t="shared" si="42"/>
        <v>0</v>
      </c>
      <c r="U142" s="191">
        <f t="shared" si="42"/>
        <v>0</v>
      </c>
      <c r="V142" s="191">
        <f t="shared" si="42"/>
        <v>0</v>
      </c>
      <c r="W142" s="191">
        <f t="shared" si="42"/>
        <v>0</v>
      </c>
      <c r="X142" s="191">
        <f t="shared" si="42"/>
        <v>0</v>
      </c>
      <c r="Y142" s="191">
        <f t="shared" si="42"/>
        <v>0</v>
      </c>
      <c r="Z142" s="191">
        <f t="shared" si="42"/>
        <v>38</v>
      </c>
      <c r="AA142" s="191">
        <f t="shared" si="42"/>
        <v>38</v>
      </c>
      <c r="AB142" s="191">
        <f t="shared" si="42"/>
        <v>0</v>
      </c>
      <c r="AC142" s="191">
        <f t="shared" si="42"/>
        <v>0</v>
      </c>
      <c r="AD142" s="191">
        <f t="shared" si="42"/>
        <v>38</v>
      </c>
      <c r="AE142" s="191">
        <f t="shared" si="42"/>
        <v>0</v>
      </c>
      <c r="AF142" s="191">
        <f t="shared" si="42"/>
        <v>0</v>
      </c>
      <c r="AG142" s="191">
        <f t="shared" si="42"/>
        <v>0</v>
      </c>
      <c r="AH142" s="191">
        <f t="shared" si="42"/>
        <v>0</v>
      </c>
      <c r="AI142" s="191">
        <f t="shared" si="42"/>
        <v>0</v>
      </c>
      <c r="AJ142" s="191">
        <f t="shared" si="42"/>
        <v>0</v>
      </c>
      <c r="AK142" s="191">
        <f t="shared" si="42"/>
        <v>0</v>
      </c>
      <c r="AL142" s="191">
        <f t="shared" si="42"/>
        <v>0</v>
      </c>
      <c r="AM142" s="196"/>
      <c r="AN142" s="196"/>
      <c r="AO142" s="196"/>
    </row>
    <row r="143" s="12" customFormat="1" ht="45" customHeight="1" spans="1:41">
      <c r="A143" s="183" t="s">
        <v>54</v>
      </c>
      <c r="B143" s="188" t="s">
        <v>168</v>
      </c>
      <c r="C143" s="188"/>
      <c r="D143" s="188"/>
      <c r="E143" s="185"/>
      <c r="F143" s="185"/>
      <c r="G143" s="185"/>
      <c r="H143" s="185"/>
      <c r="I143" s="191"/>
      <c r="J143" s="191"/>
      <c r="K143" s="191"/>
      <c r="L143" s="191"/>
      <c r="M143" s="191"/>
      <c r="N143" s="191"/>
      <c r="O143" s="191"/>
      <c r="P143" s="191"/>
      <c r="Q143" s="191"/>
      <c r="R143" s="191"/>
      <c r="S143" s="191"/>
      <c r="T143" s="191"/>
      <c r="U143" s="191"/>
      <c r="V143" s="191"/>
      <c r="W143" s="191"/>
      <c r="X143" s="191"/>
      <c r="Y143" s="191"/>
      <c r="Z143" s="191"/>
      <c r="AA143" s="191"/>
      <c r="AB143" s="191"/>
      <c r="AC143" s="191"/>
      <c r="AD143" s="191"/>
      <c r="AE143" s="191"/>
      <c r="AF143" s="191"/>
      <c r="AG143" s="191"/>
      <c r="AH143" s="191"/>
      <c r="AI143" s="191"/>
      <c r="AJ143" s="191"/>
      <c r="AK143" s="191"/>
      <c r="AL143" s="191"/>
      <c r="AM143" s="196"/>
      <c r="AN143" s="196"/>
      <c r="AO143" s="196"/>
    </row>
    <row r="144" s="12" customFormat="1" ht="30" customHeight="1" spans="1:41">
      <c r="A144" s="183" t="s">
        <v>54</v>
      </c>
      <c r="B144" s="188" t="s">
        <v>169</v>
      </c>
      <c r="C144" s="188"/>
      <c r="D144" s="188"/>
      <c r="E144" s="185"/>
      <c r="F144" s="185"/>
      <c r="G144" s="185"/>
      <c r="H144" s="185"/>
      <c r="I144" s="191">
        <f t="shared" ref="I144:AL144" si="43">SUM(I145)</f>
        <v>1</v>
      </c>
      <c r="J144" s="191">
        <f t="shared" si="43"/>
        <v>3800</v>
      </c>
      <c r="K144" s="191">
        <f t="shared" si="43"/>
        <v>0</v>
      </c>
      <c r="L144" s="191">
        <f t="shared" si="43"/>
        <v>0</v>
      </c>
      <c r="M144" s="191">
        <f t="shared" si="43"/>
        <v>0</v>
      </c>
      <c r="N144" s="191">
        <f t="shared" si="43"/>
        <v>0</v>
      </c>
      <c r="O144" s="191">
        <f t="shared" si="43"/>
        <v>0</v>
      </c>
      <c r="P144" s="191">
        <f t="shared" si="43"/>
        <v>0</v>
      </c>
      <c r="Q144" s="191">
        <f t="shared" si="43"/>
        <v>0</v>
      </c>
      <c r="R144" s="191">
        <f t="shared" si="43"/>
        <v>1</v>
      </c>
      <c r="S144" s="191">
        <f t="shared" si="43"/>
        <v>3800</v>
      </c>
      <c r="T144" s="191">
        <f t="shared" si="43"/>
        <v>0</v>
      </c>
      <c r="U144" s="191">
        <f t="shared" si="43"/>
        <v>0</v>
      </c>
      <c r="V144" s="191">
        <f t="shared" si="43"/>
        <v>0</v>
      </c>
      <c r="W144" s="191">
        <f t="shared" si="43"/>
        <v>0</v>
      </c>
      <c r="X144" s="191">
        <f t="shared" si="43"/>
        <v>0</v>
      </c>
      <c r="Y144" s="191">
        <f t="shared" si="43"/>
        <v>0</v>
      </c>
      <c r="Z144" s="191">
        <f t="shared" si="43"/>
        <v>38</v>
      </c>
      <c r="AA144" s="191">
        <f t="shared" si="43"/>
        <v>38</v>
      </c>
      <c r="AB144" s="191">
        <f t="shared" si="43"/>
        <v>0</v>
      </c>
      <c r="AC144" s="191">
        <f t="shared" si="43"/>
        <v>0</v>
      </c>
      <c r="AD144" s="191">
        <f t="shared" si="43"/>
        <v>38</v>
      </c>
      <c r="AE144" s="191">
        <f t="shared" si="43"/>
        <v>0</v>
      </c>
      <c r="AF144" s="191">
        <f t="shared" si="43"/>
        <v>0</v>
      </c>
      <c r="AG144" s="191">
        <f t="shared" si="43"/>
        <v>0</v>
      </c>
      <c r="AH144" s="191">
        <f t="shared" si="43"/>
        <v>0</v>
      </c>
      <c r="AI144" s="191">
        <f t="shared" si="43"/>
        <v>0</v>
      </c>
      <c r="AJ144" s="191">
        <f t="shared" si="43"/>
        <v>0</v>
      </c>
      <c r="AK144" s="191">
        <f t="shared" si="43"/>
        <v>0</v>
      </c>
      <c r="AL144" s="191">
        <f t="shared" si="43"/>
        <v>0</v>
      </c>
      <c r="AM144" s="196"/>
      <c r="AN144" s="196"/>
      <c r="AO144" s="196"/>
    </row>
    <row r="145" s="7" customFormat="1" ht="178" customHeight="1" spans="1:42">
      <c r="A145" s="22">
        <v>16</v>
      </c>
      <c r="B145" s="22" t="s">
        <v>1183</v>
      </c>
      <c r="C145" s="22">
        <v>2024</v>
      </c>
      <c r="D145" s="33" t="s">
        <v>1004</v>
      </c>
      <c r="E145" s="22" t="s">
        <v>178</v>
      </c>
      <c r="F145" s="22" t="s">
        <v>1184</v>
      </c>
      <c r="G145" s="22" t="s">
        <v>995</v>
      </c>
      <c r="H145" s="33" t="s">
        <v>1006</v>
      </c>
      <c r="I145" s="22">
        <v>1</v>
      </c>
      <c r="J145" s="22">
        <v>3800</v>
      </c>
      <c r="K145" s="22"/>
      <c r="L145" s="22"/>
      <c r="M145" s="22"/>
      <c r="N145" s="22"/>
      <c r="O145" s="22"/>
      <c r="P145" s="22"/>
      <c r="Q145" s="22"/>
      <c r="R145" s="22">
        <v>1</v>
      </c>
      <c r="S145" s="22">
        <v>3800</v>
      </c>
      <c r="T145" s="22"/>
      <c r="U145" s="22" t="s">
        <v>1007</v>
      </c>
      <c r="V145" s="22" t="s">
        <v>1185</v>
      </c>
      <c r="W145" s="22" t="s">
        <v>1007</v>
      </c>
      <c r="X145" s="22" t="s">
        <v>1185</v>
      </c>
      <c r="Y145" s="22" t="s">
        <v>1186</v>
      </c>
      <c r="Z145" s="22">
        <v>38</v>
      </c>
      <c r="AA145" s="22">
        <v>38</v>
      </c>
      <c r="AB145" s="60"/>
      <c r="AC145" s="60"/>
      <c r="AD145" s="60">
        <v>38</v>
      </c>
      <c r="AE145" s="60"/>
      <c r="AF145" s="22"/>
      <c r="AG145" s="22"/>
      <c r="AH145" s="22"/>
      <c r="AI145" s="22"/>
      <c r="AJ145" s="22"/>
      <c r="AK145" s="22"/>
      <c r="AL145" s="22"/>
      <c r="AM145" s="33" t="s">
        <v>1187</v>
      </c>
      <c r="AN145" s="33" t="s">
        <v>1188</v>
      </c>
      <c r="AO145" s="60" t="s">
        <v>1386</v>
      </c>
      <c r="AP145" s="75" t="s">
        <v>1386</v>
      </c>
    </row>
    <row r="146" s="12" customFormat="1" ht="30" customHeight="1" spans="1:40">
      <c r="A146" s="183" t="s">
        <v>54</v>
      </c>
      <c r="B146" s="188" t="s">
        <v>170</v>
      </c>
      <c r="C146" s="188"/>
      <c r="D146" s="188"/>
      <c r="E146" s="185"/>
      <c r="F146" s="185"/>
      <c r="G146" s="185"/>
      <c r="H146" s="185"/>
      <c r="I146" s="191"/>
      <c r="J146" s="191"/>
      <c r="K146" s="191"/>
      <c r="L146" s="191"/>
      <c r="M146" s="191"/>
      <c r="N146" s="191"/>
      <c r="O146" s="191"/>
      <c r="P146" s="191"/>
      <c r="Q146" s="191"/>
      <c r="R146" s="191"/>
      <c r="S146" s="191"/>
      <c r="T146" s="191"/>
      <c r="U146" s="191"/>
      <c r="V146" s="191"/>
      <c r="W146" s="191"/>
      <c r="X146" s="191"/>
      <c r="Y146" s="191"/>
      <c r="Z146" s="191"/>
      <c r="AA146" s="191"/>
      <c r="AB146" s="191"/>
      <c r="AC146" s="191"/>
      <c r="AD146" s="191"/>
      <c r="AE146" s="191"/>
      <c r="AF146" s="191"/>
      <c r="AG146" s="191"/>
      <c r="AH146" s="191"/>
      <c r="AI146" s="191"/>
      <c r="AJ146" s="191"/>
      <c r="AK146" s="191"/>
      <c r="AL146" s="191"/>
      <c r="AM146" s="196"/>
      <c r="AN146" s="196"/>
    </row>
  </sheetData>
  <autoFilter xmlns:etc="http://www.wps.cn/officeDocument/2017/etCustomData" ref="A3:XFD146" etc:filterBottomFollowUsedRange="0">
    <extLst/>
  </autoFilter>
  <mergeCells count="173">
    <mergeCell ref="A1:D1"/>
    <mergeCell ref="A2:AO2"/>
    <mergeCell ref="K3:R3"/>
    <mergeCell ref="S3:T3"/>
    <mergeCell ref="U3:Y3"/>
    <mergeCell ref="Z3:AL3"/>
    <mergeCell ref="AB4:AE4"/>
    <mergeCell ref="B6:H6"/>
    <mergeCell ref="B7:D7"/>
    <mergeCell ref="E7:G7"/>
    <mergeCell ref="B8:D8"/>
    <mergeCell ref="E8:G8"/>
    <mergeCell ref="B9:D9"/>
    <mergeCell ref="E9:G9"/>
    <mergeCell ref="B10:D10"/>
    <mergeCell ref="B11:D11"/>
    <mergeCell ref="B13:D13"/>
    <mergeCell ref="B14:D14"/>
    <mergeCell ref="B15:D15"/>
    <mergeCell ref="B16:D16"/>
    <mergeCell ref="B17:D17"/>
    <mergeCell ref="B18:D18"/>
    <mergeCell ref="B19:D19"/>
    <mergeCell ref="B20:D20"/>
    <mergeCell ref="B21:D21"/>
    <mergeCell ref="B22:D22"/>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5:D45"/>
    <mergeCell ref="B46:D46"/>
    <mergeCell ref="B47:D47"/>
    <mergeCell ref="B49:D49"/>
    <mergeCell ref="B50:D50"/>
    <mergeCell ref="B51:D51"/>
    <mergeCell ref="B52:D52"/>
    <mergeCell ref="B53:D53"/>
    <mergeCell ref="B55:D55"/>
    <mergeCell ref="B56:D56"/>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2:D82"/>
    <mergeCell ref="B86:D86"/>
    <mergeCell ref="B87:D87"/>
    <mergeCell ref="B88:D88"/>
    <mergeCell ref="B89:D89"/>
    <mergeCell ref="B90:D90"/>
    <mergeCell ref="B91:D91"/>
    <mergeCell ref="B92:D92"/>
    <mergeCell ref="B93:D93"/>
    <mergeCell ref="B94:D94"/>
    <mergeCell ref="B95:D95"/>
    <mergeCell ref="B96:D96"/>
    <mergeCell ref="B97:D97"/>
    <mergeCell ref="B98:D98"/>
    <mergeCell ref="B99:D99"/>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 ref="B129:D129"/>
    <mergeCell ref="B130:D130"/>
    <mergeCell ref="B131:D131"/>
    <mergeCell ref="B132:D132"/>
    <mergeCell ref="B133:D133"/>
    <mergeCell ref="B134:D134"/>
    <mergeCell ref="B135:D135"/>
    <mergeCell ref="B136:D136"/>
    <mergeCell ref="B137:D137"/>
    <mergeCell ref="B138:D138"/>
    <mergeCell ref="B139:D139"/>
    <mergeCell ref="B140:D140"/>
    <mergeCell ref="B141:D141"/>
    <mergeCell ref="B142:D142"/>
    <mergeCell ref="B143:D143"/>
    <mergeCell ref="B144:D144"/>
    <mergeCell ref="B146:D146"/>
    <mergeCell ref="A3:A5"/>
    <mergeCell ref="B3:B5"/>
    <mergeCell ref="C3:C5"/>
    <mergeCell ref="D3:D5"/>
    <mergeCell ref="E3:E5"/>
    <mergeCell ref="F3:F5"/>
    <mergeCell ref="G3:G5"/>
    <mergeCell ref="H3:H5"/>
    <mergeCell ref="I3:I5"/>
    <mergeCell ref="J3: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A4:AA5"/>
    <mergeCell ref="AF4:AF5"/>
    <mergeCell ref="AG4:AG5"/>
    <mergeCell ref="AH4:AH5"/>
    <mergeCell ref="AI4:AI5"/>
    <mergeCell ref="AJ4:AJ5"/>
    <mergeCell ref="AK4:AK5"/>
    <mergeCell ref="AL4:AL5"/>
    <mergeCell ref="AM3:AM5"/>
    <mergeCell ref="AN3:AN5"/>
    <mergeCell ref="AO3:AO5"/>
    <mergeCell ref="AP3:AP5"/>
  </mergeCells>
  <conditionalFormatting sqref="D54">
    <cfRule type="duplicateValues" dxfId="1" priority="1"/>
  </conditionalFormatting>
  <conditionalFormatting sqref="D113">
    <cfRule type="expression" dxfId="0" priority="2">
      <formula>AND(COUNTIF(#REF!,D113)+COUNTIF(#REF!,D113)+COUNTIF(#REF!,D113)+COUNTIF(#REF!,D113)+COUNTIF(#REF!,D113)+COUNTIF(#REF!,D113)+COUNTIF(#REF!,D113)+COUNTIF(#REF!,D113)+COUNTIF(#REF!,D113)+COUNTIF(#REF!,D113)+COUNTIF(#REF!,D113)+COUNTIF(#REF!,D113)&gt;1,NOT(ISBLANK(D113)))</formula>
    </cfRule>
  </conditionalFormatting>
  <pageMargins left="0.590277777777778" right="0.751388888888889" top="0.747916666666667" bottom="0.236111111111111" header="0.5" footer="0.275"/>
  <pageSetup paperSize="8" scale="31" fitToHeight="0" orientation="landscape" horizontalDpi="600"/>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16</v>
      </c>
      <c r="D5" s="131" t="e">
        <f t="shared" si="0"/>
        <v>#VALUE!</v>
      </c>
      <c r="E5" s="131">
        <f t="shared" si="0"/>
        <v>16809</v>
      </c>
      <c r="F5" s="131">
        <f t="shared" si="0"/>
        <v>15190.75</v>
      </c>
      <c r="G5" s="132">
        <f t="shared" si="0"/>
        <v>1</v>
      </c>
      <c r="H5" s="106"/>
      <c r="I5" s="106"/>
      <c r="J5" s="106"/>
    </row>
    <row r="6" s="107" customFormat="1" ht="18" customHeight="1" spans="1:10">
      <c r="A6" s="133" t="s">
        <v>640</v>
      </c>
      <c r="B6" s="134" t="s">
        <v>51</v>
      </c>
      <c r="C6" s="135">
        <f t="shared" ref="C6:F6" si="1">C7+C25+C30+C37+C42</f>
        <v>10</v>
      </c>
      <c r="D6" s="135" t="s">
        <v>1266</v>
      </c>
      <c r="E6" s="135">
        <f t="shared" si="1"/>
        <v>11951</v>
      </c>
      <c r="F6" s="135">
        <f t="shared" si="1"/>
        <v>8462.75</v>
      </c>
      <c r="G6" s="136">
        <f>F6/$F$5</f>
        <v>0.557098892418083</v>
      </c>
      <c r="H6" s="106"/>
      <c r="I6" s="106"/>
      <c r="J6" s="106"/>
    </row>
    <row r="7" s="108" customFormat="1" ht="18" customHeight="1" spans="1:10">
      <c r="A7" s="137" t="s">
        <v>1265</v>
      </c>
      <c r="B7" s="138" t="s">
        <v>53</v>
      </c>
      <c r="C7" s="139">
        <f t="shared" ref="C7:F7" si="2">C8+C11+C16+C17+C22+C23+C24</f>
        <v>5</v>
      </c>
      <c r="D7" s="139" t="s">
        <v>1266</v>
      </c>
      <c r="E7" s="139">
        <f t="shared" si="2"/>
        <v>10543</v>
      </c>
      <c r="F7" s="139">
        <f t="shared" si="2"/>
        <v>4352.75</v>
      </c>
      <c r="G7" s="136">
        <f>F7/$F$5</f>
        <v>0.286539505949344</v>
      </c>
      <c r="H7" s="140"/>
      <c r="I7" s="140"/>
      <c r="J7" s="140"/>
    </row>
    <row r="8" s="108" customFormat="1" ht="18" customHeight="1" spans="1:10">
      <c r="A8" s="141">
        <v>1</v>
      </c>
      <c r="B8" s="142" t="s">
        <v>55</v>
      </c>
      <c r="C8" s="143">
        <f>C9+C10</f>
        <v>1</v>
      </c>
      <c r="D8" s="143" t="e">
        <f>D9+D10</f>
        <v>#VALUE!</v>
      </c>
      <c r="E8" s="143">
        <f>E9+E10</f>
        <v>2000</v>
      </c>
      <c r="F8" s="143">
        <f>F9+F10</f>
        <v>736</v>
      </c>
      <c r="G8" s="136">
        <f>F8/$F$5</f>
        <v>0.0484505373335747</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736</v>
      </c>
      <c r="G10" s="136">
        <f>F10/$F$5</f>
        <v>0.0484505373335747</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3">C18+C19+C20+C21</f>
        <v>4</v>
      </c>
      <c r="D17" s="143" t="e">
        <f t="shared" si="3"/>
        <v>#VALUE!</v>
      </c>
      <c r="E17" s="143">
        <f t="shared" si="3"/>
        <v>8543</v>
      </c>
      <c r="F17" s="143">
        <f t="shared" si="3"/>
        <v>3616.75</v>
      </c>
      <c r="G17" s="136">
        <f>F17/$F$5</f>
        <v>0.238088968615769</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8543</v>
      </c>
      <c r="F20" s="147">
        <v>3616.75</v>
      </c>
      <c r="G20" s="136">
        <f>F20/$F$5</f>
        <v>0.238088968615769</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4">C26+C27+C28+C29</f>
        <v>0</v>
      </c>
      <c r="D25" s="139">
        <f t="shared" si="4"/>
        <v>0</v>
      </c>
      <c r="E25" s="139">
        <f t="shared" si="4"/>
        <v>0</v>
      </c>
      <c r="F25" s="139">
        <f t="shared" si="4"/>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5">C31+C36</f>
        <v>3</v>
      </c>
      <c r="D30" s="139" t="e">
        <f t="shared" si="5"/>
        <v>#VALUE!</v>
      </c>
      <c r="E30" s="139">
        <f t="shared" si="5"/>
        <v>108</v>
      </c>
      <c r="F30" s="139">
        <f t="shared" si="5"/>
        <v>3850</v>
      </c>
      <c r="G30" s="136">
        <f>F30/$F$5</f>
        <v>0.253443707519379</v>
      </c>
      <c r="H30" s="140"/>
      <c r="I30" s="140"/>
      <c r="J30" s="140"/>
    </row>
    <row r="31" s="108" customFormat="1" ht="18" customHeight="1" spans="1:10">
      <c r="A31" s="141">
        <v>1</v>
      </c>
      <c r="B31" s="148" t="s">
        <v>79</v>
      </c>
      <c r="C31" s="143">
        <f t="shared" ref="C31:F31" si="6">C32+C33+C34+C35</f>
        <v>3</v>
      </c>
      <c r="D31" s="143" t="e">
        <f t="shared" si="6"/>
        <v>#VALUE!</v>
      </c>
      <c r="E31" s="143">
        <f t="shared" si="6"/>
        <v>108</v>
      </c>
      <c r="F31" s="143">
        <f t="shared" si="6"/>
        <v>3850</v>
      </c>
      <c r="G31" s="136">
        <f>F31/$F$5</f>
        <v>0.253443707519379</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108</v>
      </c>
      <c r="F35" s="147">
        <v>3850</v>
      </c>
      <c r="G35" s="136">
        <f>F35/$F$5</f>
        <v>0.253443707519379</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7">C38+C39+C40+C41</f>
        <v>1</v>
      </c>
      <c r="D37" s="139" t="e">
        <f t="shared" si="7"/>
        <v>#VALUE!</v>
      </c>
      <c r="E37" s="139">
        <f t="shared" si="7"/>
        <v>100</v>
      </c>
      <c r="F37" s="139">
        <f t="shared" si="7"/>
        <v>60</v>
      </c>
      <c r="G37" s="136">
        <f>F37/$F$5</f>
        <v>0.00394977206523707</v>
      </c>
      <c r="H37" s="140"/>
      <c r="I37" s="140"/>
      <c r="J37" s="140"/>
    </row>
    <row r="38" s="108" customFormat="1" ht="18" customHeight="1" spans="1:10">
      <c r="A38" s="141">
        <v>1</v>
      </c>
      <c r="B38" s="150" t="s">
        <v>86</v>
      </c>
      <c r="C38" s="143">
        <v>1</v>
      </c>
      <c r="D38" s="145" t="s">
        <v>1344</v>
      </c>
      <c r="E38" s="146">
        <v>100</v>
      </c>
      <c r="F38" s="147">
        <v>60</v>
      </c>
      <c r="G38" s="136">
        <f>F38/$F$5</f>
        <v>0.00394977206523707</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8">C43+C44+C45+C46+C47+C48</f>
        <v>1</v>
      </c>
      <c r="D42" s="139" t="e">
        <f t="shared" si="8"/>
        <v>#VALUE!</v>
      </c>
      <c r="E42" s="139">
        <f t="shared" si="8"/>
        <v>1200</v>
      </c>
      <c r="F42" s="139">
        <f t="shared" si="8"/>
        <v>200</v>
      </c>
      <c r="G42" s="136">
        <f>F42/$F$5</f>
        <v>0.0131659068841236</v>
      </c>
      <c r="H42" s="140"/>
      <c r="I42" s="140"/>
      <c r="J42" s="140"/>
    </row>
    <row r="43" s="108" customFormat="1" ht="18" customHeight="1" spans="1:10">
      <c r="A43" s="141">
        <v>1</v>
      </c>
      <c r="B43" s="148" t="s">
        <v>91</v>
      </c>
      <c r="C43" s="143">
        <v>1</v>
      </c>
      <c r="D43" s="145" t="s">
        <v>1276</v>
      </c>
      <c r="E43" s="146">
        <v>1200</v>
      </c>
      <c r="F43" s="147">
        <v>200</v>
      </c>
      <c r="G43" s="136">
        <f>F43/$F$5</f>
        <v>0.0131659068841236</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9">C50+C53+C56+C59+C63</f>
        <v>0</v>
      </c>
      <c r="D49" s="135">
        <f t="shared" si="9"/>
        <v>0</v>
      </c>
      <c r="E49" s="135">
        <f t="shared" si="9"/>
        <v>0</v>
      </c>
      <c r="F49" s="135">
        <f t="shared" si="9"/>
        <v>0</v>
      </c>
      <c r="G49" s="136">
        <f>F49/$F$5</f>
        <v>0</v>
      </c>
      <c r="H49" s="106"/>
      <c r="I49" s="106"/>
      <c r="J49" s="106"/>
    </row>
    <row r="50" s="107" customFormat="1" ht="18" customHeight="1" spans="1:10">
      <c r="A50" s="152" t="s">
        <v>1265</v>
      </c>
      <c r="B50" s="149" t="s">
        <v>98</v>
      </c>
      <c r="C50" s="153">
        <f t="shared" ref="C50:F50" si="10">C51+C52</f>
        <v>0</v>
      </c>
      <c r="D50" s="153">
        <f t="shared" si="10"/>
        <v>0</v>
      </c>
      <c r="E50" s="153">
        <f t="shared" si="10"/>
        <v>0</v>
      </c>
      <c r="F50" s="153">
        <f t="shared" si="10"/>
        <v>0</v>
      </c>
      <c r="G50" s="136">
        <f>F50/$F$5</f>
        <v>0</v>
      </c>
      <c r="H50" s="106"/>
      <c r="I50" s="106"/>
      <c r="J50" s="106"/>
    </row>
    <row r="51" s="108" customFormat="1" ht="18" customHeight="1" spans="1:10">
      <c r="A51" s="141">
        <v>1</v>
      </c>
      <c r="B51" s="148" t="s">
        <v>99</v>
      </c>
      <c r="C51" s="143"/>
      <c r="D51" s="145"/>
      <c r="E51" s="146"/>
      <c r="F51" s="147"/>
      <c r="G51" s="136">
        <f>F51/$F$5</f>
        <v>0</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1">C54+C55</f>
        <v>0</v>
      </c>
      <c r="D53" s="139">
        <f t="shared" si="11"/>
        <v>0</v>
      </c>
      <c r="E53" s="139">
        <f t="shared" si="11"/>
        <v>0</v>
      </c>
      <c r="F53" s="139">
        <f t="shared" si="11"/>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2">C57+C58</f>
        <v>0</v>
      </c>
      <c r="D56" s="139">
        <f t="shared" si="12"/>
        <v>0</v>
      </c>
      <c r="E56" s="139">
        <f t="shared" si="12"/>
        <v>0</v>
      </c>
      <c r="F56" s="139">
        <f t="shared" si="12"/>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3">C60+C61+C62</f>
        <v>0</v>
      </c>
      <c r="D59" s="139">
        <f t="shared" si="13"/>
        <v>0</v>
      </c>
      <c r="E59" s="139">
        <f t="shared" si="13"/>
        <v>0</v>
      </c>
      <c r="F59" s="139">
        <f t="shared" si="13"/>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4">C64</f>
        <v>0</v>
      </c>
      <c r="D63" s="139">
        <f t="shared" si="14"/>
        <v>0</v>
      </c>
      <c r="E63" s="139">
        <f t="shared" si="14"/>
        <v>0</v>
      </c>
      <c r="F63" s="139">
        <f t="shared" si="14"/>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5">C66+C76+C81</f>
        <v>4</v>
      </c>
      <c r="D65" s="135" t="e">
        <f t="shared" si="15"/>
        <v>#VALUE!</v>
      </c>
      <c r="E65" s="135">
        <f t="shared" si="15"/>
        <v>258</v>
      </c>
      <c r="F65" s="135">
        <f t="shared" si="15"/>
        <v>6450</v>
      </c>
      <c r="G65" s="136">
        <f>F65/$F$5</f>
        <v>0.424600497012985</v>
      </c>
    </row>
    <row r="66" s="106" customFormat="1" ht="18" customHeight="1" spans="1:7">
      <c r="A66" s="152" t="s">
        <v>1265</v>
      </c>
      <c r="B66" s="156" t="s">
        <v>113</v>
      </c>
      <c r="C66" s="153">
        <f t="shared" ref="C66:F66" si="16">C67+C68+C69+C70+C71+C72+C73+C74+C75</f>
        <v>4</v>
      </c>
      <c r="D66" s="153" t="e">
        <f t="shared" si="16"/>
        <v>#VALUE!</v>
      </c>
      <c r="E66" s="153">
        <f t="shared" si="16"/>
        <v>258</v>
      </c>
      <c r="F66" s="153">
        <f t="shared" si="16"/>
        <v>6450</v>
      </c>
      <c r="G66" s="136">
        <f>F66/$F$5</f>
        <v>0.424600497012985</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1400</v>
      </c>
      <c r="G69" s="136">
        <f>F69/$F$5</f>
        <v>0.0921613481888649</v>
      </c>
    </row>
    <row r="70" s="105" customFormat="1" ht="18" customHeight="1" spans="1:7">
      <c r="A70" s="141">
        <v>4</v>
      </c>
      <c r="B70" s="148" t="s">
        <v>117</v>
      </c>
      <c r="C70" s="143">
        <v>3</v>
      </c>
      <c r="D70" s="145" t="s">
        <v>1269</v>
      </c>
      <c r="E70" s="157">
        <v>228</v>
      </c>
      <c r="F70" s="147">
        <v>5050</v>
      </c>
      <c r="G70" s="136">
        <f>F70/$F$5</f>
        <v>0.33243914882412</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7">C77+C78+C79+C80</f>
        <v>0</v>
      </c>
      <c r="D76" s="161">
        <f t="shared" si="17"/>
        <v>0</v>
      </c>
      <c r="E76" s="161">
        <f t="shared" si="17"/>
        <v>0</v>
      </c>
      <c r="F76" s="161">
        <f t="shared" si="17"/>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8">C82+C83+C84+C85+C86+C87</f>
        <v>0</v>
      </c>
      <c r="D81" s="161">
        <f t="shared" si="18"/>
        <v>0</v>
      </c>
      <c r="E81" s="161">
        <f t="shared" si="18"/>
        <v>0</v>
      </c>
      <c r="F81" s="161">
        <f t="shared" si="18"/>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19">C89</f>
        <v>0</v>
      </c>
      <c r="D88" s="135">
        <f t="shared" si="19"/>
        <v>0</v>
      </c>
      <c r="E88" s="135">
        <f t="shared" si="19"/>
        <v>0</v>
      </c>
      <c r="F88" s="135">
        <f t="shared" si="19"/>
        <v>0</v>
      </c>
      <c r="G88" s="136">
        <f>F88/$F$5</f>
        <v>0</v>
      </c>
    </row>
    <row r="89" s="105" customFormat="1" ht="14" customHeight="1" spans="1:7">
      <c r="A89" s="152" t="s">
        <v>1265</v>
      </c>
      <c r="B89" s="156" t="s">
        <v>134</v>
      </c>
      <c r="C89" s="153">
        <f t="shared" ref="C89:F89" si="20">C90+C91+C92</f>
        <v>0</v>
      </c>
      <c r="D89" s="153">
        <f t="shared" si="20"/>
        <v>0</v>
      </c>
      <c r="E89" s="153">
        <f t="shared" si="20"/>
        <v>0</v>
      </c>
      <c r="F89" s="153">
        <f t="shared" si="20"/>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1">C94+C96+C100+C107</f>
        <v>1</v>
      </c>
      <c r="D93" s="135"/>
      <c r="E93" s="135">
        <f t="shared" si="21"/>
        <v>800</v>
      </c>
      <c r="F93" s="135">
        <f t="shared" si="21"/>
        <v>240</v>
      </c>
      <c r="G93" s="136">
        <f>F93/$F$5</f>
        <v>0.0157990882609483</v>
      </c>
    </row>
    <row r="94" s="105" customFormat="1" ht="14" customHeight="1" spans="1:7">
      <c r="A94" s="161" t="s">
        <v>1265</v>
      </c>
      <c r="B94" s="156" t="s">
        <v>139</v>
      </c>
      <c r="C94" s="161">
        <f t="shared" ref="C94:F94" si="22">C95</f>
        <v>0</v>
      </c>
      <c r="D94" s="161">
        <f t="shared" si="22"/>
        <v>0</v>
      </c>
      <c r="E94" s="161">
        <f t="shared" si="22"/>
        <v>0</v>
      </c>
      <c r="F94" s="161">
        <f t="shared" si="22"/>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3">C97+C98+C99</f>
        <v>1</v>
      </c>
      <c r="D96" s="161" t="s">
        <v>1277</v>
      </c>
      <c r="E96" s="161">
        <f t="shared" si="23"/>
        <v>800</v>
      </c>
      <c r="F96" s="161">
        <f t="shared" si="23"/>
        <v>240</v>
      </c>
      <c r="G96" s="136">
        <f>F96/$F$5</f>
        <v>0.0157990882609483</v>
      </c>
    </row>
    <row r="97" s="105" customFormat="1" ht="14" customHeight="1" spans="1:7">
      <c r="A97" s="141">
        <v>1</v>
      </c>
      <c r="B97" s="148" t="s">
        <v>142</v>
      </c>
      <c r="C97" s="143">
        <v>1</v>
      </c>
      <c r="D97" s="143" t="s">
        <v>1277</v>
      </c>
      <c r="E97" s="143">
        <v>800</v>
      </c>
      <c r="F97" s="143">
        <v>240</v>
      </c>
      <c r="G97" s="136">
        <f>F97/$F$5</f>
        <v>0.0157990882609483</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4">C101+C102+C103+C104+C105+C106</f>
        <v>0</v>
      </c>
      <c r="D100" s="161">
        <f t="shared" si="24"/>
        <v>0</v>
      </c>
      <c r="E100" s="161">
        <f t="shared" si="24"/>
        <v>0</v>
      </c>
      <c r="F100" s="161">
        <f t="shared" si="24"/>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5">C108+C109+C110+C111+C112</f>
        <v>0</v>
      </c>
      <c r="D107" s="161">
        <f t="shared" si="25"/>
        <v>0</v>
      </c>
      <c r="E107" s="166">
        <f t="shared" si="25"/>
        <v>0</v>
      </c>
      <c r="F107" s="161">
        <f t="shared" si="25"/>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6">C114+C117</f>
        <v>0</v>
      </c>
      <c r="D113" s="135">
        <f t="shared" si="26"/>
        <v>0</v>
      </c>
      <c r="E113" s="135">
        <f t="shared" si="26"/>
        <v>0</v>
      </c>
      <c r="F113" s="135">
        <f t="shared" si="26"/>
        <v>0</v>
      </c>
      <c r="G113" s="136">
        <f>F113/$F$5</f>
        <v>0</v>
      </c>
    </row>
    <row r="114" s="105" customFormat="1" ht="14" customHeight="1" spans="1:7">
      <c r="A114" s="161" t="s">
        <v>1265</v>
      </c>
      <c r="B114" s="156" t="s">
        <v>159</v>
      </c>
      <c r="C114" s="161">
        <f t="shared" ref="C114:F114" si="27">C115+C116</f>
        <v>0</v>
      </c>
      <c r="D114" s="161">
        <f t="shared" si="27"/>
        <v>0</v>
      </c>
      <c r="E114" s="161">
        <f t="shared" si="27"/>
        <v>0</v>
      </c>
      <c r="F114" s="161">
        <f t="shared" si="27"/>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8">C118+C119+C120+C121</f>
        <v>0</v>
      </c>
      <c r="D117" s="161">
        <f t="shared" si="28"/>
        <v>0</v>
      </c>
      <c r="E117" s="161">
        <f t="shared" si="28"/>
        <v>0</v>
      </c>
      <c r="F117" s="161">
        <f t="shared" si="28"/>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29">C123</f>
        <v>0</v>
      </c>
      <c r="D122" s="135">
        <f t="shared" si="29"/>
        <v>0</v>
      </c>
      <c r="E122" s="135">
        <f t="shared" si="29"/>
        <v>0</v>
      </c>
      <c r="F122" s="135">
        <f t="shared" si="29"/>
        <v>0</v>
      </c>
      <c r="G122" s="136">
        <f>F122/$F$5</f>
        <v>0</v>
      </c>
    </row>
    <row r="123" s="105" customFormat="1" ht="14" customHeight="1" spans="1:7">
      <c r="A123" s="152" t="s">
        <v>1265</v>
      </c>
      <c r="B123" s="156" t="s">
        <v>167</v>
      </c>
      <c r="C123" s="153">
        <f t="shared" ref="C123:F123" si="30">C124</f>
        <v>0</v>
      </c>
      <c r="D123" s="153">
        <f t="shared" si="30"/>
        <v>0</v>
      </c>
      <c r="E123" s="153">
        <f t="shared" si="30"/>
        <v>0</v>
      </c>
      <c r="F123" s="153">
        <f t="shared" si="30"/>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1">C126</f>
        <v>1</v>
      </c>
      <c r="D125" s="135" t="s">
        <v>1276</v>
      </c>
      <c r="E125" s="135">
        <f t="shared" si="31"/>
        <v>3800</v>
      </c>
      <c r="F125" s="135">
        <f t="shared" si="31"/>
        <v>38</v>
      </c>
      <c r="G125" s="136">
        <f>F125/$F$5</f>
        <v>0.00250152230798348</v>
      </c>
    </row>
    <row r="126" s="105" customFormat="1" ht="14" customHeight="1" spans="1:7">
      <c r="A126" s="152" t="s">
        <v>1265</v>
      </c>
      <c r="B126" s="156" t="s">
        <v>96</v>
      </c>
      <c r="C126" s="153">
        <f t="shared" ref="C126:F126" si="32">C127+C128+C129</f>
        <v>1</v>
      </c>
      <c r="D126" s="153" t="s">
        <v>1276</v>
      </c>
      <c r="E126" s="153">
        <f t="shared" si="32"/>
        <v>3800</v>
      </c>
      <c r="F126" s="153">
        <f t="shared" si="32"/>
        <v>38</v>
      </c>
      <c r="G126" s="136">
        <f>F126/$F$5</f>
        <v>0.00250152230798348</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0.00250152230798348</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74" activePane="bottomLeft" state="frozen"/>
      <selection/>
      <selection pane="bottomLeft" activeCell="J86" sqref="J86"/>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16</v>
      </c>
      <c r="D5" s="131" t="e">
        <f t="shared" si="0"/>
        <v>#VALUE!</v>
      </c>
      <c r="E5" s="131">
        <f t="shared" si="0"/>
        <v>16809</v>
      </c>
      <c r="F5" s="131">
        <f t="shared" si="0"/>
        <v>15590.75</v>
      </c>
      <c r="G5" s="132">
        <f t="shared" si="0"/>
        <v>1</v>
      </c>
      <c r="H5" s="106"/>
      <c r="I5" s="106"/>
      <c r="J5" s="106"/>
    </row>
    <row r="6" s="107" customFormat="1" ht="18" customHeight="1" spans="1:10">
      <c r="A6" s="133" t="s">
        <v>640</v>
      </c>
      <c r="B6" s="134" t="s">
        <v>51</v>
      </c>
      <c r="C6" s="135">
        <f t="shared" ref="C6:F6" si="1">C7+C25+C30+C37+C42</f>
        <v>10</v>
      </c>
      <c r="D6" s="135" t="s">
        <v>1266</v>
      </c>
      <c r="E6" s="135">
        <f t="shared" si="1"/>
        <v>11951</v>
      </c>
      <c r="F6" s="135">
        <f t="shared" si="1"/>
        <v>8462.75</v>
      </c>
      <c r="G6" s="136">
        <f>F6/$F$5</f>
        <v>0.542805830380193</v>
      </c>
      <c r="H6" s="106"/>
      <c r="I6" s="106"/>
      <c r="J6" s="106"/>
    </row>
    <row r="7" s="108" customFormat="1" ht="18" customHeight="1" spans="1:10">
      <c r="A7" s="137" t="s">
        <v>1265</v>
      </c>
      <c r="B7" s="138" t="s">
        <v>53</v>
      </c>
      <c r="C7" s="139">
        <f t="shared" ref="C7:F7" si="2">C8+C11+C16+C17+C22+C23+C24</f>
        <v>5</v>
      </c>
      <c r="D7" s="139" t="s">
        <v>1266</v>
      </c>
      <c r="E7" s="139">
        <f t="shared" si="2"/>
        <v>10543</v>
      </c>
      <c r="F7" s="139">
        <f t="shared" si="2"/>
        <v>4352.75</v>
      </c>
      <c r="G7" s="136">
        <f>F7/$F$5</f>
        <v>0.279187980052275</v>
      </c>
      <c r="H7" s="140"/>
      <c r="I7" s="140"/>
      <c r="J7" s="140"/>
    </row>
    <row r="8" s="108" customFormat="1" ht="18" customHeight="1" spans="1:10">
      <c r="A8" s="141">
        <v>1</v>
      </c>
      <c r="B8" s="142" t="s">
        <v>55</v>
      </c>
      <c r="C8" s="143">
        <f t="shared" ref="C8:F8" si="3">C9+C10</f>
        <v>1</v>
      </c>
      <c r="D8" s="143" t="e">
        <f t="shared" si="3"/>
        <v>#VALUE!</v>
      </c>
      <c r="E8" s="143">
        <f t="shared" si="3"/>
        <v>2000</v>
      </c>
      <c r="F8" s="143">
        <f t="shared" si="3"/>
        <v>736</v>
      </c>
      <c r="G8" s="136">
        <f>F8/$F$5</f>
        <v>0.0472074787935154</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1</v>
      </c>
      <c r="D10" s="145" t="s">
        <v>1266</v>
      </c>
      <c r="E10" s="146">
        <v>2000</v>
      </c>
      <c r="F10" s="147">
        <v>736</v>
      </c>
      <c r="G10" s="136">
        <f>F10/$F$5</f>
        <v>0.0472074787935154</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4</v>
      </c>
      <c r="D17" s="143" t="e">
        <f t="shared" si="4"/>
        <v>#VALUE!</v>
      </c>
      <c r="E17" s="143">
        <f t="shared" si="4"/>
        <v>8543</v>
      </c>
      <c r="F17" s="143">
        <f t="shared" si="4"/>
        <v>3616.75</v>
      </c>
      <c r="G17" s="136">
        <f>F17/$F$5</f>
        <v>0.231980501258759</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4</v>
      </c>
      <c r="D20" s="145" t="s">
        <v>1266</v>
      </c>
      <c r="E20" s="146">
        <v>8543</v>
      </c>
      <c r="F20" s="147">
        <v>3616.75</v>
      </c>
      <c r="G20" s="136">
        <f>F20/$F$5</f>
        <v>0.231980501258759</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0</v>
      </c>
      <c r="D25" s="139">
        <f t="shared" si="5"/>
        <v>0</v>
      </c>
      <c r="E25" s="139">
        <f t="shared" si="5"/>
        <v>0</v>
      </c>
      <c r="F25" s="139">
        <f t="shared" si="5"/>
        <v>0</v>
      </c>
      <c r="G25" s="136">
        <f>F25/$F$5</f>
        <v>0</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c r="D27" s="145"/>
      <c r="E27" s="146"/>
      <c r="F27" s="147"/>
      <c r="G27" s="136">
        <f>F27/$F$5</f>
        <v>0</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3</v>
      </c>
      <c r="D30" s="139" t="e">
        <f t="shared" si="6"/>
        <v>#VALUE!</v>
      </c>
      <c r="E30" s="139">
        <f t="shared" si="6"/>
        <v>108</v>
      </c>
      <c r="F30" s="139">
        <f t="shared" si="6"/>
        <v>3850</v>
      </c>
      <c r="G30" s="136">
        <f>F30/$F$5</f>
        <v>0.24694129531934</v>
      </c>
      <c r="H30" s="140"/>
      <c r="I30" s="140"/>
      <c r="J30" s="140"/>
    </row>
    <row r="31" s="108" customFormat="1" ht="18" customHeight="1" spans="1:10">
      <c r="A31" s="141">
        <v>1</v>
      </c>
      <c r="B31" s="148" t="s">
        <v>79</v>
      </c>
      <c r="C31" s="143">
        <f t="shared" ref="C31:F31" si="7">C32+C33+C34+C35</f>
        <v>3</v>
      </c>
      <c r="D31" s="143" t="e">
        <f t="shared" si="7"/>
        <v>#VALUE!</v>
      </c>
      <c r="E31" s="143">
        <f t="shared" si="7"/>
        <v>108</v>
      </c>
      <c r="F31" s="143">
        <f t="shared" si="7"/>
        <v>3850</v>
      </c>
      <c r="G31" s="136">
        <f>F31/$F$5</f>
        <v>0.24694129531934</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108</v>
      </c>
      <c r="F35" s="147">
        <v>3850</v>
      </c>
      <c r="G35" s="136">
        <f>F35/$F$5</f>
        <v>0.24694129531934</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1</v>
      </c>
      <c r="D37" s="139" t="e">
        <f t="shared" si="8"/>
        <v>#VALUE!</v>
      </c>
      <c r="E37" s="139">
        <f t="shared" si="8"/>
        <v>100</v>
      </c>
      <c r="F37" s="139">
        <f t="shared" si="8"/>
        <v>60</v>
      </c>
      <c r="G37" s="136">
        <f>F37/$F$5</f>
        <v>0.00384843577121049</v>
      </c>
      <c r="H37" s="140"/>
      <c r="I37" s="140"/>
      <c r="J37" s="140"/>
    </row>
    <row r="38" s="108" customFormat="1" ht="18" customHeight="1" spans="1:10">
      <c r="A38" s="141">
        <v>1</v>
      </c>
      <c r="B38" s="150" t="s">
        <v>86</v>
      </c>
      <c r="C38" s="143">
        <v>1</v>
      </c>
      <c r="D38" s="145" t="s">
        <v>1344</v>
      </c>
      <c r="E38" s="146">
        <v>100</v>
      </c>
      <c r="F38" s="147">
        <v>60</v>
      </c>
      <c r="G38" s="136">
        <f>F38/$F$5</f>
        <v>0.00384843577121049</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1</v>
      </c>
      <c r="D42" s="139" t="e">
        <f t="shared" si="9"/>
        <v>#VALUE!</v>
      </c>
      <c r="E42" s="139">
        <f t="shared" si="9"/>
        <v>1200</v>
      </c>
      <c r="F42" s="139">
        <f t="shared" si="9"/>
        <v>200</v>
      </c>
      <c r="G42" s="136">
        <f>F42/$F$5</f>
        <v>0.0128281192373683</v>
      </c>
      <c r="H42" s="140"/>
      <c r="I42" s="140"/>
      <c r="J42" s="140"/>
    </row>
    <row r="43" s="108" customFormat="1" ht="18" customHeight="1" spans="1:10">
      <c r="A43" s="141">
        <v>1</v>
      </c>
      <c r="B43" s="148" t="s">
        <v>91</v>
      </c>
      <c r="C43" s="143">
        <v>1</v>
      </c>
      <c r="D43" s="145" t="s">
        <v>1276</v>
      </c>
      <c r="E43" s="146">
        <v>1200</v>
      </c>
      <c r="F43" s="147">
        <v>200</v>
      </c>
      <c r="G43" s="136">
        <f>F43/$F$5</f>
        <v>0.0128281192373683</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c r="D48" s="145"/>
      <c r="E48" s="146"/>
      <c r="F48" s="147"/>
      <c r="G48" s="136">
        <f>F48/$F$5</f>
        <v>0</v>
      </c>
      <c r="H48" s="140"/>
      <c r="I48" s="140"/>
      <c r="J48" s="140"/>
    </row>
    <row r="49" s="107" customFormat="1" ht="18" customHeight="1" spans="1:10">
      <c r="A49" s="133" t="s">
        <v>645</v>
      </c>
      <c r="B49" s="134" t="s">
        <v>97</v>
      </c>
      <c r="C49" s="135">
        <f t="shared" ref="C49:F49" si="10">C50+C53+C56+C59+C63</f>
        <v>0</v>
      </c>
      <c r="D49" s="135">
        <f t="shared" si="10"/>
        <v>0</v>
      </c>
      <c r="E49" s="135">
        <f t="shared" si="10"/>
        <v>0</v>
      </c>
      <c r="F49" s="135">
        <f t="shared" si="10"/>
        <v>0</v>
      </c>
      <c r="G49" s="136">
        <f>F49/$F$5</f>
        <v>0</v>
      </c>
      <c r="H49" s="106"/>
      <c r="I49" s="106"/>
      <c r="J49" s="106"/>
    </row>
    <row r="50" s="107" customFormat="1" ht="18" customHeight="1" spans="1:10">
      <c r="A50" s="152" t="s">
        <v>1265</v>
      </c>
      <c r="B50" s="149" t="s">
        <v>98</v>
      </c>
      <c r="C50" s="153">
        <f t="shared" ref="C50:F50" si="11">C51+C52</f>
        <v>0</v>
      </c>
      <c r="D50" s="153">
        <f t="shared" si="11"/>
        <v>0</v>
      </c>
      <c r="E50" s="153">
        <f t="shared" si="11"/>
        <v>0</v>
      </c>
      <c r="F50" s="153">
        <f t="shared" si="11"/>
        <v>0</v>
      </c>
      <c r="G50" s="136">
        <f>F50/$F$5</f>
        <v>0</v>
      </c>
      <c r="H50" s="106"/>
      <c r="I50" s="106"/>
      <c r="J50" s="106"/>
    </row>
    <row r="51" s="108" customFormat="1" ht="18" customHeight="1" spans="1:10">
      <c r="A51" s="141">
        <v>1</v>
      </c>
      <c r="B51" s="148" t="s">
        <v>99</v>
      </c>
      <c r="C51" s="143"/>
      <c r="D51" s="145"/>
      <c r="E51" s="146"/>
      <c r="F51" s="147"/>
      <c r="G51" s="136">
        <f>F51/$F$5</f>
        <v>0</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4</v>
      </c>
      <c r="D65" s="135" t="e">
        <f t="shared" si="16"/>
        <v>#VALUE!</v>
      </c>
      <c r="E65" s="135">
        <f t="shared" si="16"/>
        <v>258</v>
      </c>
      <c r="F65" s="135">
        <f t="shared" si="16"/>
        <v>6850</v>
      </c>
      <c r="G65" s="136">
        <f>F65/$F$5</f>
        <v>0.439363083879865</v>
      </c>
    </row>
    <row r="66" s="106" customFormat="1" ht="18" customHeight="1" spans="1:7">
      <c r="A66" s="152" t="s">
        <v>1265</v>
      </c>
      <c r="B66" s="156" t="s">
        <v>113</v>
      </c>
      <c r="C66" s="153">
        <f t="shared" ref="C66:F66" si="17">C67+C68+C69+C70+C71+C72+C73+C74+C75</f>
        <v>4</v>
      </c>
      <c r="D66" s="153" t="e">
        <f t="shared" si="17"/>
        <v>#VALUE!</v>
      </c>
      <c r="E66" s="153">
        <f t="shared" si="17"/>
        <v>258</v>
      </c>
      <c r="F66" s="153">
        <f t="shared" si="17"/>
        <v>6850</v>
      </c>
      <c r="G66" s="136">
        <f>F66/$F$5</f>
        <v>0.439363083879865</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0.115453073136315</v>
      </c>
    </row>
    <row r="70" s="105" customFormat="1" ht="18" customHeight="1" spans="1:7">
      <c r="A70" s="141">
        <v>4</v>
      </c>
      <c r="B70" s="148" t="s">
        <v>117</v>
      </c>
      <c r="C70" s="143">
        <v>3</v>
      </c>
      <c r="D70" s="145" t="s">
        <v>1269</v>
      </c>
      <c r="E70" s="157">
        <v>228</v>
      </c>
      <c r="F70" s="147">
        <v>5050</v>
      </c>
      <c r="G70" s="136">
        <f>F70/$F$5</f>
        <v>0.32391001074355</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0</v>
      </c>
      <c r="D76" s="161">
        <f t="shared" si="18"/>
        <v>0</v>
      </c>
      <c r="E76" s="161">
        <f t="shared" si="18"/>
        <v>0</v>
      </c>
      <c r="F76" s="161">
        <f t="shared" si="18"/>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0.015393743084842</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0.015393743084842</v>
      </c>
    </row>
    <row r="97" s="105" customFormat="1" ht="14" customHeight="1" spans="1:7">
      <c r="A97" s="141">
        <v>1</v>
      </c>
      <c r="B97" s="148" t="s">
        <v>142</v>
      </c>
      <c r="C97" s="143">
        <v>1</v>
      </c>
      <c r="D97" s="143" t="s">
        <v>1277</v>
      </c>
      <c r="E97" s="143">
        <v>800</v>
      </c>
      <c r="F97" s="143">
        <v>240</v>
      </c>
      <c r="G97" s="136">
        <f>F97/$F$5</f>
        <v>0.015393743084842</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1</v>
      </c>
      <c r="D125" s="135" t="s">
        <v>1276</v>
      </c>
      <c r="E125" s="135">
        <f t="shared" si="32"/>
        <v>3800</v>
      </c>
      <c r="F125" s="135">
        <f t="shared" si="32"/>
        <v>38</v>
      </c>
      <c r="G125" s="136">
        <f>F125/$F$5</f>
        <v>0.00243734265509998</v>
      </c>
    </row>
    <row r="126" s="105" customFormat="1" ht="14" customHeight="1" spans="1:7">
      <c r="A126" s="152" t="s">
        <v>1265</v>
      </c>
      <c r="B126" s="156" t="s">
        <v>96</v>
      </c>
      <c r="C126" s="153">
        <f t="shared" ref="C126:F126" si="33">C127+C128+C129</f>
        <v>1</v>
      </c>
      <c r="D126" s="153" t="s">
        <v>1276</v>
      </c>
      <c r="E126" s="153">
        <f t="shared" si="33"/>
        <v>3800</v>
      </c>
      <c r="F126" s="153">
        <f t="shared" si="33"/>
        <v>38</v>
      </c>
      <c r="G126" s="136">
        <f>F126/$F$5</f>
        <v>0.00243734265509998</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0.00243734265509998</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I17" sqref="I17"/>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19</v>
      </c>
      <c r="D5" s="131" t="e">
        <f t="shared" si="0"/>
        <v>#VALUE!</v>
      </c>
      <c r="E5" s="131">
        <f t="shared" si="0"/>
        <v>17643.59</v>
      </c>
      <c r="F5" s="131">
        <f t="shared" si="0"/>
        <v>12605.64</v>
      </c>
      <c r="G5" s="132">
        <f t="shared" si="0"/>
        <v>1</v>
      </c>
      <c r="H5" s="106"/>
      <c r="I5" s="106"/>
      <c r="J5" s="106"/>
    </row>
    <row r="6" s="107" customFormat="1" ht="18" customHeight="1" spans="1:10">
      <c r="A6" s="133" t="s">
        <v>640</v>
      </c>
      <c r="B6" s="134" t="s">
        <v>51</v>
      </c>
      <c r="C6" s="135">
        <f t="shared" ref="C6:F6" si="1">C7+C25+C30+C37+C42</f>
        <v>14</v>
      </c>
      <c r="D6" s="135" t="s">
        <v>1266</v>
      </c>
      <c r="E6" s="135">
        <f t="shared" si="1"/>
        <v>12833.59</v>
      </c>
      <c r="F6" s="135">
        <f t="shared" si="1"/>
        <v>9247.64</v>
      </c>
      <c r="G6" s="136">
        <f>F6/$F$5</f>
        <v>0.733611304146398</v>
      </c>
      <c r="H6" s="106"/>
      <c r="I6" s="106"/>
      <c r="J6" s="106"/>
    </row>
    <row r="7" s="108" customFormat="1" ht="18" customHeight="1" spans="1:10">
      <c r="A7" s="137" t="s">
        <v>1265</v>
      </c>
      <c r="B7" s="138" t="s">
        <v>53</v>
      </c>
      <c r="C7" s="139">
        <f t="shared" ref="C7:F7" si="2">C8+C11+C16+C17+C22+C23+C24</f>
        <v>5</v>
      </c>
      <c r="D7" s="139" t="s">
        <v>1266</v>
      </c>
      <c r="E7" s="139">
        <f t="shared" si="2"/>
        <v>11522.59</v>
      </c>
      <c r="F7" s="139">
        <f t="shared" si="2"/>
        <v>4277.64</v>
      </c>
      <c r="G7" s="136">
        <f>F7/$F$5</f>
        <v>0.339343341551877</v>
      </c>
      <c r="H7" s="140"/>
      <c r="I7" s="140"/>
      <c r="J7" s="140"/>
    </row>
    <row r="8" s="108" customFormat="1" ht="18" customHeight="1" spans="1:10">
      <c r="A8" s="141">
        <v>1</v>
      </c>
      <c r="B8" s="142" t="s">
        <v>55</v>
      </c>
      <c r="C8" s="143">
        <f t="shared" ref="C8:F8" si="3">C9+C10</f>
        <v>3</v>
      </c>
      <c r="D8" s="143" t="e">
        <f t="shared" si="3"/>
        <v>#VALUE!</v>
      </c>
      <c r="E8" s="143">
        <f t="shared" si="3"/>
        <v>3677.59</v>
      </c>
      <c r="F8" s="143">
        <f t="shared" si="3"/>
        <v>907.64</v>
      </c>
      <c r="G8" s="136">
        <f>F8/$F$5</f>
        <v>0.0720026908590123</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0.0720026908590123</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2</v>
      </c>
      <c r="D17" s="143" t="e">
        <f t="shared" si="4"/>
        <v>#VALUE!</v>
      </c>
      <c r="E17" s="143">
        <f t="shared" si="4"/>
        <v>7845</v>
      </c>
      <c r="F17" s="143">
        <f t="shared" si="4"/>
        <v>3370</v>
      </c>
      <c r="G17" s="136">
        <f>F17/$F$5</f>
        <v>0.267340650692865</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2</v>
      </c>
      <c r="D20" s="145" t="s">
        <v>1266</v>
      </c>
      <c r="E20" s="146">
        <v>7845</v>
      </c>
      <c r="F20" s="147">
        <v>3370</v>
      </c>
      <c r="G20" s="136">
        <f>F20/$F$5</f>
        <v>0.267340650692865</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3</v>
      </c>
      <c r="D25" s="139" t="e">
        <f t="shared" si="5"/>
        <v>#VALUE!</v>
      </c>
      <c r="E25" s="139">
        <f t="shared" si="5"/>
        <v>3</v>
      </c>
      <c r="F25" s="139">
        <f t="shared" si="5"/>
        <v>340</v>
      </c>
      <c r="G25" s="136">
        <f>F25/$F$5</f>
        <v>0.0269720537791021</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3</v>
      </c>
      <c r="D27" s="145" t="s">
        <v>1279</v>
      </c>
      <c r="E27" s="146">
        <v>3</v>
      </c>
      <c r="F27" s="147">
        <v>340</v>
      </c>
      <c r="G27" s="136">
        <f>F27/$F$5</f>
        <v>0.0269720537791021</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3</v>
      </c>
      <c r="D30" s="139" t="e">
        <f t="shared" si="6"/>
        <v>#VALUE!</v>
      </c>
      <c r="E30" s="139">
        <f t="shared" si="6"/>
        <v>108</v>
      </c>
      <c r="F30" s="139">
        <f t="shared" si="6"/>
        <v>3850</v>
      </c>
      <c r="G30" s="136">
        <f>F30/$F$5</f>
        <v>0.305418844263361</v>
      </c>
      <c r="H30" s="140"/>
      <c r="I30" s="140"/>
      <c r="J30" s="140"/>
    </row>
    <row r="31" s="108" customFormat="1" ht="18" customHeight="1" spans="1:10">
      <c r="A31" s="141">
        <v>1</v>
      </c>
      <c r="B31" s="148" t="s">
        <v>79</v>
      </c>
      <c r="C31" s="143">
        <f t="shared" ref="C31:F31" si="7">C32+C33+C34+C35</f>
        <v>3</v>
      </c>
      <c r="D31" s="143" t="e">
        <f t="shared" si="7"/>
        <v>#VALUE!</v>
      </c>
      <c r="E31" s="143">
        <f t="shared" si="7"/>
        <v>108</v>
      </c>
      <c r="F31" s="143">
        <f t="shared" si="7"/>
        <v>3850</v>
      </c>
      <c r="G31" s="136">
        <f>F31/$F$5</f>
        <v>0.305418844263361</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108</v>
      </c>
      <c r="F35" s="147">
        <v>3850</v>
      </c>
      <c r="G35" s="136">
        <f>F35/$F$5</f>
        <v>0.305418844263361</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1200</v>
      </c>
      <c r="F42" s="139">
        <f t="shared" si="9"/>
        <v>780</v>
      </c>
      <c r="G42" s="136">
        <f>F42/$F$5</f>
        <v>0.0618770645520577</v>
      </c>
      <c r="H42" s="140"/>
      <c r="I42" s="140"/>
      <c r="J42" s="140"/>
    </row>
    <row r="43" s="108" customFormat="1" ht="18" customHeight="1" spans="1:10">
      <c r="A43" s="141">
        <v>1</v>
      </c>
      <c r="B43" s="148" t="s">
        <v>91</v>
      </c>
      <c r="C43" s="143">
        <v>1</v>
      </c>
      <c r="D43" s="145" t="s">
        <v>1276</v>
      </c>
      <c r="E43" s="146">
        <v>1200</v>
      </c>
      <c r="F43" s="147">
        <v>200</v>
      </c>
      <c r="G43" s="136">
        <f>F43/$F$5</f>
        <v>0.0158659139877071</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c r="E48" s="146"/>
      <c r="F48" s="147">
        <v>580</v>
      </c>
      <c r="G48" s="136">
        <f>F48/$F$5</f>
        <v>0.0460111505643506</v>
      </c>
      <c r="H48" s="140"/>
      <c r="I48" s="140"/>
      <c r="J48" s="140"/>
    </row>
    <row r="49" s="107" customFormat="1" ht="18" customHeight="1" spans="1:10">
      <c r="A49" s="133" t="s">
        <v>645</v>
      </c>
      <c r="B49" s="134" t="s">
        <v>97</v>
      </c>
      <c r="C49" s="135">
        <f t="shared" ref="C49:F49" si="10">C50+C53+C56+C59+C63</f>
        <v>1</v>
      </c>
      <c r="D49" s="135">
        <f t="shared" si="10"/>
        <v>0</v>
      </c>
      <c r="E49" s="135">
        <f t="shared" si="10"/>
        <v>0</v>
      </c>
      <c r="F49" s="135">
        <f t="shared" si="10"/>
        <v>30</v>
      </c>
      <c r="G49" s="136">
        <f>F49/$F$5</f>
        <v>0.00237988709815606</v>
      </c>
      <c r="H49" s="106"/>
      <c r="I49" s="106"/>
      <c r="J49" s="106"/>
    </row>
    <row r="50" s="107" customFormat="1" ht="18" customHeight="1" spans="1:10">
      <c r="A50" s="152" t="s">
        <v>1265</v>
      </c>
      <c r="B50" s="149" t="s">
        <v>98</v>
      </c>
      <c r="C50" s="153">
        <f t="shared" ref="C50:F50" si="11">C51+C52</f>
        <v>1</v>
      </c>
      <c r="D50" s="153">
        <f t="shared" si="11"/>
        <v>0</v>
      </c>
      <c r="E50" s="153">
        <f t="shared" si="11"/>
        <v>0</v>
      </c>
      <c r="F50" s="153">
        <f t="shared" si="11"/>
        <v>30</v>
      </c>
      <c r="G50" s="136">
        <f>F50/$F$5</f>
        <v>0.00237988709815606</v>
      </c>
      <c r="H50" s="106"/>
      <c r="I50" s="106"/>
      <c r="J50" s="106"/>
    </row>
    <row r="51" s="108" customFormat="1" ht="18" customHeight="1" spans="1:10">
      <c r="A51" s="141">
        <v>1</v>
      </c>
      <c r="B51" s="148" t="s">
        <v>99</v>
      </c>
      <c r="C51" s="143">
        <v>1</v>
      </c>
      <c r="D51" s="145"/>
      <c r="E51" s="146"/>
      <c r="F51" s="147">
        <v>30</v>
      </c>
      <c r="G51" s="136">
        <f>F51/$F$5</f>
        <v>0.00237988709815606</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2</v>
      </c>
      <c r="D65" s="135" t="e">
        <f t="shared" si="16"/>
        <v>#VALUE!</v>
      </c>
      <c r="E65" s="135">
        <f t="shared" si="16"/>
        <v>210</v>
      </c>
      <c r="F65" s="135">
        <f t="shared" si="16"/>
        <v>3050</v>
      </c>
      <c r="G65" s="136">
        <f>F65/$F$5</f>
        <v>0.241955188312533</v>
      </c>
    </row>
    <row r="66" s="106" customFormat="1" ht="18" customHeight="1" spans="1:7">
      <c r="A66" s="152" t="s">
        <v>1265</v>
      </c>
      <c r="B66" s="156" t="s">
        <v>113</v>
      </c>
      <c r="C66" s="153">
        <f t="shared" ref="C66:F66" si="17">C67+C68+C69+C70+C71+C72+C73+C74+C75</f>
        <v>2</v>
      </c>
      <c r="D66" s="153" t="e">
        <f t="shared" si="17"/>
        <v>#VALUE!</v>
      </c>
      <c r="E66" s="153">
        <f t="shared" si="17"/>
        <v>210</v>
      </c>
      <c r="F66" s="153">
        <f t="shared" si="17"/>
        <v>3050</v>
      </c>
      <c r="G66" s="136">
        <f>F66/$F$5</f>
        <v>0.241955188312533</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0.142793225889364</v>
      </c>
    </row>
    <row r="70" s="105" customFormat="1" ht="18" customHeight="1" spans="1:7">
      <c r="A70" s="141">
        <v>4</v>
      </c>
      <c r="B70" s="148" t="s">
        <v>117</v>
      </c>
      <c r="C70" s="143">
        <v>1</v>
      </c>
      <c r="D70" s="145" t="s">
        <v>1269</v>
      </c>
      <c r="E70" s="157">
        <v>180</v>
      </c>
      <c r="F70" s="147">
        <v>1250</v>
      </c>
      <c r="G70" s="136">
        <f>F70/$F$5</f>
        <v>0.0991619624231693</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0</v>
      </c>
      <c r="D76" s="161">
        <f t="shared" si="18"/>
        <v>0</v>
      </c>
      <c r="E76" s="161">
        <f t="shared" si="18"/>
        <v>0</v>
      </c>
      <c r="F76" s="161">
        <f t="shared" si="18"/>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0.0190390967852485</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0.0190390967852485</v>
      </c>
    </row>
    <row r="97" s="105" customFormat="1" ht="14" customHeight="1" spans="1:7">
      <c r="A97" s="141">
        <v>1</v>
      </c>
      <c r="B97" s="148" t="s">
        <v>142</v>
      </c>
      <c r="C97" s="143">
        <v>1</v>
      </c>
      <c r="D97" s="143" t="s">
        <v>1277</v>
      </c>
      <c r="E97" s="143">
        <v>800</v>
      </c>
      <c r="F97" s="143">
        <v>240</v>
      </c>
      <c r="G97" s="136">
        <f>F97/$F$5</f>
        <v>0.0190390967852485</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1</v>
      </c>
      <c r="D125" s="135" t="s">
        <v>1276</v>
      </c>
      <c r="E125" s="135">
        <f t="shared" si="32"/>
        <v>3800</v>
      </c>
      <c r="F125" s="135">
        <f t="shared" si="32"/>
        <v>38</v>
      </c>
      <c r="G125" s="136">
        <f>F125/$F$5</f>
        <v>0.00301452365766435</v>
      </c>
    </row>
    <row r="126" s="105" customFormat="1" ht="14" customHeight="1" spans="1:7">
      <c r="A126" s="152" t="s">
        <v>1265</v>
      </c>
      <c r="B126" s="156" t="s">
        <v>96</v>
      </c>
      <c r="C126" s="153">
        <f t="shared" ref="C126:F126" si="33">C127+C128+C129</f>
        <v>1</v>
      </c>
      <c r="D126" s="153" t="s">
        <v>1276</v>
      </c>
      <c r="E126" s="153">
        <f t="shared" si="33"/>
        <v>3800</v>
      </c>
      <c r="F126" s="153">
        <f t="shared" si="33"/>
        <v>38</v>
      </c>
      <c r="G126" s="136">
        <f>F126/$F$5</f>
        <v>0.00301452365766435</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0.00301452365766435</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5"/>
  <sheetViews>
    <sheetView view="pageBreakPreview" zoomScale="55" zoomScaleNormal="80" topLeftCell="A2" workbookViewId="0">
      <selection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44" customWidth="1"/>
    <col min="5" max="5" width="16.3518518518519" style="9" customWidth="1"/>
    <col min="6" max="6" width="21.3611111111111" style="14" customWidth="1"/>
    <col min="7" max="7" width="31.7962962962963" style="9" customWidth="1"/>
    <col min="8" max="8" width="100.972222222222" style="344"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2" width="8.88888888888889" style="12"/>
    <col min="16383"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86">
        <v>45154</v>
      </c>
      <c r="B3" s="7"/>
      <c r="C3" s="7"/>
      <c r="D3" s="7"/>
      <c r="E3" s="7"/>
      <c r="F3" s="17"/>
      <c r="G3" s="17"/>
      <c r="H3" s="346"/>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87" t="s">
        <v>2</v>
      </c>
      <c r="B4" s="387" t="s">
        <v>3</v>
      </c>
      <c r="C4" s="387" t="s">
        <v>4</v>
      </c>
      <c r="D4" s="387" t="s">
        <v>1025</v>
      </c>
      <c r="E4" s="387" t="s">
        <v>1026</v>
      </c>
      <c r="F4" s="387" t="s">
        <v>1027</v>
      </c>
      <c r="G4" s="387" t="s">
        <v>1028</v>
      </c>
      <c r="H4" s="387" t="s">
        <v>1029</v>
      </c>
      <c r="I4" s="387" t="s">
        <v>10</v>
      </c>
      <c r="J4" s="387" t="s">
        <v>11</v>
      </c>
      <c r="K4" s="387" t="s">
        <v>12</v>
      </c>
      <c r="L4" s="387"/>
      <c r="M4" s="387"/>
      <c r="N4" s="387"/>
      <c r="O4" s="387"/>
      <c r="P4" s="387"/>
      <c r="Q4" s="387"/>
      <c r="R4" s="387"/>
      <c r="S4" s="387" t="s">
        <v>13</v>
      </c>
      <c r="T4" s="387"/>
      <c r="U4" s="387"/>
      <c r="V4" s="416"/>
      <c r="W4" s="387" t="s">
        <v>1030</v>
      </c>
      <c r="X4" s="387"/>
      <c r="Y4" s="387" t="s">
        <v>1031</v>
      </c>
      <c r="Z4" s="419"/>
      <c r="AA4" s="387"/>
      <c r="AB4" s="420" t="s">
        <v>1032</v>
      </c>
      <c r="AC4" s="421"/>
      <c r="AD4" s="421"/>
      <c r="AE4" s="421"/>
      <c r="AF4" s="421"/>
      <c r="AG4" s="421"/>
      <c r="AH4" s="421"/>
      <c r="AI4" s="421"/>
      <c r="AJ4" s="421"/>
      <c r="AK4" s="421"/>
      <c r="AL4" s="421"/>
      <c r="AM4" s="421"/>
      <c r="AN4" s="435"/>
      <c r="AO4" s="387" t="s">
        <v>16</v>
      </c>
      <c r="AP4" s="387" t="s">
        <v>17</v>
      </c>
      <c r="AQ4" s="439" t="s">
        <v>173</v>
      </c>
      <c r="AR4" s="439" t="s">
        <v>174</v>
      </c>
      <c r="AS4" s="439" t="s">
        <v>175</v>
      </c>
      <c r="AT4" s="440" t="s">
        <v>176</v>
      </c>
      <c r="AU4" s="440" t="s">
        <v>615</v>
      </c>
    </row>
    <row r="5" s="7" customFormat="1" ht="19" customHeight="1" spans="1:47">
      <c r="A5" s="387"/>
      <c r="B5" s="387"/>
      <c r="C5" s="387"/>
      <c r="D5" s="387"/>
      <c r="E5" s="387"/>
      <c r="F5" s="387"/>
      <c r="G5" s="387"/>
      <c r="H5" s="387"/>
      <c r="I5" s="387"/>
      <c r="J5" s="387"/>
      <c r="K5" s="387" t="s">
        <v>1033</v>
      </c>
      <c r="L5" s="387" t="s">
        <v>1034</v>
      </c>
      <c r="M5" s="387" t="s">
        <v>1035</v>
      </c>
      <c r="N5" s="387" t="s">
        <v>1036</v>
      </c>
      <c r="O5" s="387" t="s">
        <v>1037</v>
      </c>
      <c r="P5" s="387" t="s">
        <v>1038</v>
      </c>
      <c r="Q5" s="387" t="s">
        <v>1039</v>
      </c>
      <c r="R5" s="387" t="s">
        <v>1040</v>
      </c>
      <c r="S5" s="387" t="s">
        <v>1041</v>
      </c>
      <c r="T5" s="387" t="s">
        <v>1042</v>
      </c>
      <c r="U5" s="387" t="s">
        <v>1043</v>
      </c>
      <c r="V5" s="416" t="s">
        <v>1044</v>
      </c>
      <c r="W5" s="387"/>
      <c r="X5" s="387" t="s">
        <v>1045</v>
      </c>
      <c r="Y5" s="387"/>
      <c r="Z5" s="419" t="s">
        <v>1046</v>
      </c>
      <c r="AA5" s="387" t="s">
        <v>1047</v>
      </c>
      <c r="AB5" s="422"/>
      <c r="AC5" s="423"/>
      <c r="AD5" s="423"/>
      <c r="AE5" s="423"/>
      <c r="AF5" s="423"/>
      <c r="AG5" s="423"/>
      <c r="AH5" s="423"/>
      <c r="AI5" s="423"/>
      <c r="AJ5" s="423"/>
      <c r="AK5" s="423"/>
      <c r="AL5" s="423"/>
      <c r="AM5" s="423"/>
      <c r="AN5" s="436"/>
      <c r="AO5" s="387"/>
      <c r="AP5" s="387"/>
      <c r="AQ5" s="441"/>
      <c r="AR5" s="441"/>
      <c r="AS5" s="441"/>
      <c r="AT5" s="442"/>
      <c r="AU5" s="442"/>
    </row>
    <row r="6" s="7" customFormat="1" ht="35" customHeight="1" spans="1:47">
      <c r="A6" s="387"/>
      <c r="B6" s="387"/>
      <c r="C6" s="387"/>
      <c r="D6" s="387"/>
      <c r="E6" s="387"/>
      <c r="F6" s="387"/>
      <c r="G6" s="387"/>
      <c r="H6" s="387"/>
      <c r="I6" s="387"/>
      <c r="J6" s="387"/>
      <c r="K6" s="387"/>
      <c r="L6" s="387"/>
      <c r="M6" s="387"/>
      <c r="N6" s="387"/>
      <c r="O6" s="387"/>
      <c r="P6" s="387"/>
      <c r="Q6" s="387"/>
      <c r="R6" s="387"/>
      <c r="S6" s="387"/>
      <c r="T6" s="387"/>
      <c r="U6" s="387"/>
      <c r="V6" s="416"/>
      <c r="W6" s="387"/>
      <c r="X6" s="387"/>
      <c r="Y6" s="387"/>
      <c r="Z6" s="419"/>
      <c r="AA6" s="387"/>
      <c r="AB6" s="424"/>
      <c r="AC6" s="425"/>
      <c r="AD6" s="425"/>
      <c r="AE6" s="425"/>
      <c r="AF6" s="425"/>
      <c r="AG6" s="425"/>
      <c r="AH6" s="425"/>
      <c r="AI6" s="425"/>
      <c r="AJ6" s="425"/>
      <c r="AK6" s="425"/>
      <c r="AL6" s="425"/>
      <c r="AM6" s="425"/>
      <c r="AN6" s="437"/>
      <c r="AO6" s="387"/>
      <c r="AP6" s="387"/>
      <c r="AQ6" s="443"/>
      <c r="AR6" s="443"/>
      <c r="AS6" s="443"/>
      <c r="AT6" s="444"/>
      <c r="AU6" s="444"/>
    </row>
    <row r="7" s="7" customFormat="1" ht="265" customHeight="1" spans="1:47">
      <c r="A7" s="388" t="s">
        <v>1062</v>
      </c>
      <c r="B7" s="389"/>
      <c r="C7" s="389"/>
      <c r="D7" s="389"/>
      <c r="E7" s="389"/>
      <c r="F7" s="389"/>
      <c r="G7" s="389"/>
      <c r="H7" s="389"/>
      <c r="I7" s="389"/>
      <c r="J7" s="389"/>
      <c r="K7" s="389"/>
      <c r="L7" s="389"/>
      <c r="M7" s="389"/>
      <c r="N7" s="389"/>
      <c r="O7" s="389"/>
      <c r="P7" s="389"/>
      <c r="Q7" s="389"/>
      <c r="R7" s="389"/>
      <c r="S7" s="389"/>
      <c r="T7" s="389"/>
      <c r="U7" s="389"/>
      <c r="V7" s="389"/>
      <c r="W7" s="389"/>
      <c r="X7" s="389"/>
      <c r="Y7" s="413"/>
      <c r="Z7" s="426"/>
      <c r="AA7" s="426"/>
      <c r="AB7" s="427">
        <f>SUM(AB8:AB23)</f>
        <v>18670</v>
      </c>
      <c r="AC7" s="426"/>
      <c r="AD7" s="427"/>
      <c r="AE7" s="427"/>
      <c r="AF7" s="427"/>
      <c r="AG7" s="427"/>
      <c r="AH7" s="426"/>
      <c r="AI7" s="426"/>
      <c r="AJ7" s="426"/>
      <c r="AK7" s="426"/>
      <c r="AL7" s="426"/>
      <c r="AM7" s="426"/>
      <c r="AN7" s="426"/>
      <c r="AO7" s="426"/>
      <c r="AP7" s="426"/>
      <c r="AQ7" s="445" t="s">
        <v>1063</v>
      </c>
      <c r="AR7" s="445" t="s">
        <v>1063</v>
      </c>
      <c r="AS7" s="445" t="s">
        <v>1063</v>
      </c>
      <c r="AT7" s="446"/>
      <c r="AU7" s="426"/>
    </row>
    <row r="8" s="7" customFormat="1" ht="141" customHeight="1" spans="1:48">
      <c r="A8" s="393">
        <v>1</v>
      </c>
      <c r="B8" s="393"/>
      <c r="C8" s="393"/>
      <c r="D8" s="454" t="s">
        <v>983</v>
      </c>
      <c r="E8" s="396" t="s">
        <v>178</v>
      </c>
      <c r="F8" s="396" t="s">
        <v>984</v>
      </c>
      <c r="G8" s="396" t="s">
        <v>180</v>
      </c>
      <c r="H8" s="454" t="s">
        <v>181</v>
      </c>
      <c r="I8" s="393"/>
      <c r="J8" s="393"/>
      <c r="K8" s="393"/>
      <c r="L8" s="393"/>
      <c r="M8" s="393"/>
      <c r="N8" s="393"/>
      <c r="O8" s="393"/>
      <c r="P8" s="393"/>
      <c r="Q8" s="393"/>
      <c r="R8" s="393"/>
      <c r="S8" s="393"/>
      <c r="T8" s="393"/>
      <c r="U8" s="393"/>
      <c r="V8" s="393"/>
      <c r="W8" s="396" t="s">
        <v>985</v>
      </c>
      <c r="X8" s="393"/>
      <c r="Y8" s="396" t="s">
        <v>183</v>
      </c>
      <c r="Z8" s="393"/>
      <c r="AA8" s="393"/>
      <c r="AB8" s="396">
        <v>2100</v>
      </c>
      <c r="AC8" s="393"/>
      <c r="AD8" s="430"/>
      <c r="AE8" s="430"/>
      <c r="AF8" s="430"/>
      <c r="AG8" s="430"/>
      <c r="AH8" s="393"/>
      <c r="AI8" s="393"/>
      <c r="AJ8" s="393"/>
      <c r="AK8" s="393"/>
      <c r="AL8" s="393"/>
      <c r="AM8" s="393"/>
      <c r="AN8" s="393"/>
      <c r="AO8" s="393"/>
      <c r="AP8" s="393"/>
      <c r="AQ8" s="399" t="s">
        <v>639</v>
      </c>
      <c r="AR8" s="399" t="s">
        <v>640</v>
      </c>
      <c r="AS8" s="399" t="s">
        <v>184</v>
      </c>
      <c r="AT8" s="399" t="s">
        <v>184</v>
      </c>
      <c r="AU8" s="393" t="s">
        <v>986</v>
      </c>
      <c r="AV8" s="12"/>
    </row>
    <row r="9" s="7" customFormat="1" ht="129" spans="1:48">
      <c r="A9" s="393">
        <v>2</v>
      </c>
      <c r="B9" s="393"/>
      <c r="C9" s="393"/>
      <c r="D9" s="258" t="s">
        <v>185</v>
      </c>
      <c r="E9" s="396" t="s">
        <v>178</v>
      </c>
      <c r="F9" s="396" t="s">
        <v>984</v>
      </c>
      <c r="G9" s="396" t="s">
        <v>186</v>
      </c>
      <c r="H9" s="258" t="s">
        <v>987</v>
      </c>
      <c r="I9" s="393"/>
      <c r="J9" s="393"/>
      <c r="K9" s="393"/>
      <c r="L9" s="393"/>
      <c r="M9" s="393"/>
      <c r="N9" s="393"/>
      <c r="O9" s="393"/>
      <c r="P9" s="393"/>
      <c r="Q9" s="393"/>
      <c r="R9" s="393"/>
      <c r="S9" s="393"/>
      <c r="T9" s="393"/>
      <c r="U9" s="393"/>
      <c r="V9" s="393"/>
      <c r="W9" s="396" t="s">
        <v>183</v>
      </c>
      <c r="X9" s="393"/>
      <c r="Y9" s="396" t="s">
        <v>183</v>
      </c>
      <c r="Z9" s="393"/>
      <c r="AA9" s="393"/>
      <c r="AB9" s="460">
        <v>2000</v>
      </c>
      <c r="AC9" s="393"/>
      <c r="AD9" s="430"/>
      <c r="AE9" s="430"/>
      <c r="AF9" s="430"/>
      <c r="AG9" s="430"/>
      <c r="AH9" s="393"/>
      <c r="AI9" s="393"/>
      <c r="AJ9" s="393"/>
      <c r="AK9" s="393"/>
      <c r="AL9" s="393"/>
      <c r="AM9" s="393"/>
      <c r="AN9" s="393"/>
      <c r="AO9" s="393"/>
      <c r="AP9" s="393"/>
      <c r="AQ9" s="399" t="s">
        <v>639</v>
      </c>
      <c r="AR9" s="399" t="s">
        <v>640</v>
      </c>
      <c r="AS9" s="399" t="s">
        <v>184</v>
      </c>
      <c r="AT9" s="399" t="s">
        <v>184</v>
      </c>
      <c r="AU9" s="393" t="s">
        <v>986</v>
      </c>
      <c r="AV9" s="12"/>
    </row>
    <row r="10" s="7" customFormat="1" ht="103.2" spans="1:48">
      <c r="A10" s="393">
        <v>3</v>
      </c>
      <c r="B10" s="393"/>
      <c r="C10" s="393"/>
      <c r="D10" s="258" t="s">
        <v>988</v>
      </c>
      <c r="E10" s="396" t="s">
        <v>178</v>
      </c>
      <c r="F10" s="396" t="s">
        <v>984</v>
      </c>
      <c r="G10" s="396" t="s">
        <v>198</v>
      </c>
      <c r="H10" s="258" t="s">
        <v>989</v>
      </c>
      <c r="I10" s="393"/>
      <c r="J10" s="393"/>
      <c r="K10" s="393"/>
      <c r="L10" s="393"/>
      <c r="M10" s="393"/>
      <c r="N10" s="393"/>
      <c r="O10" s="393"/>
      <c r="P10" s="393"/>
      <c r="Q10" s="393"/>
      <c r="R10" s="393"/>
      <c r="S10" s="393"/>
      <c r="T10" s="393"/>
      <c r="U10" s="393"/>
      <c r="V10" s="393"/>
      <c r="W10" s="411" t="s">
        <v>192</v>
      </c>
      <c r="X10" s="393"/>
      <c r="Y10" s="396" t="s">
        <v>183</v>
      </c>
      <c r="Z10" s="393"/>
      <c r="AA10" s="393"/>
      <c r="AB10" s="460">
        <v>2000</v>
      </c>
      <c r="AC10" s="393"/>
      <c r="AD10" s="430"/>
      <c r="AE10" s="430"/>
      <c r="AF10" s="430"/>
      <c r="AG10" s="430"/>
      <c r="AH10" s="393"/>
      <c r="AI10" s="393"/>
      <c r="AJ10" s="393"/>
      <c r="AK10" s="393"/>
      <c r="AL10" s="393"/>
      <c r="AM10" s="393"/>
      <c r="AN10" s="393"/>
      <c r="AO10" s="393"/>
      <c r="AP10" s="393"/>
      <c r="AQ10" s="399" t="s">
        <v>639</v>
      </c>
      <c r="AR10" s="399" t="s">
        <v>640</v>
      </c>
      <c r="AS10" s="399" t="s">
        <v>184</v>
      </c>
      <c r="AT10" s="399" t="s">
        <v>184</v>
      </c>
      <c r="AU10" s="393" t="s">
        <v>986</v>
      </c>
      <c r="AV10" s="12"/>
    </row>
    <row r="11" s="7" customFormat="1" ht="283.8" spans="1:48">
      <c r="A11" s="393">
        <v>4</v>
      </c>
      <c r="B11" s="393"/>
      <c r="C11" s="393"/>
      <c r="D11" s="244" t="s">
        <v>193</v>
      </c>
      <c r="E11" s="396" t="s">
        <v>178</v>
      </c>
      <c r="F11" s="396" t="s">
        <v>984</v>
      </c>
      <c r="G11" s="396" t="s">
        <v>194</v>
      </c>
      <c r="H11" s="244" t="s">
        <v>195</v>
      </c>
      <c r="I11" s="393"/>
      <c r="J11" s="393"/>
      <c r="K11" s="393"/>
      <c r="L11" s="393"/>
      <c r="M11" s="393"/>
      <c r="N11" s="393"/>
      <c r="O11" s="393"/>
      <c r="P11" s="393"/>
      <c r="Q11" s="393"/>
      <c r="R11" s="393"/>
      <c r="S11" s="393"/>
      <c r="T11" s="393"/>
      <c r="U11" s="393"/>
      <c r="V11" s="393"/>
      <c r="W11" s="417" t="s">
        <v>183</v>
      </c>
      <c r="X11" s="393"/>
      <c r="Y11" s="417" t="s">
        <v>183</v>
      </c>
      <c r="Z11" s="393"/>
      <c r="AA11" s="393"/>
      <c r="AB11" s="432">
        <v>2000</v>
      </c>
      <c r="AC11" s="393"/>
      <c r="AD11" s="430"/>
      <c r="AE11" s="430"/>
      <c r="AF11" s="430"/>
      <c r="AG11" s="430"/>
      <c r="AH11" s="393"/>
      <c r="AI11" s="393"/>
      <c r="AJ11" s="393"/>
      <c r="AK11" s="393"/>
      <c r="AL11" s="393"/>
      <c r="AM11" s="393"/>
      <c r="AN11" s="393"/>
      <c r="AO11" s="393"/>
      <c r="AP11" s="393"/>
      <c r="AQ11" s="399" t="s">
        <v>184</v>
      </c>
      <c r="AR11" s="399" t="s">
        <v>640</v>
      </c>
      <c r="AS11" s="399" t="s">
        <v>639</v>
      </c>
      <c r="AT11" s="399"/>
      <c r="AU11" s="393" t="s">
        <v>986</v>
      </c>
      <c r="AV11" s="12"/>
    </row>
    <row r="12" s="7" customFormat="1" ht="129" spans="1:48">
      <c r="A12" s="393">
        <v>5</v>
      </c>
      <c r="B12" s="393"/>
      <c r="C12" s="393"/>
      <c r="D12" s="456" t="s">
        <v>203</v>
      </c>
      <c r="E12" s="396" t="s">
        <v>178</v>
      </c>
      <c r="F12" s="396" t="s">
        <v>990</v>
      </c>
      <c r="G12" s="396" t="s">
        <v>204</v>
      </c>
      <c r="H12" s="244" t="s">
        <v>205</v>
      </c>
      <c r="I12" s="393"/>
      <c r="J12" s="393"/>
      <c r="K12" s="393"/>
      <c r="L12" s="393"/>
      <c r="M12" s="393"/>
      <c r="N12" s="393"/>
      <c r="O12" s="393"/>
      <c r="P12" s="393"/>
      <c r="Q12" s="393"/>
      <c r="R12" s="393"/>
      <c r="S12" s="393"/>
      <c r="T12" s="393"/>
      <c r="U12" s="393"/>
      <c r="V12" s="393"/>
      <c r="W12" s="393" t="s">
        <v>206</v>
      </c>
      <c r="X12" s="393"/>
      <c r="Y12" s="417" t="s">
        <v>207</v>
      </c>
      <c r="Z12" s="393"/>
      <c r="AA12" s="393"/>
      <c r="AB12" s="399">
        <v>1300</v>
      </c>
      <c r="AC12" s="393"/>
      <c r="AD12" s="430"/>
      <c r="AE12" s="430"/>
      <c r="AF12" s="430"/>
      <c r="AG12" s="430"/>
      <c r="AH12" s="393"/>
      <c r="AI12" s="393"/>
      <c r="AJ12" s="393"/>
      <c r="AK12" s="393"/>
      <c r="AL12" s="393"/>
      <c r="AM12" s="393"/>
      <c r="AN12" s="393"/>
      <c r="AO12" s="393"/>
      <c r="AP12" s="393"/>
      <c r="AQ12" s="399" t="s">
        <v>639</v>
      </c>
      <c r="AR12" s="399" t="s">
        <v>640</v>
      </c>
      <c r="AS12" s="399" t="s">
        <v>184</v>
      </c>
      <c r="AT12" s="399" t="s">
        <v>184</v>
      </c>
      <c r="AU12" s="393" t="s">
        <v>986</v>
      </c>
      <c r="AV12" s="12"/>
    </row>
    <row r="13" s="8" customFormat="1" ht="154.8" spans="1:48">
      <c r="A13" s="393">
        <v>6</v>
      </c>
      <c r="B13" s="399"/>
      <c r="C13" s="399"/>
      <c r="D13" s="258" t="s">
        <v>651</v>
      </c>
      <c r="E13" s="393" t="s">
        <v>178</v>
      </c>
      <c r="F13" s="396" t="s">
        <v>990</v>
      </c>
      <c r="G13" s="393" t="s">
        <v>531</v>
      </c>
      <c r="H13" s="258" t="s">
        <v>1012</v>
      </c>
      <c r="I13" s="393"/>
      <c r="J13" s="393"/>
      <c r="K13" s="393"/>
      <c r="L13" s="393"/>
      <c r="M13" s="393"/>
      <c r="N13" s="393"/>
      <c r="O13" s="393"/>
      <c r="P13" s="393"/>
      <c r="Q13" s="393"/>
      <c r="R13" s="393"/>
      <c r="S13" s="393"/>
      <c r="T13" s="393"/>
      <c r="U13" s="393"/>
      <c r="V13" s="393"/>
      <c r="W13" s="393" t="s">
        <v>183</v>
      </c>
      <c r="X13" s="393"/>
      <c r="Y13" s="393" t="s">
        <v>183</v>
      </c>
      <c r="Z13" s="393"/>
      <c r="AA13" s="393"/>
      <c r="AB13" s="393">
        <v>510</v>
      </c>
      <c r="AC13" s="393"/>
      <c r="AD13" s="393"/>
      <c r="AE13" s="393"/>
      <c r="AF13" s="393"/>
      <c r="AG13" s="393"/>
      <c r="AH13" s="393"/>
      <c r="AI13" s="393"/>
      <c r="AJ13" s="393"/>
      <c r="AK13" s="393"/>
      <c r="AL13" s="393"/>
      <c r="AM13" s="393"/>
      <c r="AN13" s="393"/>
      <c r="AO13" s="393"/>
      <c r="AP13" s="393"/>
      <c r="AQ13" s="393" t="s">
        <v>639</v>
      </c>
      <c r="AR13" s="399" t="s">
        <v>640</v>
      </c>
      <c r="AS13" s="393" t="s">
        <v>184</v>
      </c>
      <c r="AT13" s="399"/>
      <c r="AU13" s="393" t="s">
        <v>986</v>
      </c>
      <c r="AV13" s="12"/>
    </row>
    <row r="14" s="7" customFormat="1" ht="103.2" spans="1:48">
      <c r="A14" s="393">
        <v>7</v>
      </c>
      <c r="B14" s="393"/>
      <c r="C14" s="393"/>
      <c r="D14" s="472" t="s">
        <v>212</v>
      </c>
      <c r="E14" s="396" t="s">
        <v>178</v>
      </c>
      <c r="F14" s="396" t="s">
        <v>990</v>
      </c>
      <c r="G14" s="393" t="s">
        <v>213</v>
      </c>
      <c r="H14" s="473" t="s">
        <v>991</v>
      </c>
      <c r="I14" s="393"/>
      <c r="J14" s="393"/>
      <c r="K14" s="393"/>
      <c r="L14" s="393"/>
      <c r="M14" s="393"/>
      <c r="N14" s="393"/>
      <c r="O14" s="393"/>
      <c r="P14" s="393"/>
      <c r="Q14" s="393"/>
      <c r="R14" s="393"/>
      <c r="S14" s="393"/>
      <c r="T14" s="393"/>
      <c r="U14" s="393"/>
      <c r="V14" s="393"/>
      <c r="W14" s="393" t="s">
        <v>215</v>
      </c>
      <c r="X14" s="393"/>
      <c r="Y14" s="393" t="s">
        <v>215</v>
      </c>
      <c r="Z14" s="393"/>
      <c r="AA14" s="393"/>
      <c r="AB14" s="474">
        <v>1800</v>
      </c>
      <c r="AC14" s="393"/>
      <c r="AD14" s="430"/>
      <c r="AE14" s="430"/>
      <c r="AF14" s="430"/>
      <c r="AG14" s="430"/>
      <c r="AH14" s="393"/>
      <c r="AI14" s="393"/>
      <c r="AJ14" s="393"/>
      <c r="AK14" s="393"/>
      <c r="AL14" s="393"/>
      <c r="AM14" s="393"/>
      <c r="AN14" s="393"/>
      <c r="AO14" s="393"/>
      <c r="AP14" s="393"/>
      <c r="AQ14" s="399" t="s">
        <v>184</v>
      </c>
      <c r="AR14" s="399" t="s">
        <v>640</v>
      </c>
      <c r="AS14" s="399" t="s">
        <v>639</v>
      </c>
      <c r="AT14" s="399" t="s">
        <v>184</v>
      </c>
      <c r="AU14" s="393" t="s">
        <v>1049</v>
      </c>
      <c r="AV14" s="12"/>
    </row>
    <row r="15" s="7" customFormat="1" ht="154.8" spans="1:48">
      <c r="A15" s="393">
        <v>8</v>
      </c>
      <c r="B15" s="393"/>
      <c r="C15" s="393"/>
      <c r="D15" s="456" t="s">
        <v>220</v>
      </c>
      <c r="E15" s="393" t="s">
        <v>178</v>
      </c>
      <c r="F15" s="396" t="s">
        <v>990</v>
      </c>
      <c r="G15" s="393" t="s">
        <v>221</v>
      </c>
      <c r="H15" s="456" t="s">
        <v>222</v>
      </c>
      <c r="I15" s="393"/>
      <c r="J15" s="393"/>
      <c r="K15" s="393"/>
      <c r="L15" s="393"/>
      <c r="M15" s="393"/>
      <c r="N15" s="393"/>
      <c r="O15" s="393"/>
      <c r="P15" s="393"/>
      <c r="Q15" s="393"/>
      <c r="R15" s="393"/>
      <c r="S15" s="393"/>
      <c r="T15" s="393"/>
      <c r="U15" s="393"/>
      <c r="V15" s="393"/>
      <c r="W15" s="411" t="s">
        <v>211</v>
      </c>
      <c r="X15" s="393"/>
      <c r="Y15" s="393" t="s">
        <v>207</v>
      </c>
      <c r="Z15" s="393"/>
      <c r="AA15" s="393"/>
      <c r="AB15" s="393">
        <v>5000</v>
      </c>
      <c r="AC15" s="393"/>
      <c r="AD15" s="430"/>
      <c r="AE15" s="430"/>
      <c r="AF15" s="430"/>
      <c r="AG15" s="430"/>
      <c r="AH15" s="393"/>
      <c r="AI15" s="393"/>
      <c r="AJ15" s="393"/>
      <c r="AK15" s="393"/>
      <c r="AL15" s="393"/>
      <c r="AM15" s="393"/>
      <c r="AN15" s="393"/>
      <c r="AO15" s="393"/>
      <c r="AP15" s="393"/>
      <c r="AQ15" s="399" t="s">
        <v>184</v>
      </c>
      <c r="AR15" s="399" t="s">
        <v>640</v>
      </c>
      <c r="AS15" s="399" t="s">
        <v>639</v>
      </c>
      <c r="AT15" s="399"/>
      <c r="AU15" s="393" t="s">
        <v>1064</v>
      </c>
      <c r="AV15" s="12"/>
    </row>
    <row r="16" s="7" customFormat="1" ht="103.2" spans="1:48">
      <c r="A16" s="393">
        <v>9</v>
      </c>
      <c r="B16" s="393"/>
      <c r="C16" s="393"/>
      <c r="D16" s="408" t="s">
        <v>208</v>
      </c>
      <c r="E16" s="396" t="s">
        <v>178</v>
      </c>
      <c r="F16" s="396" t="s">
        <v>990</v>
      </c>
      <c r="G16" s="396" t="s">
        <v>209</v>
      </c>
      <c r="H16" s="408" t="s">
        <v>210</v>
      </c>
      <c r="I16" s="393"/>
      <c r="J16" s="393"/>
      <c r="K16" s="393"/>
      <c r="L16" s="393"/>
      <c r="M16" s="393"/>
      <c r="N16" s="393"/>
      <c r="O16" s="393"/>
      <c r="P16" s="393"/>
      <c r="Q16" s="393"/>
      <c r="R16" s="393"/>
      <c r="S16" s="393"/>
      <c r="T16" s="393"/>
      <c r="U16" s="393"/>
      <c r="V16" s="393"/>
      <c r="W16" s="411" t="s">
        <v>211</v>
      </c>
      <c r="X16" s="393"/>
      <c r="Y16" s="417" t="s">
        <v>207</v>
      </c>
      <c r="Z16" s="393"/>
      <c r="AA16" s="393"/>
      <c r="AB16" s="393">
        <v>300</v>
      </c>
      <c r="AC16" s="393"/>
      <c r="AD16" s="430"/>
      <c r="AE16" s="430"/>
      <c r="AF16" s="430"/>
      <c r="AG16" s="430"/>
      <c r="AH16" s="393"/>
      <c r="AI16" s="393"/>
      <c r="AJ16" s="393"/>
      <c r="AK16" s="393"/>
      <c r="AL16" s="393"/>
      <c r="AM16" s="393"/>
      <c r="AN16" s="393"/>
      <c r="AO16" s="393"/>
      <c r="AP16" s="393"/>
      <c r="AQ16" s="399" t="s">
        <v>639</v>
      </c>
      <c r="AR16" s="399" t="s">
        <v>640</v>
      </c>
      <c r="AS16" s="399" t="s">
        <v>639</v>
      </c>
      <c r="AT16" s="399"/>
      <c r="AU16" s="393"/>
      <c r="AV16" s="12"/>
    </row>
    <row r="17" s="7" customFormat="1" ht="129" spans="1:48">
      <c r="A17" s="393">
        <v>10</v>
      </c>
      <c r="B17" s="393"/>
      <c r="C17" s="393"/>
      <c r="D17" s="65" t="s">
        <v>993</v>
      </c>
      <c r="E17" s="393" t="s">
        <v>178</v>
      </c>
      <c r="F17" s="393" t="s">
        <v>994</v>
      </c>
      <c r="G17" s="393" t="s">
        <v>995</v>
      </c>
      <c r="H17" s="65" t="s">
        <v>996</v>
      </c>
      <c r="I17" s="393"/>
      <c r="J17" s="393"/>
      <c r="K17" s="393"/>
      <c r="L17" s="393"/>
      <c r="M17" s="393"/>
      <c r="N17" s="393"/>
      <c r="O17" s="393"/>
      <c r="P17" s="393"/>
      <c r="Q17" s="393"/>
      <c r="R17" s="393"/>
      <c r="S17" s="393"/>
      <c r="T17" s="393"/>
      <c r="U17" s="393"/>
      <c r="V17" s="393"/>
      <c r="W17" s="411" t="s">
        <v>997</v>
      </c>
      <c r="X17" s="393"/>
      <c r="Y17" s="393" t="s">
        <v>997</v>
      </c>
      <c r="Z17" s="393"/>
      <c r="AA17" s="393"/>
      <c r="AB17" s="393">
        <v>210</v>
      </c>
      <c r="AC17" s="393"/>
      <c r="AD17" s="430"/>
      <c r="AE17" s="430"/>
      <c r="AF17" s="430"/>
      <c r="AG17" s="430"/>
      <c r="AH17" s="393"/>
      <c r="AI17" s="393"/>
      <c r="AJ17" s="393"/>
      <c r="AK17" s="393"/>
      <c r="AL17" s="393"/>
      <c r="AM17" s="393"/>
      <c r="AN17" s="393"/>
      <c r="AO17" s="393"/>
      <c r="AP17" s="393"/>
      <c r="AQ17" s="399" t="s">
        <v>639</v>
      </c>
      <c r="AR17" s="399" t="s">
        <v>640</v>
      </c>
      <c r="AS17" s="399" t="s">
        <v>639</v>
      </c>
      <c r="AT17" s="399"/>
      <c r="AU17" s="399"/>
      <c r="AV17" s="12"/>
    </row>
    <row r="18" s="7" customFormat="1" ht="51.6" spans="1:48">
      <c r="A18" s="393">
        <v>11</v>
      </c>
      <c r="B18" s="393"/>
      <c r="C18" s="393"/>
      <c r="D18" s="65" t="s">
        <v>998</v>
      </c>
      <c r="E18" s="393" t="s">
        <v>178</v>
      </c>
      <c r="F18" s="393" t="s">
        <v>994</v>
      </c>
      <c r="G18" s="393" t="s">
        <v>995</v>
      </c>
      <c r="H18" s="65" t="s">
        <v>999</v>
      </c>
      <c r="I18" s="393"/>
      <c r="J18" s="393"/>
      <c r="K18" s="393"/>
      <c r="L18" s="393"/>
      <c r="M18" s="393"/>
      <c r="N18" s="393"/>
      <c r="O18" s="393"/>
      <c r="P18" s="393"/>
      <c r="Q18" s="393"/>
      <c r="R18" s="393"/>
      <c r="S18" s="393"/>
      <c r="T18" s="393"/>
      <c r="U18" s="393"/>
      <c r="V18" s="393"/>
      <c r="W18" s="411" t="s">
        <v>183</v>
      </c>
      <c r="X18" s="393"/>
      <c r="Y18" s="411" t="s">
        <v>183</v>
      </c>
      <c r="Z18" s="393"/>
      <c r="AA18" s="393"/>
      <c r="AB18" s="393">
        <v>200</v>
      </c>
      <c r="AC18" s="393"/>
      <c r="AD18" s="430"/>
      <c r="AE18" s="430"/>
      <c r="AF18" s="430"/>
      <c r="AG18" s="430"/>
      <c r="AH18" s="393"/>
      <c r="AI18" s="393"/>
      <c r="AJ18" s="393"/>
      <c r="AK18" s="393"/>
      <c r="AL18" s="393"/>
      <c r="AM18" s="393"/>
      <c r="AN18" s="393"/>
      <c r="AO18" s="393"/>
      <c r="AP18" s="393"/>
      <c r="AQ18" s="399" t="s">
        <v>639</v>
      </c>
      <c r="AR18" s="399" t="s">
        <v>640</v>
      </c>
      <c r="AS18" s="399" t="s">
        <v>184</v>
      </c>
      <c r="AT18" s="399"/>
      <c r="AU18" s="399"/>
      <c r="AV18" s="12"/>
    </row>
    <row r="19" s="7" customFormat="1" ht="77.4" spans="1:48">
      <c r="A19" s="393">
        <v>12</v>
      </c>
      <c r="B19" s="393"/>
      <c r="C19" s="393"/>
      <c r="D19" s="65" t="s">
        <v>1004</v>
      </c>
      <c r="E19" s="393" t="s">
        <v>178</v>
      </c>
      <c r="F19" s="393" t="s">
        <v>1005</v>
      </c>
      <c r="G19" s="393" t="s">
        <v>995</v>
      </c>
      <c r="H19" s="65" t="s">
        <v>1006</v>
      </c>
      <c r="I19" s="393"/>
      <c r="J19" s="393"/>
      <c r="K19" s="393"/>
      <c r="L19" s="393"/>
      <c r="M19" s="393"/>
      <c r="N19" s="393"/>
      <c r="O19" s="393"/>
      <c r="P19" s="393"/>
      <c r="Q19" s="393"/>
      <c r="R19" s="393"/>
      <c r="S19" s="393"/>
      <c r="T19" s="393"/>
      <c r="U19" s="393"/>
      <c r="V19" s="393"/>
      <c r="W19" s="393" t="s">
        <v>1007</v>
      </c>
      <c r="X19" s="393"/>
      <c r="Y19" s="393" t="s">
        <v>1007</v>
      </c>
      <c r="Z19" s="393"/>
      <c r="AA19" s="393"/>
      <c r="AB19" s="393">
        <v>38</v>
      </c>
      <c r="AC19" s="393"/>
      <c r="AD19" s="430"/>
      <c r="AE19" s="430"/>
      <c r="AF19" s="430"/>
      <c r="AG19" s="430"/>
      <c r="AH19" s="393"/>
      <c r="AI19" s="393"/>
      <c r="AJ19" s="393"/>
      <c r="AK19" s="393"/>
      <c r="AL19" s="393"/>
      <c r="AM19" s="393"/>
      <c r="AN19" s="393"/>
      <c r="AO19" s="393"/>
      <c r="AP19" s="393"/>
      <c r="AQ19" s="399" t="s">
        <v>639</v>
      </c>
      <c r="AR19" s="399" t="s">
        <v>640</v>
      </c>
      <c r="AS19" s="399" t="s">
        <v>639</v>
      </c>
      <c r="AT19" s="399"/>
      <c r="AU19" s="399"/>
      <c r="AV19" s="12"/>
    </row>
    <row r="20" ht="232.2" spans="1:48">
      <c r="A20" s="393">
        <v>13</v>
      </c>
      <c r="B20" s="396"/>
      <c r="C20" s="396" t="s">
        <v>303</v>
      </c>
      <c r="D20" s="412" t="s">
        <v>1051</v>
      </c>
      <c r="E20" s="396" t="s">
        <v>178</v>
      </c>
      <c r="F20" s="396" t="s">
        <v>1022</v>
      </c>
      <c r="G20" s="396" t="s">
        <v>950</v>
      </c>
      <c r="H20" s="412" t="s">
        <v>1052</v>
      </c>
      <c r="I20" s="459">
        <v>1</v>
      </c>
      <c r="J20" s="459" t="s">
        <v>952</v>
      </c>
      <c r="K20" s="459"/>
      <c r="L20" s="459"/>
      <c r="M20" s="459"/>
      <c r="N20" s="459"/>
      <c r="O20" s="459"/>
      <c r="P20" s="459"/>
      <c r="Q20" s="459"/>
      <c r="R20" s="459"/>
      <c r="S20" s="459" t="s">
        <v>953</v>
      </c>
      <c r="T20" s="467" t="s">
        <v>954</v>
      </c>
      <c r="U20" s="459" t="s">
        <v>955</v>
      </c>
      <c r="V20" s="459" t="s">
        <v>956</v>
      </c>
      <c r="W20" s="396" t="s">
        <v>985</v>
      </c>
      <c r="X20" s="396" t="s">
        <v>944</v>
      </c>
      <c r="Y20" s="396" t="s">
        <v>183</v>
      </c>
      <c r="Z20" s="396" t="s">
        <v>957</v>
      </c>
      <c r="AA20" s="396"/>
      <c r="AB20" s="396">
        <v>450</v>
      </c>
      <c r="AC20" s="396"/>
      <c r="AD20" s="396"/>
      <c r="AE20" s="396"/>
      <c r="AF20" s="396"/>
      <c r="AG20" s="396"/>
      <c r="AH20" s="396"/>
      <c r="AI20" s="396"/>
      <c r="AJ20" s="396"/>
      <c r="AK20" s="396"/>
      <c r="AL20" s="396"/>
      <c r="AM20" s="393"/>
      <c r="AN20" s="393"/>
      <c r="AO20" s="393" t="s">
        <v>958</v>
      </c>
      <c r="AP20" s="393" t="s">
        <v>959</v>
      </c>
      <c r="AQ20" s="399" t="s">
        <v>639</v>
      </c>
      <c r="AR20" s="399" t="s">
        <v>640</v>
      </c>
      <c r="AS20" s="399" t="s">
        <v>184</v>
      </c>
      <c r="AT20" s="399"/>
      <c r="AU20" s="399"/>
      <c r="AV20" s="12">
        <v>1</v>
      </c>
    </row>
    <row r="21" s="12" customFormat="1" ht="232.2" spans="1:48">
      <c r="A21" s="393">
        <v>14</v>
      </c>
      <c r="B21" s="401"/>
      <c r="C21" s="393">
        <v>2024</v>
      </c>
      <c r="D21" s="65" t="s">
        <v>259</v>
      </c>
      <c r="E21" s="393" t="s">
        <v>178</v>
      </c>
      <c r="F21" s="396" t="s">
        <v>1013</v>
      </c>
      <c r="G21" s="393" t="s">
        <v>225</v>
      </c>
      <c r="H21" s="65" t="s">
        <v>1053</v>
      </c>
      <c r="I21" s="393"/>
      <c r="J21" s="399" t="s">
        <v>682</v>
      </c>
      <c r="K21" s="399"/>
      <c r="L21" s="399"/>
      <c r="M21" s="399"/>
      <c r="N21" s="399"/>
      <c r="O21" s="399"/>
      <c r="P21" s="399"/>
      <c r="Q21" s="399"/>
      <c r="R21" s="399"/>
      <c r="S21" s="399">
        <v>289</v>
      </c>
      <c r="T21" s="399">
        <v>1120</v>
      </c>
      <c r="U21" s="399">
        <v>66</v>
      </c>
      <c r="V21" s="399">
        <v>275</v>
      </c>
      <c r="W21" s="393" t="s">
        <v>227</v>
      </c>
      <c r="X21" s="393" t="s">
        <v>656</v>
      </c>
      <c r="Y21" s="393" t="s">
        <v>183</v>
      </c>
      <c r="Z21" s="393"/>
      <c r="AA21" s="393"/>
      <c r="AB21" s="399">
        <v>300</v>
      </c>
      <c r="AC21" s="399"/>
      <c r="AD21" s="399"/>
      <c r="AE21" s="399"/>
      <c r="AF21" s="399"/>
      <c r="AG21" s="399"/>
      <c r="AH21" s="399"/>
      <c r="AI21" s="399"/>
      <c r="AJ21" s="399"/>
      <c r="AK21" s="399"/>
      <c r="AL21" s="399"/>
      <c r="AM21" s="399"/>
      <c r="AN21" s="399"/>
      <c r="AO21" s="393" t="s">
        <v>683</v>
      </c>
      <c r="AP21" s="393" t="s">
        <v>683</v>
      </c>
      <c r="AQ21" s="399" t="s">
        <v>184</v>
      </c>
      <c r="AR21" s="399" t="s">
        <v>640</v>
      </c>
      <c r="AS21" s="399" t="s">
        <v>184</v>
      </c>
      <c r="AT21" s="399"/>
      <c r="AU21" s="399"/>
      <c r="AV21" s="12">
        <v>1</v>
      </c>
    </row>
    <row r="22" s="7" customFormat="1" ht="77.4" spans="1:48">
      <c r="A22" s="393">
        <v>15</v>
      </c>
      <c r="B22" s="393"/>
      <c r="C22" s="393"/>
      <c r="D22" s="65" t="s">
        <v>216</v>
      </c>
      <c r="E22" s="393" t="s">
        <v>178</v>
      </c>
      <c r="F22" s="393" t="s">
        <v>1009</v>
      </c>
      <c r="G22" s="393" t="s">
        <v>218</v>
      </c>
      <c r="H22" s="65" t="s">
        <v>219</v>
      </c>
      <c r="I22" s="393"/>
      <c r="J22" s="393"/>
      <c r="K22" s="393"/>
      <c r="L22" s="393"/>
      <c r="M22" s="393"/>
      <c r="N22" s="393"/>
      <c r="O22" s="393"/>
      <c r="P22" s="393"/>
      <c r="Q22" s="393"/>
      <c r="R22" s="393"/>
      <c r="S22" s="393"/>
      <c r="T22" s="393"/>
      <c r="U22" s="393"/>
      <c r="V22" s="393"/>
      <c r="W22" s="393" t="s">
        <v>206</v>
      </c>
      <c r="X22" s="393"/>
      <c r="Y22" s="393" t="s">
        <v>183</v>
      </c>
      <c r="Z22" s="393"/>
      <c r="AA22" s="393"/>
      <c r="AB22" s="393">
        <v>220</v>
      </c>
      <c r="AC22" s="393"/>
      <c r="AD22" s="430"/>
      <c r="AE22" s="430"/>
      <c r="AF22" s="430"/>
      <c r="AG22" s="430"/>
      <c r="AH22" s="393"/>
      <c r="AI22" s="393"/>
      <c r="AJ22" s="393"/>
      <c r="AK22" s="393"/>
      <c r="AL22" s="393"/>
      <c r="AM22" s="393"/>
      <c r="AN22" s="393"/>
      <c r="AO22" s="393"/>
      <c r="AP22" s="393"/>
      <c r="AQ22" s="399" t="s">
        <v>639</v>
      </c>
      <c r="AR22" s="399" t="s">
        <v>640</v>
      </c>
      <c r="AS22" s="399" t="s">
        <v>184</v>
      </c>
      <c r="AT22" s="399"/>
      <c r="AU22" s="399"/>
      <c r="AV22" s="12">
        <v>1</v>
      </c>
    </row>
    <row r="23" s="9" customFormat="1" ht="309.6" spans="1:48">
      <c r="A23" s="393">
        <v>16</v>
      </c>
      <c r="B23" s="401"/>
      <c r="C23" s="411">
        <v>2024</v>
      </c>
      <c r="D23" s="408" t="s">
        <v>613</v>
      </c>
      <c r="E23" s="411" t="s">
        <v>178</v>
      </c>
      <c r="F23" s="411" t="s">
        <v>984</v>
      </c>
      <c r="G23" s="411" t="s">
        <v>409</v>
      </c>
      <c r="H23" s="408" t="s">
        <v>1014</v>
      </c>
      <c r="I23" s="411"/>
      <c r="J23" s="411"/>
      <c r="K23" s="411"/>
      <c r="L23" s="411"/>
      <c r="M23" s="411"/>
      <c r="N23" s="411"/>
      <c r="O23" s="411"/>
      <c r="P23" s="411"/>
      <c r="Q23" s="411"/>
      <c r="R23" s="411"/>
      <c r="S23" s="411">
        <v>955</v>
      </c>
      <c r="T23" s="411">
        <v>3536</v>
      </c>
      <c r="U23" s="411">
        <v>317</v>
      </c>
      <c r="V23" s="411">
        <v>1254</v>
      </c>
      <c r="W23" s="411" t="s">
        <v>192</v>
      </c>
      <c r="X23" s="411" t="s">
        <v>810</v>
      </c>
      <c r="Y23" s="411" t="s">
        <v>183</v>
      </c>
      <c r="Z23" s="411" t="s">
        <v>811</v>
      </c>
      <c r="AA23" s="411"/>
      <c r="AB23" s="411">
        <v>242</v>
      </c>
      <c r="AC23" s="411"/>
      <c r="AD23" s="411"/>
      <c r="AE23" s="411"/>
      <c r="AF23" s="411"/>
      <c r="AG23" s="411"/>
      <c r="AH23" s="411"/>
      <c r="AI23" s="411"/>
      <c r="AJ23" s="411"/>
      <c r="AK23" s="411"/>
      <c r="AL23" s="411"/>
      <c r="AM23" s="411"/>
      <c r="AN23" s="411"/>
      <c r="AO23" s="411" t="s">
        <v>816</v>
      </c>
      <c r="AP23" s="411" t="s">
        <v>817</v>
      </c>
      <c r="AQ23" s="399" t="s">
        <v>639</v>
      </c>
      <c r="AR23" s="399" t="s">
        <v>640</v>
      </c>
      <c r="AS23" s="399" t="s">
        <v>184</v>
      </c>
      <c r="AT23" s="399"/>
      <c r="AU23" s="399"/>
      <c r="AV23" s="12">
        <v>1</v>
      </c>
    </row>
    <row r="24" s="7" customFormat="1" ht="55" customHeight="1" spans="1:48">
      <c r="A24" s="388" t="s">
        <v>1065</v>
      </c>
      <c r="B24" s="389"/>
      <c r="C24" s="389"/>
      <c r="D24" s="389"/>
      <c r="E24" s="389"/>
      <c r="F24" s="389"/>
      <c r="G24" s="389"/>
      <c r="H24" s="389"/>
      <c r="I24" s="389"/>
      <c r="J24" s="389"/>
      <c r="K24" s="389"/>
      <c r="L24" s="389"/>
      <c r="M24" s="389"/>
      <c r="N24" s="389"/>
      <c r="O24" s="389"/>
      <c r="P24" s="389"/>
      <c r="Q24" s="389"/>
      <c r="R24" s="389"/>
      <c r="S24" s="389"/>
      <c r="T24" s="389"/>
      <c r="U24" s="389"/>
      <c r="V24" s="389"/>
      <c r="W24" s="389"/>
      <c r="X24" s="389"/>
      <c r="Y24" s="413"/>
      <c r="Z24" s="393"/>
      <c r="AA24" s="393"/>
      <c r="AB24" s="387">
        <f>SUM(AB25:AB39)</f>
        <v>4696</v>
      </c>
      <c r="AC24" s="393"/>
      <c r="AD24" s="430"/>
      <c r="AE24" s="430"/>
      <c r="AF24" s="430"/>
      <c r="AG24" s="430"/>
      <c r="AH24" s="393"/>
      <c r="AI24" s="393"/>
      <c r="AJ24" s="393"/>
      <c r="AK24" s="393"/>
      <c r="AL24" s="393"/>
      <c r="AM24" s="393"/>
      <c r="AN24" s="393"/>
      <c r="AO24" s="393"/>
      <c r="AP24" s="393"/>
      <c r="AQ24" s="399" t="s">
        <v>1063</v>
      </c>
      <c r="AR24" s="399" t="s">
        <v>1063</v>
      </c>
      <c r="AS24" s="399" t="s">
        <v>1063</v>
      </c>
      <c r="AT24" s="399"/>
      <c r="AU24" s="399"/>
      <c r="AV24" s="12"/>
    </row>
    <row r="25" s="12" customFormat="1" ht="154.8" spans="1:47">
      <c r="A25" s="393">
        <v>1</v>
      </c>
      <c r="B25" s="401"/>
      <c r="C25" s="393"/>
      <c r="D25" s="65" t="s">
        <v>1056</v>
      </c>
      <c r="E25" s="393" t="s">
        <v>178</v>
      </c>
      <c r="F25" s="396" t="s">
        <v>1013</v>
      </c>
      <c r="G25" s="393" t="s">
        <v>590</v>
      </c>
      <c r="H25" s="65" t="s">
        <v>1057</v>
      </c>
      <c r="I25" s="393"/>
      <c r="J25" s="399"/>
      <c r="K25" s="399"/>
      <c r="L25" s="399"/>
      <c r="M25" s="399"/>
      <c r="N25" s="399"/>
      <c r="O25" s="399"/>
      <c r="P25" s="399"/>
      <c r="Q25" s="399"/>
      <c r="R25" s="399"/>
      <c r="S25" s="399"/>
      <c r="T25" s="399"/>
      <c r="U25" s="399"/>
      <c r="V25" s="399"/>
      <c r="W25" s="393" t="s">
        <v>985</v>
      </c>
      <c r="X25" s="393"/>
      <c r="Y25" s="393" t="s">
        <v>183</v>
      </c>
      <c r="Z25" s="393"/>
      <c r="AA25" s="393"/>
      <c r="AB25" s="399">
        <v>950</v>
      </c>
      <c r="AC25" s="399"/>
      <c r="AD25" s="399"/>
      <c r="AE25" s="399"/>
      <c r="AF25" s="399"/>
      <c r="AG25" s="399"/>
      <c r="AH25" s="399"/>
      <c r="AI25" s="399"/>
      <c r="AJ25" s="399"/>
      <c r="AK25" s="399"/>
      <c r="AL25" s="399"/>
      <c r="AM25" s="399"/>
      <c r="AN25" s="399"/>
      <c r="AO25" s="451"/>
      <c r="AP25" s="451"/>
      <c r="AQ25" s="399" t="s">
        <v>184</v>
      </c>
      <c r="AR25" s="399" t="s">
        <v>645</v>
      </c>
      <c r="AS25" s="399" t="s">
        <v>639</v>
      </c>
      <c r="AT25" s="399"/>
      <c r="AU25" s="399"/>
    </row>
    <row r="26" s="12" customFormat="1" ht="154.8" spans="1:47">
      <c r="A26" s="393">
        <v>2</v>
      </c>
      <c r="B26" s="401"/>
      <c r="C26" s="393">
        <v>2024</v>
      </c>
      <c r="D26" s="65" t="s">
        <v>282</v>
      </c>
      <c r="E26" s="393" t="s">
        <v>178</v>
      </c>
      <c r="F26" s="396" t="s">
        <v>1013</v>
      </c>
      <c r="G26" s="393" t="s">
        <v>252</v>
      </c>
      <c r="H26" s="65" t="s">
        <v>1058</v>
      </c>
      <c r="I26" s="393"/>
      <c r="J26" s="399"/>
      <c r="K26" s="399"/>
      <c r="L26" s="399"/>
      <c r="M26" s="399"/>
      <c r="N26" s="399"/>
      <c r="O26" s="399"/>
      <c r="P26" s="399"/>
      <c r="Q26" s="399"/>
      <c r="R26" s="399"/>
      <c r="S26" s="399">
        <v>462</v>
      </c>
      <c r="T26" s="399">
        <v>1868</v>
      </c>
      <c r="U26" s="399">
        <v>118</v>
      </c>
      <c r="V26" s="399">
        <v>511</v>
      </c>
      <c r="W26" s="393" t="s">
        <v>227</v>
      </c>
      <c r="X26" s="393" t="s">
        <v>656</v>
      </c>
      <c r="Y26" s="393" t="s">
        <v>183</v>
      </c>
      <c r="Z26" s="393"/>
      <c r="AA26" s="393"/>
      <c r="AB26" s="399">
        <v>650</v>
      </c>
      <c r="AC26" s="399"/>
      <c r="AD26" s="399"/>
      <c r="AE26" s="399"/>
      <c r="AF26" s="399"/>
      <c r="AG26" s="399"/>
      <c r="AH26" s="399"/>
      <c r="AI26" s="399"/>
      <c r="AJ26" s="399"/>
      <c r="AK26" s="399"/>
      <c r="AL26" s="399"/>
      <c r="AM26" s="399"/>
      <c r="AN26" s="399"/>
      <c r="AO26" s="451" t="s">
        <v>695</v>
      </c>
      <c r="AP26" s="451" t="s">
        <v>695</v>
      </c>
      <c r="AQ26" s="399" t="s">
        <v>184</v>
      </c>
      <c r="AR26" s="399" t="s">
        <v>645</v>
      </c>
      <c r="AS26" s="399" t="s">
        <v>639</v>
      </c>
      <c r="AT26" s="399"/>
      <c r="AU26" s="399"/>
    </row>
    <row r="27" s="12" customFormat="1" ht="232.2" spans="1:47">
      <c r="A27" s="393">
        <v>3</v>
      </c>
      <c r="B27" s="401"/>
      <c r="C27" s="393">
        <v>2024</v>
      </c>
      <c r="D27" s="65" t="s">
        <v>263</v>
      </c>
      <c r="E27" s="393" t="s">
        <v>178</v>
      </c>
      <c r="F27" s="396" t="s">
        <v>1013</v>
      </c>
      <c r="G27" s="393" t="s">
        <v>265</v>
      </c>
      <c r="H27" s="65" t="s">
        <v>266</v>
      </c>
      <c r="I27" s="393"/>
      <c r="J27" s="399" t="s">
        <v>687</v>
      </c>
      <c r="K27" s="399"/>
      <c r="L27" s="399"/>
      <c r="M27" s="399"/>
      <c r="N27" s="399"/>
      <c r="O27" s="399"/>
      <c r="P27" s="399"/>
      <c r="Q27" s="399"/>
      <c r="R27" s="399"/>
      <c r="S27" s="399">
        <v>694</v>
      </c>
      <c r="T27" s="399">
        <v>2838</v>
      </c>
      <c r="U27" s="399">
        <v>200</v>
      </c>
      <c r="V27" s="399">
        <v>872</v>
      </c>
      <c r="W27" s="393" t="s">
        <v>227</v>
      </c>
      <c r="X27" s="393" t="s">
        <v>656</v>
      </c>
      <c r="Y27" s="393" t="s">
        <v>207</v>
      </c>
      <c r="Z27" s="393"/>
      <c r="AA27" s="393"/>
      <c r="AB27" s="399">
        <v>500</v>
      </c>
      <c r="AC27" s="399"/>
      <c r="AD27" s="399"/>
      <c r="AE27" s="399"/>
      <c r="AF27" s="399"/>
      <c r="AG27" s="399"/>
      <c r="AH27" s="399"/>
      <c r="AI27" s="399"/>
      <c r="AJ27" s="399"/>
      <c r="AK27" s="399"/>
      <c r="AL27" s="399"/>
      <c r="AM27" s="399"/>
      <c r="AN27" s="399"/>
      <c r="AO27" s="451" t="s">
        <v>688</v>
      </c>
      <c r="AP27" s="451" t="s">
        <v>688</v>
      </c>
      <c r="AQ27" s="399" t="s">
        <v>184</v>
      </c>
      <c r="AR27" s="399" t="s">
        <v>645</v>
      </c>
      <c r="AS27" s="399" t="s">
        <v>639</v>
      </c>
      <c r="AT27" s="399"/>
      <c r="AU27" s="399"/>
    </row>
    <row r="28" s="453" customFormat="1" ht="79" customHeight="1" spans="1:48">
      <c r="A28" s="393">
        <v>4</v>
      </c>
      <c r="B28" s="401"/>
      <c r="C28" s="393" t="s">
        <v>303</v>
      </c>
      <c r="D28" s="458" t="s">
        <v>327</v>
      </c>
      <c r="E28" s="393" t="s">
        <v>178</v>
      </c>
      <c r="F28" s="396" t="s">
        <v>984</v>
      </c>
      <c r="G28" s="393" t="s">
        <v>328</v>
      </c>
      <c r="H28" s="65" t="s">
        <v>329</v>
      </c>
      <c r="I28" s="393">
        <v>1</v>
      </c>
      <c r="J28" s="393" t="s">
        <v>727</v>
      </c>
      <c r="K28" s="393"/>
      <c r="L28" s="393"/>
      <c r="M28" s="393"/>
      <c r="N28" s="393"/>
      <c r="O28" s="393"/>
      <c r="P28" s="393"/>
      <c r="Q28" s="393"/>
      <c r="R28" s="393"/>
      <c r="S28" s="393">
        <v>300</v>
      </c>
      <c r="T28" s="393">
        <v>1200</v>
      </c>
      <c r="U28" s="393">
        <v>266</v>
      </c>
      <c r="V28" s="393">
        <v>1064</v>
      </c>
      <c r="W28" s="393" t="s">
        <v>305</v>
      </c>
      <c r="X28" s="393" t="s">
        <v>705</v>
      </c>
      <c r="Y28" s="393" t="s">
        <v>207</v>
      </c>
      <c r="Z28" s="393" t="s">
        <v>715</v>
      </c>
      <c r="AA28" s="393"/>
      <c r="AB28" s="393">
        <v>1000</v>
      </c>
      <c r="AC28" s="393"/>
      <c r="AD28" s="393"/>
      <c r="AE28" s="393"/>
      <c r="AF28" s="393"/>
      <c r="AG28" s="393"/>
      <c r="AH28" s="393"/>
      <c r="AI28" s="393"/>
      <c r="AJ28" s="393"/>
      <c r="AK28" s="393"/>
      <c r="AL28" s="393"/>
      <c r="AM28" s="393"/>
      <c r="AN28" s="393"/>
      <c r="AO28" s="393" t="s">
        <v>728</v>
      </c>
      <c r="AP28" s="393" t="s">
        <v>728</v>
      </c>
      <c r="AQ28" s="399" t="s">
        <v>639</v>
      </c>
      <c r="AR28" s="399" t="s">
        <v>645</v>
      </c>
      <c r="AS28" s="399" t="s">
        <v>639</v>
      </c>
      <c r="AT28" s="399"/>
      <c r="AU28" s="399"/>
      <c r="AV28" s="12"/>
    </row>
    <row r="29" s="250" customFormat="1" ht="154.8" spans="1:48">
      <c r="A29" s="393">
        <v>5</v>
      </c>
      <c r="B29" s="393"/>
      <c r="C29" s="393">
        <v>2024</v>
      </c>
      <c r="D29" s="65" t="s">
        <v>383</v>
      </c>
      <c r="E29" s="393" t="s">
        <v>178</v>
      </c>
      <c r="F29" s="396" t="s">
        <v>990</v>
      </c>
      <c r="G29" s="393" t="s">
        <v>357</v>
      </c>
      <c r="H29" s="65" t="s">
        <v>384</v>
      </c>
      <c r="I29" s="393"/>
      <c r="J29" s="393" t="s">
        <v>789</v>
      </c>
      <c r="K29" s="393"/>
      <c r="L29" s="393"/>
      <c r="M29" s="393"/>
      <c r="N29" s="393"/>
      <c r="O29" s="393"/>
      <c r="P29" s="393"/>
      <c r="Q29" s="393"/>
      <c r="R29" s="393"/>
      <c r="S29" s="393">
        <v>67</v>
      </c>
      <c r="T29" s="393"/>
      <c r="U29" s="393">
        <v>15</v>
      </c>
      <c r="V29" s="393"/>
      <c r="W29" s="393" t="s">
        <v>1016</v>
      </c>
      <c r="X29" s="393" t="s">
        <v>749</v>
      </c>
      <c r="Y29" s="393" t="s">
        <v>207</v>
      </c>
      <c r="Z29" s="393"/>
      <c r="AA29" s="393"/>
      <c r="AB29" s="393">
        <v>200</v>
      </c>
      <c r="AC29" s="393"/>
      <c r="AD29" s="393"/>
      <c r="AE29" s="393"/>
      <c r="AF29" s="393"/>
      <c r="AG29" s="393"/>
      <c r="AH29" s="393"/>
      <c r="AI29" s="393"/>
      <c r="AJ29" s="393"/>
      <c r="AK29" s="393"/>
      <c r="AL29" s="393"/>
      <c r="AM29" s="393"/>
      <c r="AN29" s="393"/>
      <c r="AO29" s="393" t="s">
        <v>790</v>
      </c>
      <c r="AP29" s="393" t="s">
        <v>791</v>
      </c>
      <c r="AQ29" s="393" t="s">
        <v>639</v>
      </c>
      <c r="AR29" s="399" t="s">
        <v>645</v>
      </c>
      <c r="AS29" s="393" t="s">
        <v>639</v>
      </c>
      <c r="AT29" s="393"/>
      <c r="AU29" s="393"/>
      <c r="AV29" s="464"/>
    </row>
    <row r="30" s="12" customFormat="1" ht="154.8" spans="1:47">
      <c r="A30" s="393">
        <v>6</v>
      </c>
      <c r="B30" s="401"/>
      <c r="C30" s="411">
        <v>2024</v>
      </c>
      <c r="D30" s="408" t="s">
        <v>1017</v>
      </c>
      <c r="E30" s="411" t="s">
        <v>178</v>
      </c>
      <c r="F30" s="411" t="s">
        <v>984</v>
      </c>
      <c r="G30" s="411" t="s">
        <v>442</v>
      </c>
      <c r="H30" s="408" t="s">
        <v>443</v>
      </c>
      <c r="I30" s="411"/>
      <c r="J30" s="411"/>
      <c r="K30" s="411"/>
      <c r="L30" s="411"/>
      <c r="M30" s="411"/>
      <c r="N30" s="411"/>
      <c r="O30" s="411"/>
      <c r="P30" s="411"/>
      <c r="Q30" s="411"/>
      <c r="R30" s="411"/>
      <c r="S30" s="411">
        <v>472</v>
      </c>
      <c r="T30" s="411">
        <v>1694</v>
      </c>
      <c r="U30" s="411">
        <v>127</v>
      </c>
      <c r="V30" s="411">
        <v>488</v>
      </c>
      <c r="W30" s="411" t="s">
        <v>192</v>
      </c>
      <c r="X30" s="411" t="s">
        <v>810</v>
      </c>
      <c r="Y30" s="411" t="s">
        <v>207</v>
      </c>
      <c r="Z30" s="411" t="s">
        <v>715</v>
      </c>
      <c r="AA30" s="411"/>
      <c r="AB30" s="411">
        <v>100</v>
      </c>
      <c r="AC30" s="411"/>
      <c r="AD30" s="411"/>
      <c r="AE30" s="411"/>
      <c r="AF30" s="411"/>
      <c r="AG30" s="411"/>
      <c r="AH30" s="411"/>
      <c r="AI30" s="411"/>
      <c r="AJ30" s="411"/>
      <c r="AK30" s="411"/>
      <c r="AL30" s="411"/>
      <c r="AM30" s="411"/>
      <c r="AN30" s="411"/>
      <c r="AO30" s="411" t="s">
        <v>841</v>
      </c>
      <c r="AP30" s="411" t="s">
        <v>842</v>
      </c>
      <c r="AQ30" s="399" t="s">
        <v>639</v>
      </c>
      <c r="AR30" s="399" t="s">
        <v>645</v>
      </c>
      <c r="AS30" s="399" t="s">
        <v>639</v>
      </c>
      <c r="AT30" s="399"/>
      <c r="AU30" s="399"/>
    </row>
    <row r="31" ht="232.2" spans="1:47">
      <c r="A31" s="393">
        <v>7</v>
      </c>
      <c r="B31" s="396"/>
      <c r="C31" s="396" t="s">
        <v>303</v>
      </c>
      <c r="D31" s="412" t="s">
        <v>592</v>
      </c>
      <c r="E31" s="396" t="s">
        <v>178</v>
      </c>
      <c r="F31" s="396" t="s">
        <v>1022</v>
      </c>
      <c r="G31" s="396" t="s">
        <v>593</v>
      </c>
      <c r="H31" s="412" t="s">
        <v>594</v>
      </c>
      <c r="I31" s="459">
        <v>1</v>
      </c>
      <c r="J31" s="459" t="s">
        <v>948</v>
      </c>
      <c r="K31" s="459"/>
      <c r="L31" s="459"/>
      <c r="M31" s="459"/>
      <c r="N31" s="459"/>
      <c r="O31" s="459"/>
      <c r="P31" s="459"/>
      <c r="Q31" s="459"/>
      <c r="R31" s="459"/>
      <c r="S31" s="459">
        <v>50</v>
      </c>
      <c r="T31" s="459">
        <v>218</v>
      </c>
      <c r="U31" s="459">
        <v>44</v>
      </c>
      <c r="V31" s="459">
        <v>2</v>
      </c>
      <c r="W31" s="396" t="s">
        <v>985</v>
      </c>
      <c r="X31" s="396" t="s">
        <v>944</v>
      </c>
      <c r="Y31" s="396" t="s">
        <v>207</v>
      </c>
      <c r="Z31" s="396" t="s">
        <v>945</v>
      </c>
      <c r="AA31" s="396"/>
      <c r="AB31" s="396">
        <v>370</v>
      </c>
      <c r="AC31" s="396"/>
      <c r="AD31" s="396"/>
      <c r="AE31" s="396"/>
      <c r="AF31" s="396"/>
      <c r="AG31" s="396"/>
      <c r="AH31" s="396"/>
      <c r="AI31" s="396"/>
      <c r="AJ31" s="396"/>
      <c r="AK31" s="396"/>
      <c r="AL31" s="396"/>
      <c r="AM31" s="393"/>
      <c r="AN31" s="393"/>
      <c r="AO31" s="393" t="s">
        <v>949</v>
      </c>
      <c r="AP31" s="393" t="s">
        <v>949</v>
      </c>
      <c r="AQ31" s="399" t="s">
        <v>639</v>
      </c>
      <c r="AR31" s="399" t="s">
        <v>645</v>
      </c>
      <c r="AS31" s="399" t="s">
        <v>639</v>
      </c>
      <c r="AT31" s="399"/>
      <c r="AU31" s="399"/>
    </row>
    <row r="32" s="8" customFormat="1" ht="103.2" spans="1:48">
      <c r="A32" s="393">
        <v>8</v>
      </c>
      <c r="B32" s="399"/>
      <c r="C32" s="399"/>
      <c r="D32" s="65" t="s">
        <v>648</v>
      </c>
      <c r="E32" s="393" t="s">
        <v>178</v>
      </c>
      <c r="F32" s="396" t="s">
        <v>1011</v>
      </c>
      <c r="G32" s="393" t="s">
        <v>1059</v>
      </c>
      <c r="H32" s="65" t="s">
        <v>1060</v>
      </c>
      <c r="I32" s="393"/>
      <c r="J32" s="393"/>
      <c r="K32" s="393"/>
      <c r="L32" s="393"/>
      <c r="M32" s="393"/>
      <c r="N32" s="393"/>
      <c r="O32" s="393"/>
      <c r="P32" s="393"/>
      <c r="Q32" s="393"/>
      <c r="R32" s="393"/>
      <c r="S32" s="393"/>
      <c r="T32" s="393"/>
      <c r="U32" s="393"/>
      <c r="V32" s="393"/>
      <c r="W32" s="393" t="s">
        <v>183</v>
      </c>
      <c r="X32" s="393"/>
      <c r="Y32" s="393" t="s">
        <v>183</v>
      </c>
      <c r="Z32" s="393"/>
      <c r="AA32" s="393"/>
      <c r="AB32" s="393">
        <v>116</v>
      </c>
      <c r="AC32" s="393"/>
      <c r="AD32" s="393"/>
      <c r="AE32" s="393"/>
      <c r="AF32" s="393"/>
      <c r="AG32" s="393"/>
      <c r="AH32" s="393"/>
      <c r="AI32" s="393"/>
      <c r="AJ32" s="393"/>
      <c r="AK32" s="393"/>
      <c r="AL32" s="393"/>
      <c r="AM32" s="393"/>
      <c r="AN32" s="393"/>
      <c r="AO32" s="393"/>
      <c r="AP32" s="393"/>
      <c r="AQ32" s="393" t="s">
        <v>639</v>
      </c>
      <c r="AR32" s="399" t="s">
        <v>645</v>
      </c>
      <c r="AS32" s="393" t="s">
        <v>639</v>
      </c>
      <c r="AT32" s="399"/>
      <c r="AU32" s="399"/>
      <c r="AV32" s="12"/>
    </row>
    <row r="33" s="7" customFormat="1" ht="77.4" spans="1:48">
      <c r="A33" s="393">
        <v>9</v>
      </c>
      <c r="B33" s="393"/>
      <c r="C33" s="393"/>
      <c r="D33" s="65" t="s">
        <v>1000</v>
      </c>
      <c r="E33" s="393" t="s">
        <v>178</v>
      </c>
      <c r="F33" s="393" t="s">
        <v>1001</v>
      </c>
      <c r="G33" s="393" t="s">
        <v>995</v>
      </c>
      <c r="H33" s="65" t="s">
        <v>1002</v>
      </c>
      <c r="I33" s="393"/>
      <c r="J33" s="393"/>
      <c r="K33" s="393"/>
      <c r="L33" s="393"/>
      <c r="M33" s="393"/>
      <c r="N33" s="393"/>
      <c r="O33" s="393"/>
      <c r="P33" s="393"/>
      <c r="Q33" s="393"/>
      <c r="R33" s="393"/>
      <c r="S33" s="393"/>
      <c r="T33" s="393"/>
      <c r="U33" s="393"/>
      <c r="V33" s="393"/>
      <c r="W33" s="411" t="s">
        <v>1003</v>
      </c>
      <c r="X33" s="393"/>
      <c r="Y33" s="411" t="s">
        <v>1003</v>
      </c>
      <c r="Z33" s="393"/>
      <c r="AA33" s="393"/>
      <c r="AB33" s="393">
        <v>10</v>
      </c>
      <c r="AC33" s="393"/>
      <c r="AD33" s="430"/>
      <c r="AE33" s="430"/>
      <c r="AF33" s="430"/>
      <c r="AG33" s="430"/>
      <c r="AH33" s="393"/>
      <c r="AI33" s="393"/>
      <c r="AJ33" s="393"/>
      <c r="AK33" s="393"/>
      <c r="AL33" s="393"/>
      <c r="AM33" s="393"/>
      <c r="AN33" s="393"/>
      <c r="AO33" s="393"/>
      <c r="AP33" s="393"/>
      <c r="AQ33" s="399" t="s">
        <v>639</v>
      </c>
      <c r="AR33" s="399" t="s">
        <v>645</v>
      </c>
      <c r="AS33" s="399" t="s">
        <v>639</v>
      </c>
      <c r="AT33" s="399"/>
      <c r="AU33" s="399"/>
      <c r="AV33" s="12"/>
    </row>
    <row r="34" s="12" customFormat="1" ht="206.4" spans="1:47">
      <c r="A34" s="393">
        <v>10</v>
      </c>
      <c r="B34" s="401"/>
      <c r="C34" s="393">
        <v>2024</v>
      </c>
      <c r="D34" s="65" t="s">
        <v>236</v>
      </c>
      <c r="E34" s="393" t="s">
        <v>178</v>
      </c>
      <c r="F34" s="396" t="s">
        <v>1013</v>
      </c>
      <c r="G34" s="393" t="s">
        <v>225</v>
      </c>
      <c r="H34" s="65" t="s">
        <v>237</v>
      </c>
      <c r="I34" s="393"/>
      <c r="J34" s="399"/>
      <c r="K34" s="399"/>
      <c r="L34" s="399"/>
      <c r="M34" s="399"/>
      <c r="N34" s="399"/>
      <c r="O34" s="399"/>
      <c r="P34" s="399"/>
      <c r="Q34" s="399"/>
      <c r="R34" s="399"/>
      <c r="S34" s="399">
        <v>694</v>
      </c>
      <c r="T34" s="399">
        <v>2838</v>
      </c>
      <c r="U34" s="399">
        <v>200</v>
      </c>
      <c r="V34" s="399">
        <v>872</v>
      </c>
      <c r="W34" s="393" t="s">
        <v>227</v>
      </c>
      <c r="X34" s="393" t="s">
        <v>656</v>
      </c>
      <c r="Y34" s="393" t="s">
        <v>183</v>
      </c>
      <c r="Z34" s="393"/>
      <c r="AA34" s="393"/>
      <c r="AB34" s="399">
        <v>150</v>
      </c>
      <c r="AC34" s="399"/>
      <c r="AD34" s="399"/>
      <c r="AE34" s="399"/>
      <c r="AF34" s="399"/>
      <c r="AG34" s="399"/>
      <c r="AH34" s="399"/>
      <c r="AI34" s="399"/>
      <c r="AJ34" s="399"/>
      <c r="AK34" s="399"/>
      <c r="AL34" s="399"/>
      <c r="AM34" s="399"/>
      <c r="AN34" s="399"/>
      <c r="AO34" s="451" t="s">
        <v>664</v>
      </c>
      <c r="AP34" s="451" t="s">
        <v>664</v>
      </c>
      <c r="AQ34" s="399" t="s">
        <v>184</v>
      </c>
      <c r="AR34" s="399" t="s">
        <v>645</v>
      </c>
      <c r="AS34" s="399" t="s">
        <v>184</v>
      </c>
      <c r="AT34" s="399"/>
      <c r="AU34" s="399"/>
    </row>
    <row r="35" s="178" customFormat="1" ht="283.8" spans="1:48">
      <c r="A35" s="393">
        <v>11</v>
      </c>
      <c r="B35" s="393"/>
      <c r="C35" s="393">
        <v>2024</v>
      </c>
      <c r="D35" s="65" t="s">
        <v>356</v>
      </c>
      <c r="E35" s="393" t="s">
        <v>178</v>
      </c>
      <c r="F35" s="396" t="s">
        <v>1013</v>
      </c>
      <c r="G35" s="393" t="s">
        <v>357</v>
      </c>
      <c r="H35" s="65" t="s">
        <v>358</v>
      </c>
      <c r="I35" s="393"/>
      <c r="J35" s="393" t="s">
        <v>755</v>
      </c>
      <c r="K35" s="399"/>
      <c r="L35" s="399"/>
      <c r="M35" s="399"/>
      <c r="N35" s="399"/>
      <c r="O35" s="399"/>
      <c r="P35" s="399"/>
      <c r="Q35" s="399"/>
      <c r="R35" s="399"/>
      <c r="S35" s="399">
        <v>350</v>
      </c>
      <c r="T35" s="399"/>
      <c r="U35" s="399">
        <v>233</v>
      </c>
      <c r="V35" s="399"/>
      <c r="W35" s="393" t="s">
        <v>1016</v>
      </c>
      <c r="X35" s="393" t="s">
        <v>749</v>
      </c>
      <c r="Y35" s="393" t="s">
        <v>183</v>
      </c>
      <c r="Z35" s="393"/>
      <c r="AA35" s="393"/>
      <c r="AB35" s="393">
        <v>80</v>
      </c>
      <c r="AC35" s="399"/>
      <c r="AD35" s="399"/>
      <c r="AE35" s="399"/>
      <c r="AF35" s="399"/>
      <c r="AG35" s="399"/>
      <c r="AH35" s="399"/>
      <c r="AI35" s="399"/>
      <c r="AJ35" s="399"/>
      <c r="AK35" s="399"/>
      <c r="AL35" s="399"/>
      <c r="AM35" s="399"/>
      <c r="AN35" s="399"/>
      <c r="AO35" s="393" t="s">
        <v>756</v>
      </c>
      <c r="AP35" s="393" t="s">
        <v>757</v>
      </c>
      <c r="AQ35" s="399" t="s">
        <v>639</v>
      </c>
      <c r="AR35" s="399" t="s">
        <v>645</v>
      </c>
      <c r="AS35" s="399" t="s">
        <v>184</v>
      </c>
      <c r="AT35" s="399"/>
      <c r="AU35" s="399"/>
      <c r="AV35" s="12"/>
    </row>
    <row r="36" s="12" customFormat="1" ht="129" spans="1:47">
      <c r="A36" s="393">
        <v>12</v>
      </c>
      <c r="B36" s="401"/>
      <c r="C36" s="393">
        <v>2024</v>
      </c>
      <c r="D36" s="65" t="s">
        <v>285</v>
      </c>
      <c r="E36" s="393" t="s">
        <v>178</v>
      </c>
      <c r="F36" s="396" t="s">
        <v>1013</v>
      </c>
      <c r="G36" s="393" t="s">
        <v>252</v>
      </c>
      <c r="H36" s="65" t="s">
        <v>286</v>
      </c>
      <c r="I36" s="393"/>
      <c r="J36" s="399"/>
      <c r="K36" s="399"/>
      <c r="L36" s="399"/>
      <c r="M36" s="399"/>
      <c r="N36" s="399"/>
      <c r="O36" s="399"/>
      <c r="P36" s="399"/>
      <c r="Q36" s="399"/>
      <c r="R36" s="399"/>
      <c r="S36" s="399">
        <v>462</v>
      </c>
      <c r="T36" s="399">
        <v>1868</v>
      </c>
      <c r="U36" s="399">
        <v>118</v>
      </c>
      <c r="V36" s="399">
        <v>511</v>
      </c>
      <c r="W36" s="393" t="s">
        <v>227</v>
      </c>
      <c r="X36" s="393" t="s">
        <v>656</v>
      </c>
      <c r="Y36" s="393" t="s">
        <v>254</v>
      </c>
      <c r="Z36" s="393"/>
      <c r="AA36" s="393"/>
      <c r="AB36" s="399">
        <v>80</v>
      </c>
      <c r="AC36" s="399"/>
      <c r="AD36" s="399"/>
      <c r="AE36" s="399"/>
      <c r="AF36" s="399"/>
      <c r="AG36" s="399"/>
      <c r="AH36" s="399"/>
      <c r="AI36" s="399"/>
      <c r="AJ36" s="399"/>
      <c r="AK36" s="399"/>
      <c r="AL36" s="399"/>
      <c r="AM36" s="399"/>
      <c r="AN36" s="399"/>
      <c r="AO36" s="451" t="s">
        <v>695</v>
      </c>
      <c r="AP36" s="451" t="s">
        <v>695</v>
      </c>
      <c r="AQ36" s="399" t="s">
        <v>184</v>
      </c>
      <c r="AR36" s="399" t="s">
        <v>645</v>
      </c>
      <c r="AS36" s="399" t="s">
        <v>639</v>
      </c>
      <c r="AT36" s="399"/>
      <c r="AU36" s="399"/>
    </row>
    <row r="37" s="12" customFormat="1" ht="206.4" spans="1:47">
      <c r="A37" s="393">
        <v>13</v>
      </c>
      <c r="B37" s="401"/>
      <c r="C37" s="411">
        <v>2024</v>
      </c>
      <c r="D37" s="408" t="s">
        <v>447</v>
      </c>
      <c r="E37" s="411" t="s">
        <v>178</v>
      </c>
      <c r="F37" s="411" t="s">
        <v>984</v>
      </c>
      <c r="G37" s="411" t="s">
        <v>403</v>
      </c>
      <c r="H37" s="408" t="s">
        <v>448</v>
      </c>
      <c r="I37" s="411"/>
      <c r="J37" s="411"/>
      <c r="K37" s="411"/>
      <c r="L37" s="411"/>
      <c r="M37" s="411"/>
      <c r="N37" s="411"/>
      <c r="O37" s="411"/>
      <c r="P37" s="411"/>
      <c r="Q37" s="411"/>
      <c r="R37" s="411"/>
      <c r="S37" s="411">
        <v>336</v>
      </c>
      <c r="T37" s="411">
        <v>1251</v>
      </c>
      <c r="U37" s="411">
        <v>142</v>
      </c>
      <c r="V37" s="411">
        <v>547</v>
      </c>
      <c r="W37" s="411" t="s">
        <v>192</v>
      </c>
      <c r="X37" s="411" t="s">
        <v>810</v>
      </c>
      <c r="Y37" s="411" t="s">
        <v>207</v>
      </c>
      <c r="Z37" s="411" t="s">
        <v>715</v>
      </c>
      <c r="AA37" s="411"/>
      <c r="AB37" s="411">
        <v>80</v>
      </c>
      <c r="AC37" s="411"/>
      <c r="AD37" s="411"/>
      <c r="AE37" s="411"/>
      <c r="AF37" s="411"/>
      <c r="AG37" s="411"/>
      <c r="AH37" s="411"/>
      <c r="AI37" s="411"/>
      <c r="AJ37" s="411"/>
      <c r="AK37" s="411"/>
      <c r="AL37" s="411"/>
      <c r="AM37" s="411"/>
      <c r="AN37" s="411"/>
      <c r="AO37" s="411" t="s">
        <v>845</v>
      </c>
      <c r="AP37" s="411" t="s">
        <v>846</v>
      </c>
      <c r="AQ37" s="399" t="s">
        <v>639</v>
      </c>
      <c r="AR37" s="399" t="s">
        <v>645</v>
      </c>
      <c r="AS37" s="399" t="s">
        <v>184</v>
      </c>
      <c r="AT37" s="399"/>
      <c r="AU37" s="399"/>
    </row>
    <row r="38" s="12" customFormat="1" ht="232.2" spans="1:47">
      <c r="A38" s="393">
        <v>14</v>
      </c>
      <c r="B38" s="401"/>
      <c r="C38" s="411">
        <v>2024</v>
      </c>
      <c r="D38" s="408" t="s">
        <v>466</v>
      </c>
      <c r="E38" s="411" t="s">
        <v>178</v>
      </c>
      <c r="F38" s="411" t="s">
        <v>984</v>
      </c>
      <c r="G38" s="411" t="s">
        <v>403</v>
      </c>
      <c r="H38" s="408" t="s">
        <v>467</v>
      </c>
      <c r="I38" s="411"/>
      <c r="J38" s="411"/>
      <c r="K38" s="411"/>
      <c r="L38" s="411"/>
      <c r="M38" s="411"/>
      <c r="N38" s="411"/>
      <c r="O38" s="411"/>
      <c r="P38" s="411"/>
      <c r="Q38" s="411"/>
      <c r="R38" s="411"/>
      <c r="S38" s="411">
        <v>336</v>
      </c>
      <c r="T38" s="411">
        <v>1261</v>
      </c>
      <c r="U38" s="411">
        <v>142</v>
      </c>
      <c r="V38" s="411">
        <v>547</v>
      </c>
      <c r="W38" s="411" t="s">
        <v>192</v>
      </c>
      <c r="X38" s="411" t="s">
        <v>810</v>
      </c>
      <c r="Y38" s="411" t="s">
        <v>183</v>
      </c>
      <c r="Z38" s="411" t="s">
        <v>863</v>
      </c>
      <c r="AA38" s="411"/>
      <c r="AB38" s="411">
        <v>200</v>
      </c>
      <c r="AC38" s="411"/>
      <c r="AD38" s="411"/>
      <c r="AE38" s="411"/>
      <c r="AF38" s="411"/>
      <c r="AG38" s="411"/>
      <c r="AH38" s="411"/>
      <c r="AI38" s="411"/>
      <c r="AJ38" s="411"/>
      <c r="AK38" s="411"/>
      <c r="AL38" s="411"/>
      <c r="AM38" s="411"/>
      <c r="AN38" s="411"/>
      <c r="AO38" s="411" t="s">
        <v>864</v>
      </c>
      <c r="AP38" s="411" t="s">
        <v>865</v>
      </c>
      <c r="AQ38" s="399" t="s">
        <v>639</v>
      </c>
      <c r="AR38" s="399" t="s">
        <v>645</v>
      </c>
      <c r="AS38" s="399" t="s">
        <v>184</v>
      </c>
      <c r="AT38" s="399"/>
      <c r="AU38" s="399"/>
    </row>
    <row r="39" s="251" customFormat="1" ht="309.6" spans="1:48">
      <c r="A39" s="393">
        <v>15</v>
      </c>
      <c r="B39" s="393"/>
      <c r="C39" s="393">
        <v>2024</v>
      </c>
      <c r="D39" s="65" t="s">
        <v>565</v>
      </c>
      <c r="E39" s="393" t="s">
        <v>302</v>
      </c>
      <c r="F39" s="393" t="s">
        <v>1009</v>
      </c>
      <c r="G39" s="393" t="s">
        <v>535</v>
      </c>
      <c r="H39" s="65" t="s">
        <v>566</v>
      </c>
      <c r="I39" s="393">
        <v>1</v>
      </c>
      <c r="J39" s="393"/>
      <c r="K39" s="393"/>
      <c r="L39" s="393"/>
      <c r="M39" s="393"/>
      <c r="N39" s="393"/>
      <c r="O39" s="393"/>
      <c r="P39" s="393"/>
      <c r="Q39" s="393"/>
      <c r="R39" s="393"/>
      <c r="S39" s="393"/>
      <c r="T39" s="393"/>
      <c r="U39" s="393"/>
      <c r="V39" s="393"/>
      <c r="W39" s="393" t="s">
        <v>206</v>
      </c>
      <c r="X39" s="393" t="s">
        <v>902</v>
      </c>
      <c r="Y39" s="393" t="s">
        <v>207</v>
      </c>
      <c r="Z39" s="393" t="s">
        <v>866</v>
      </c>
      <c r="AA39" s="393"/>
      <c r="AB39" s="393">
        <v>210</v>
      </c>
      <c r="AC39" s="393"/>
      <c r="AD39" s="430"/>
      <c r="AE39" s="430"/>
      <c r="AF39" s="430"/>
      <c r="AG39" s="430"/>
      <c r="AH39" s="393"/>
      <c r="AI39" s="393"/>
      <c r="AJ39" s="393"/>
      <c r="AK39" s="393"/>
      <c r="AL39" s="393"/>
      <c r="AM39" s="393"/>
      <c r="AN39" s="393"/>
      <c r="AO39" s="393" t="s">
        <v>929</v>
      </c>
      <c r="AP39" s="393" t="s">
        <v>930</v>
      </c>
      <c r="AQ39" s="399" t="s">
        <v>639</v>
      </c>
      <c r="AR39" s="399" t="s">
        <v>645</v>
      </c>
      <c r="AS39" s="399" t="s">
        <v>639</v>
      </c>
      <c r="AT39" s="399"/>
      <c r="AU39" s="399"/>
      <c r="AV39" s="12"/>
    </row>
    <row r="40" s="9" customFormat="1" ht="58" customHeight="1" spans="1:48">
      <c r="A40" s="388" t="s">
        <v>1066</v>
      </c>
      <c r="B40" s="389"/>
      <c r="C40" s="389"/>
      <c r="D40" s="389"/>
      <c r="E40" s="389"/>
      <c r="F40" s="389"/>
      <c r="G40" s="389"/>
      <c r="H40" s="413"/>
      <c r="I40" s="411"/>
      <c r="J40" s="411"/>
      <c r="K40" s="411"/>
      <c r="L40" s="411"/>
      <c r="M40" s="411"/>
      <c r="N40" s="411"/>
      <c r="O40" s="411"/>
      <c r="P40" s="411"/>
      <c r="Q40" s="411"/>
      <c r="R40" s="411"/>
      <c r="S40" s="411"/>
      <c r="T40" s="411"/>
      <c r="U40" s="411"/>
      <c r="V40" s="411"/>
      <c r="W40" s="411"/>
      <c r="X40" s="411"/>
      <c r="Y40" s="411"/>
      <c r="Z40" s="411"/>
      <c r="AA40" s="411"/>
      <c r="AB40" s="434">
        <f>SUM(AB41:AB45)</f>
        <v>7375</v>
      </c>
      <c r="AC40" s="411"/>
      <c r="AD40" s="411"/>
      <c r="AE40" s="411"/>
      <c r="AF40" s="411"/>
      <c r="AG40" s="411"/>
      <c r="AH40" s="411"/>
      <c r="AI40" s="411"/>
      <c r="AJ40" s="411"/>
      <c r="AK40" s="411"/>
      <c r="AL40" s="411"/>
      <c r="AM40" s="411"/>
      <c r="AN40" s="411"/>
      <c r="AO40" s="411"/>
      <c r="AP40" s="411"/>
      <c r="AQ40" s="399" t="s">
        <v>1063</v>
      </c>
      <c r="AR40" s="399" t="s">
        <v>1063</v>
      </c>
      <c r="AS40" s="399" t="s">
        <v>1063</v>
      </c>
      <c r="AT40" s="399"/>
      <c r="AU40" s="399"/>
      <c r="AV40" s="12"/>
    </row>
    <row r="41" s="7" customFormat="1" ht="129" spans="1:48">
      <c r="A41" s="393">
        <v>1</v>
      </c>
      <c r="B41" s="393"/>
      <c r="C41" s="393"/>
      <c r="D41" s="65" t="s">
        <v>646</v>
      </c>
      <c r="E41" s="393" t="s">
        <v>302</v>
      </c>
      <c r="F41" s="396" t="s">
        <v>990</v>
      </c>
      <c r="G41" s="393" t="s">
        <v>503</v>
      </c>
      <c r="H41" s="65" t="s">
        <v>647</v>
      </c>
      <c r="I41" s="393"/>
      <c r="J41" s="393"/>
      <c r="K41" s="393"/>
      <c r="L41" s="393"/>
      <c r="M41" s="393"/>
      <c r="N41" s="393"/>
      <c r="O41" s="393"/>
      <c r="P41" s="393"/>
      <c r="Q41" s="393"/>
      <c r="R41" s="393"/>
      <c r="S41" s="393"/>
      <c r="T41" s="393"/>
      <c r="U41" s="393"/>
      <c r="V41" s="393"/>
      <c r="W41" s="411" t="s">
        <v>211</v>
      </c>
      <c r="X41" s="393"/>
      <c r="Y41" s="411" t="s">
        <v>207</v>
      </c>
      <c r="Z41" s="393"/>
      <c r="AA41" s="393"/>
      <c r="AB41" s="393">
        <v>5000</v>
      </c>
      <c r="AC41" s="393"/>
      <c r="AD41" s="430"/>
      <c r="AE41" s="430"/>
      <c r="AF41" s="430"/>
      <c r="AG41" s="430"/>
      <c r="AH41" s="393"/>
      <c r="AI41" s="393"/>
      <c r="AJ41" s="393"/>
      <c r="AK41" s="393"/>
      <c r="AL41" s="393"/>
      <c r="AM41" s="393"/>
      <c r="AN41" s="393"/>
      <c r="AO41" s="393"/>
      <c r="AP41" s="393"/>
      <c r="AQ41" s="399" t="s">
        <v>184</v>
      </c>
      <c r="AR41" s="399" t="s">
        <v>201</v>
      </c>
      <c r="AS41" s="399" t="s">
        <v>639</v>
      </c>
      <c r="AT41" s="399"/>
      <c r="AU41" s="393"/>
      <c r="AV41" s="12">
        <v>1</v>
      </c>
    </row>
    <row r="42" s="178" customFormat="1" ht="309.6" spans="1:48">
      <c r="A42" s="393">
        <v>2</v>
      </c>
      <c r="B42" s="401"/>
      <c r="C42" s="393">
        <v>2024</v>
      </c>
      <c r="D42" s="65" t="s">
        <v>654</v>
      </c>
      <c r="E42" s="393" t="s">
        <v>178</v>
      </c>
      <c r="F42" s="396" t="s">
        <v>1013</v>
      </c>
      <c r="G42" s="393" t="s">
        <v>225</v>
      </c>
      <c r="H42" s="65" t="s">
        <v>226</v>
      </c>
      <c r="I42" s="399"/>
      <c r="J42" s="393" t="s">
        <v>655</v>
      </c>
      <c r="K42" s="399"/>
      <c r="L42" s="399"/>
      <c r="M42" s="399"/>
      <c r="N42" s="399"/>
      <c r="O42" s="399"/>
      <c r="P42" s="399"/>
      <c r="Q42" s="399"/>
      <c r="R42" s="399"/>
      <c r="S42" s="399">
        <v>694</v>
      </c>
      <c r="T42" s="399">
        <v>2838</v>
      </c>
      <c r="U42" s="399">
        <v>200</v>
      </c>
      <c r="V42" s="399">
        <v>872</v>
      </c>
      <c r="W42" s="393" t="s">
        <v>227</v>
      </c>
      <c r="X42" s="393" t="s">
        <v>656</v>
      </c>
      <c r="Y42" s="393" t="s">
        <v>183</v>
      </c>
      <c r="Z42" s="393"/>
      <c r="AA42" s="393"/>
      <c r="AB42" s="399">
        <v>1500</v>
      </c>
      <c r="AC42" s="399"/>
      <c r="AD42" s="399"/>
      <c r="AE42" s="399"/>
      <c r="AF42" s="399"/>
      <c r="AG42" s="399"/>
      <c r="AH42" s="399"/>
      <c r="AI42" s="399"/>
      <c r="AJ42" s="399"/>
      <c r="AK42" s="399"/>
      <c r="AL42" s="399"/>
      <c r="AM42" s="399"/>
      <c r="AN42" s="399"/>
      <c r="AO42" s="393" t="s">
        <v>657</v>
      </c>
      <c r="AP42" s="393" t="s">
        <v>657</v>
      </c>
      <c r="AQ42" s="399" t="s">
        <v>184</v>
      </c>
      <c r="AR42" s="399" t="s">
        <v>201</v>
      </c>
      <c r="AS42" s="399" t="s">
        <v>184</v>
      </c>
      <c r="AT42" s="399"/>
      <c r="AU42" s="399"/>
      <c r="AV42" s="12"/>
    </row>
    <row r="43" s="9" customFormat="1" ht="361.2" spans="1:48">
      <c r="A43" s="393">
        <v>3</v>
      </c>
      <c r="B43" s="401"/>
      <c r="C43" s="393">
        <v>2024</v>
      </c>
      <c r="D43" s="65" t="s">
        <v>368</v>
      </c>
      <c r="E43" s="399" t="s">
        <v>302</v>
      </c>
      <c r="F43" s="396" t="s">
        <v>990</v>
      </c>
      <c r="G43" s="399" t="s">
        <v>369</v>
      </c>
      <c r="H43" s="65" t="s">
        <v>370</v>
      </c>
      <c r="I43" s="399"/>
      <c r="J43" s="393" t="s">
        <v>771</v>
      </c>
      <c r="K43" s="399"/>
      <c r="L43" s="399"/>
      <c r="M43" s="399"/>
      <c r="N43" s="399"/>
      <c r="O43" s="399"/>
      <c r="P43" s="399"/>
      <c r="Q43" s="399"/>
      <c r="R43" s="399"/>
      <c r="S43" s="399">
        <v>195</v>
      </c>
      <c r="T43" s="399"/>
      <c r="U43" s="399">
        <v>89</v>
      </c>
      <c r="V43" s="399"/>
      <c r="W43" s="393" t="s">
        <v>1016</v>
      </c>
      <c r="X43" s="393" t="s">
        <v>749</v>
      </c>
      <c r="Y43" s="393" t="s">
        <v>207</v>
      </c>
      <c r="Z43" s="399"/>
      <c r="AA43" s="399"/>
      <c r="AB43" s="399">
        <v>650</v>
      </c>
      <c r="AC43" s="399"/>
      <c r="AD43" s="399"/>
      <c r="AE43" s="399"/>
      <c r="AF43" s="399"/>
      <c r="AG43" s="399"/>
      <c r="AH43" s="399"/>
      <c r="AI43" s="399"/>
      <c r="AJ43" s="399"/>
      <c r="AK43" s="399"/>
      <c r="AL43" s="399"/>
      <c r="AM43" s="399"/>
      <c r="AN43" s="399"/>
      <c r="AO43" s="393" t="s">
        <v>772</v>
      </c>
      <c r="AP43" s="393" t="s">
        <v>773</v>
      </c>
      <c r="AQ43" s="399" t="s">
        <v>639</v>
      </c>
      <c r="AR43" s="399" t="s">
        <v>201</v>
      </c>
      <c r="AS43" s="399" t="s">
        <v>639</v>
      </c>
      <c r="AT43" s="399"/>
      <c r="AU43" s="399"/>
      <c r="AV43" s="12"/>
    </row>
    <row r="44" s="12" customFormat="1" ht="103.2" spans="1:47">
      <c r="A44" s="393">
        <v>4</v>
      </c>
      <c r="B44" s="401"/>
      <c r="C44" s="401">
        <v>2024</v>
      </c>
      <c r="D44" s="65" t="s">
        <v>518</v>
      </c>
      <c r="E44" s="393" t="s">
        <v>178</v>
      </c>
      <c r="F44" s="393" t="s">
        <v>1020</v>
      </c>
      <c r="G44" s="393" t="s">
        <v>503</v>
      </c>
      <c r="H44" s="65" t="s">
        <v>520</v>
      </c>
      <c r="I44" s="393">
        <v>1</v>
      </c>
      <c r="J44" s="393">
        <v>200</v>
      </c>
      <c r="K44" s="393"/>
      <c r="L44" s="393"/>
      <c r="M44" s="393"/>
      <c r="N44" s="393"/>
      <c r="O44" s="393"/>
      <c r="P44" s="393" t="s">
        <v>893</v>
      </c>
      <c r="Q44" s="393"/>
      <c r="R44" s="393"/>
      <c r="S44" s="393">
        <v>1036</v>
      </c>
      <c r="T44" s="393">
        <v>3894</v>
      </c>
      <c r="U44" s="393">
        <v>384</v>
      </c>
      <c r="V44" s="393">
        <v>384</v>
      </c>
      <c r="W44" s="393" t="s">
        <v>1019</v>
      </c>
      <c r="X44" s="393" t="s">
        <v>880</v>
      </c>
      <c r="Y44" s="393" t="s">
        <v>254</v>
      </c>
      <c r="Z44" s="393" t="s">
        <v>881</v>
      </c>
      <c r="AA44" s="393"/>
      <c r="AB44" s="393">
        <v>200</v>
      </c>
      <c r="AC44" s="393"/>
      <c r="AD44" s="393"/>
      <c r="AE44" s="393"/>
      <c r="AF44" s="393"/>
      <c r="AG44" s="393"/>
      <c r="AH44" s="393"/>
      <c r="AI44" s="393"/>
      <c r="AJ44" s="393"/>
      <c r="AK44" s="393"/>
      <c r="AL44" s="393"/>
      <c r="AM44" s="393"/>
      <c r="AN44" s="393"/>
      <c r="AO44" s="393" t="s">
        <v>894</v>
      </c>
      <c r="AP44" s="393" t="s">
        <v>895</v>
      </c>
      <c r="AQ44" s="399" t="s">
        <v>184</v>
      </c>
      <c r="AR44" s="399" t="s">
        <v>201</v>
      </c>
      <c r="AS44" s="399" t="s">
        <v>639</v>
      </c>
      <c r="AT44" s="399"/>
      <c r="AU44" s="399"/>
    </row>
    <row r="45" s="12" customFormat="1" ht="154.8" spans="1:47">
      <c r="A45" s="393">
        <v>5</v>
      </c>
      <c r="B45" s="401"/>
      <c r="C45" s="401">
        <v>2024</v>
      </c>
      <c r="D45" s="458" t="s">
        <v>521</v>
      </c>
      <c r="E45" s="393" t="s">
        <v>178</v>
      </c>
      <c r="F45" s="393" t="s">
        <v>1021</v>
      </c>
      <c r="G45" s="393" t="s">
        <v>503</v>
      </c>
      <c r="H45" s="65" t="s">
        <v>523</v>
      </c>
      <c r="I45" s="393">
        <v>1</v>
      </c>
      <c r="J45" s="393">
        <v>25</v>
      </c>
      <c r="K45" s="393"/>
      <c r="L45" s="393"/>
      <c r="M45" s="393"/>
      <c r="N45" s="393"/>
      <c r="O45" s="393"/>
      <c r="P45" s="393"/>
      <c r="Q45" s="393"/>
      <c r="R45" s="393"/>
      <c r="S45" s="393">
        <v>435</v>
      </c>
      <c r="T45" s="393">
        <v>1563</v>
      </c>
      <c r="U45" s="393">
        <v>102</v>
      </c>
      <c r="V45" s="393">
        <v>102</v>
      </c>
      <c r="W45" s="393" t="s">
        <v>1019</v>
      </c>
      <c r="X45" s="393" t="s">
        <v>880</v>
      </c>
      <c r="Y45" s="393" t="s">
        <v>183</v>
      </c>
      <c r="Z45" s="393" t="s">
        <v>881</v>
      </c>
      <c r="AA45" s="393"/>
      <c r="AB45" s="393">
        <v>25</v>
      </c>
      <c r="AC45" s="393"/>
      <c r="AD45" s="393"/>
      <c r="AE45" s="393"/>
      <c r="AF45" s="393"/>
      <c r="AG45" s="393"/>
      <c r="AH45" s="393"/>
      <c r="AI45" s="393"/>
      <c r="AJ45" s="393"/>
      <c r="AK45" s="393"/>
      <c r="AL45" s="393"/>
      <c r="AM45" s="393"/>
      <c r="AN45" s="393"/>
      <c r="AO45" s="393" t="s">
        <v>896</v>
      </c>
      <c r="AP45" s="393" t="s">
        <v>897</v>
      </c>
      <c r="AQ45" s="399" t="s">
        <v>184</v>
      </c>
      <c r="AR45" s="399" t="s">
        <v>201</v>
      </c>
      <c r="AS45" s="399" t="s">
        <v>639</v>
      </c>
      <c r="AT45" s="399"/>
      <c r="AU45" s="399"/>
    </row>
  </sheetData>
  <autoFilter xmlns:etc="http://www.wps.cn/officeDocument/2017/etCustomData" ref="A6:XFD45" etc:filterBottomFollowUsedRange="0">
    <extLst/>
  </autoFilter>
  <mergeCells count="43">
    <mergeCell ref="A1:D1"/>
    <mergeCell ref="A2:AU2"/>
    <mergeCell ref="A3:E3"/>
    <mergeCell ref="K4:R4"/>
    <mergeCell ref="S4:V4"/>
    <mergeCell ref="A7:Y7"/>
    <mergeCell ref="A24:Y24"/>
    <mergeCell ref="A40:H40"/>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751388888888889" right="0.751388888888889" top="1" bottom="1" header="0.5" footer="0.5"/>
  <pageSetup paperSize="8" scale="57" fitToHeight="0" orientation="landscape" horizontalDpi="600"/>
  <headerFooter>
    <oddFooter>&amp;C第 &amp;P 页，共 &amp;N 页</oddFoot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19</v>
      </c>
      <c r="D5" s="131" t="e">
        <f t="shared" si="0"/>
        <v>#VALUE!</v>
      </c>
      <c r="E5" s="131">
        <f t="shared" si="0"/>
        <v>17643.59</v>
      </c>
      <c r="F5" s="131">
        <f t="shared" si="0"/>
        <v>14173.64</v>
      </c>
      <c r="G5" s="132">
        <f t="shared" si="0"/>
        <v>1</v>
      </c>
      <c r="H5" s="106"/>
      <c r="I5" s="106"/>
      <c r="J5" s="106"/>
    </row>
    <row r="6" s="107" customFormat="1" ht="18" customHeight="1" spans="1:10">
      <c r="A6" s="133" t="s">
        <v>640</v>
      </c>
      <c r="B6" s="134" t="s">
        <v>51</v>
      </c>
      <c r="C6" s="135">
        <f t="shared" ref="C6:F6" si="1">C7+C25+C30+C37+C42</f>
        <v>14</v>
      </c>
      <c r="D6" s="135" t="s">
        <v>1266</v>
      </c>
      <c r="E6" s="135">
        <f t="shared" si="1"/>
        <v>12833.59</v>
      </c>
      <c r="F6" s="135">
        <f t="shared" si="1"/>
        <v>10815.64</v>
      </c>
      <c r="G6" s="136">
        <f>F6/$F$5</f>
        <v>0.76308132561572</v>
      </c>
      <c r="H6" s="106"/>
      <c r="I6" s="106"/>
      <c r="J6" s="106"/>
    </row>
    <row r="7" s="108" customFormat="1" ht="18" customHeight="1" spans="1:10">
      <c r="A7" s="137" t="s">
        <v>1265</v>
      </c>
      <c r="B7" s="138" t="s">
        <v>53</v>
      </c>
      <c r="C7" s="139">
        <f t="shared" ref="C7:F7" si="2">C8+C11+C16+C17+C22+C23+C24</f>
        <v>5</v>
      </c>
      <c r="D7" s="139" t="s">
        <v>1266</v>
      </c>
      <c r="E7" s="139">
        <f t="shared" si="2"/>
        <v>11522.59</v>
      </c>
      <c r="F7" s="139">
        <f t="shared" si="2"/>
        <v>4277.64</v>
      </c>
      <c r="G7" s="136">
        <f>F7/$F$5</f>
        <v>0.301802500980694</v>
      </c>
      <c r="H7" s="140"/>
      <c r="I7" s="140"/>
      <c r="J7" s="140"/>
    </row>
    <row r="8" s="108" customFormat="1" ht="18" customHeight="1" spans="1:10">
      <c r="A8" s="141">
        <v>1</v>
      </c>
      <c r="B8" s="142" t="s">
        <v>55</v>
      </c>
      <c r="C8" s="143">
        <f t="shared" ref="C8:F8" si="3">C9+C10</f>
        <v>3</v>
      </c>
      <c r="D8" s="143" t="e">
        <f t="shared" si="3"/>
        <v>#VALUE!</v>
      </c>
      <c r="E8" s="143">
        <f t="shared" si="3"/>
        <v>3677.59</v>
      </c>
      <c r="F8" s="143">
        <f t="shared" si="3"/>
        <v>907.64</v>
      </c>
      <c r="G8" s="136">
        <f>F8/$F$5</f>
        <v>0.0640371845199963</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0.0640371845199963</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2</v>
      </c>
      <c r="D17" s="143" t="e">
        <f t="shared" si="4"/>
        <v>#VALUE!</v>
      </c>
      <c r="E17" s="143">
        <f t="shared" si="4"/>
        <v>7845</v>
      </c>
      <c r="F17" s="143">
        <f t="shared" si="4"/>
        <v>3370</v>
      </c>
      <c r="G17" s="136">
        <f>F17/$F$5</f>
        <v>0.237765316460697</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2</v>
      </c>
      <c r="D20" s="145" t="s">
        <v>1266</v>
      </c>
      <c r="E20" s="146">
        <v>7845</v>
      </c>
      <c r="F20" s="147">
        <v>3370</v>
      </c>
      <c r="G20" s="136">
        <f>F20/$F$5</f>
        <v>0.237765316460697</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3</v>
      </c>
      <c r="D25" s="139" t="e">
        <f t="shared" si="5"/>
        <v>#VALUE!</v>
      </c>
      <c r="E25" s="139">
        <f t="shared" si="5"/>
        <v>3</v>
      </c>
      <c r="F25" s="139">
        <f t="shared" si="5"/>
        <v>340</v>
      </c>
      <c r="G25" s="136">
        <f>F25/$F$5</f>
        <v>0.0239881921651742</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3</v>
      </c>
      <c r="D27" s="145" t="s">
        <v>1279</v>
      </c>
      <c r="E27" s="146">
        <v>3</v>
      </c>
      <c r="F27" s="147">
        <v>340</v>
      </c>
      <c r="G27" s="136">
        <f>F27/$F$5</f>
        <v>0.0239881921651742</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3</v>
      </c>
      <c r="D30" s="139" t="e">
        <f t="shared" si="6"/>
        <v>#VALUE!</v>
      </c>
      <c r="E30" s="139">
        <f t="shared" si="6"/>
        <v>108</v>
      </c>
      <c r="F30" s="139">
        <f t="shared" si="6"/>
        <v>3850</v>
      </c>
      <c r="G30" s="136">
        <f>F30/$F$5</f>
        <v>0.271630999517414</v>
      </c>
      <c r="H30" s="140"/>
      <c r="I30" s="140"/>
      <c r="J30" s="140"/>
    </row>
    <row r="31" s="108" customFormat="1" ht="18" customHeight="1" spans="1:10">
      <c r="A31" s="141">
        <v>1</v>
      </c>
      <c r="B31" s="148" t="s">
        <v>79</v>
      </c>
      <c r="C31" s="143">
        <f t="shared" ref="C31:F31" si="7">C32+C33+C34+C35</f>
        <v>3</v>
      </c>
      <c r="D31" s="143" t="e">
        <f t="shared" si="7"/>
        <v>#VALUE!</v>
      </c>
      <c r="E31" s="143">
        <f t="shared" si="7"/>
        <v>108</v>
      </c>
      <c r="F31" s="143">
        <f t="shared" si="7"/>
        <v>3850</v>
      </c>
      <c r="G31" s="136">
        <f>F31/$F$5</f>
        <v>0.271630999517414</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108</v>
      </c>
      <c r="F35" s="147">
        <v>3850</v>
      </c>
      <c r="G35" s="136">
        <f>F35/$F$5</f>
        <v>0.271630999517414</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1200</v>
      </c>
      <c r="F42" s="139">
        <f t="shared" si="9"/>
        <v>2348</v>
      </c>
      <c r="G42" s="136">
        <f>F42/$F$5</f>
        <v>0.165659632952438</v>
      </c>
      <c r="H42" s="140"/>
      <c r="I42" s="140"/>
      <c r="J42" s="140"/>
    </row>
    <row r="43" s="108" customFormat="1" ht="18" customHeight="1" spans="1:10">
      <c r="A43" s="141">
        <v>1</v>
      </c>
      <c r="B43" s="148" t="s">
        <v>91</v>
      </c>
      <c r="C43" s="143">
        <v>1</v>
      </c>
      <c r="D43" s="145" t="s">
        <v>1276</v>
      </c>
      <c r="E43" s="146">
        <v>1200</v>
      </c>
      <c r="F43" s="147">
        <v>200</v>
      </c>
      <c r="G43" s="136">
        <f>F43/$F$5</f>
        <v>0.0141107012736319</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c r="E48" s="146"/>
      <c r="F48" s="147">
        <v>2148</v>
      </c>
      <c r="G48" s="136">
        <f>F48/$F$5</f>
        <v>0.151548931678807</v>
      </c>
      <c r="H48" s="140"/>
      <c r="I48" s="140"/>
      <c r="J48" s="140"/>
    </row>
    <row r="49" s="107" customFormat="1" ht="18" customHeight="1" spans="1:10">
      <c r="A49" s="133" t="s">
        <v>645</v>
      </c>
      <c r="B49" s="134" t="s">
        <v>97</v>
      </c>
      <c r="C49" s="135">
        <f t="shared" ref="C49:F49" si="10">C50+C53+C56+C59+C63</f>
        <v>1</v>
      </c>
      <c r="D49" s="135">
        <f t="shared" si="10"/>
        <v>0</v>
      </c>
      <c r="E49" s="135">
        <f t="shared" si="10"/>
        <v>0</v>
      </c>
      <c r="F49" s="135">
        <f t="shared" si="10"/>
        <v>30</v>
      </c>
      <c r="G49" s="136">
        <f>F49/$F$5</f>
        <v>0.00211660519104478</v>
      </c>
      <c r="H49" s="106"/>
      <c r="I49" s="106"/>
      <c r="J49" s="106"/>
    </row>
    <row r="50" s="107" customFormat="1" ht="18" customHeight="1" spans="1:10">
      <c r="A50" s="152" t="s">
        <v>1265</v>
      </c>
      <c r="B50" s="149" t="s">
        <v>98</v>
      </c>
      <c r="C50" s="153">
        <f t="shared" ref="C50:F50" si="11">C51+C52</f>
        <v>1</v>
      </c>
      <c r="D50" s="153">
        <f t="shared" si="11"/>
        <v>0</v>
      </c>
      <c r="E50" s="153">
        <f t="shared" si="11"/>
        <v>0</v>
      </c>
      <c r="F50" s="153">
        <f t="shared" si="11"/>
        <v>30</v>
      </c>
      <c r="G50" s="136">
        <f>F50/$F$5</f>
        <v>0.00211660519104478</v>
      </c>
      <c r="H50" s="106"/>
      <c r="I50" s="106"/>
      <c r="J50" s="106"/>
    </row>
    <row r="51" s="108" customFormat="1" ht="18" customHeight="1" spans="1:10">
      <c r="A51" s="141">
        <v>1</v>
      </c>
      <c r="B51" s="148" t="s">
        <v>99</v>
      </c>
      <c r="C51" s="143">
        <v>1</v>
      </c>
      <c r="D51" s="145"/>
      <c r="E51" s="146"/>
      <c r="F51" s="147">
        <v>30</v>
      </c>
      <c r="G51" s="136">
        <f>F51/$F$5</f>
        <v>0.00211660519104478</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2</v>
      </c>
      <c r="D65" s="135" t="e">
        <f t="shared" si="16"/>
        <v>#VALUE!</v>
      </c>
      <c r="E65" s="135">
        <f t="shared" si="16"/>
        <v>210</v>
      </c>
      <c r="F65" s="135">
        <f t="shared" si="16"/>
        <v>3050</v>
      </c>
      <c r="G65" s="136">
        <f>F65/$F$5</f>
        <v>0.215188194422886</v>
      </c>
    </row>
    <row r="66" s="106" customFormat="1" ht="18" customHeight="1" spans="1:7">
      <c r="A66" s="152" t="s">
        <v>1265</v>
      </c>
      <c r="B66" s="156" t="s">
        <v>113</v>
      </c>
      <c r="C66" s="153">
        <f t="shared" ref="C66:F66" si="17">C67+C68+C69+C70+C71+C72+C73+C74+C75</f>
        <v>2</v>
      </c>
      <c r="D66" s="153" t="e">
        <f t="shared" si="17"/>
        <v>#VALUE!</v>
      </c>
      <c r="E66" s="153">
        <f t="shared" si="17"/>
        <v>210</v>
      </c>
      <c r="F66" s="153">
        <f t="shared" si="17"/>
        <v>3050</v>
      </c>
      <c r="G66" s="136">
        <f>F66/$F$5</f>
        <v>0.215188194422886</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0.126996311462687</v>
      </c>
    </row>
    <row r="70" s="105" customFormat="1" ht="18" customHeight="1" spans="1:7">
      <c r="A70" s="141">
        <v>4</v>
      </c>
      <c r="B70" s="148" t="s">
        <v>117</v>
      </c>
      <c r="C70" s="143">
        <v>1</v>
      </c>
      <c r="D70" s="145" t="s">
        <v>1269</v>
      </c>
      <c r="E70" s="157">
        <v>180</v>
      </c>
      <c r="F70" s="147">
        <v>1250</v>
      </c>
      <c r="G70" s="136">
        <f>F70/$F$5</f>
        <v>0.0881918829601994</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0</v>
      </c>
      <c r="D76" s="161">
        <f t="shared" si="18"/>
        <v>0</v>
      </c>
      <c r="E76" s="161">
        <f t="shared" si="18"/>
        <v>0</v>
      </c>
      <c r="F76" s="161">
        <f t="shared" si="18"/>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800</v>
      </c>
      <c r="F93" s="135">
        <f t="shared" si="22"/>
        <v>240</v>
      </c>
      <c r="G93" s="136">
        <f>F93/$F$5</f>
        <v>0.0169328415283583</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800</v>
      </c>
      <c r="F96" s="161">
        <f t="shared" si="24"/>
        <v>240</v>
      </c>
      <c r="G96" s="136">
        <f>F96/$F$5</f>
        <v>0.0169328415283583</v>
      </c>
    </row>
    <row r="97" s="105" customFormat="1" ht="14" customHeight="1" spans="1:7">
      <c r="A97" s="141">
        <v>1</v>
      </c>
      <c r="B97" s="148" t="s">
        <v>142</v>
      </c>
      <c r="C97" s="143">
        <v>1</v>
      </c>
      <c r="D97" s="143" t="s">
        <v>1277</v>
      </c>
      <c r="E97" s="143">
        <v>800</v>
      </c>
      <c r="F97" s="143">
        <v>240</v>
      </c>
      <c r="G97" s="136">
        <f>F97/$F$5</f>
        <v>0.0169328415283583</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1</v>
      </c>
      <c r="D125" s="135" t="s">
        <v>1276</v>
      </c>
      <c r="E125" s="135">
        <f t="shared" si="32"/>
        <v>3800</v>
      </c>
      <c r="F125" s="135">
        <f t="shared" si="32"/>
        <v>38</v>
      </c>
      <c r="G125" s="136">
        <f>F125/$F$5</f>
        <v>0.00268103324199006</v>
      </c>
    </row>
    <row r="126" s="105" customFormat="1" ht="14" customHeight="1" spans="1:7">
      <c r="A126" s="152" t="s">
        <v>1265</v>
      </c>
      <c r="B126" s="156" t="s">
        <v>96</v>
      </c>
      <c r="C126" s="153">
        <f t="shared" ref="C126:F126" si="33">C127+C128+C129</f>
        <v>1</v>
      </c>
      <c r="D126" s="153" t="s">
        <v>1276</v>
      </c>
      <c r="E126" s="153">
        <f t="shared" si="33"/>
        <v>3800</v>
      </c>
      <c r="F126" s="153">
        <f t="shared" si="33"/>
        <v>38</v>
      </c>
      <c r="G126" s="136">
        <f>F126/$F$5</f>
        <v>0.00268103324199006</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0.00268103324199006</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6"/>
  <sheetViews>
    <sheetView workbookViewId="0">
      <pane ySplit="4" topLeftCell="A5" activePane="bottomLeft" state="frozen"/>
      <selection/>
      <selection pane="bottomLeft" activeCell="F5" sqref="F5"/>
    </sheetView>
  </sheetViews>
  <sheetFormatPr defaultColWidth="8.7962962962963" defaultRowHeight="17.4"/>
  <cols>
    <col min="1" max="1" width="9.44444444444444" style="109" customWidth="1"/>
    <col min="2" max="2" width="36.25" style="110" customWidth="1"/>
    <col min="3" max="3" width="6.25" style="111" customWidth="1"/>
    <col min="4" max="4" width="10.7777777777778" style="112" customWidth="1"/>
    <col min="5" max="5" width="10.5555555555556" style="113" customWidth="1"/>
    <col min="6" max="6" width="11.5" style="114" customWidth="1"/>
    <col min="7" max="7" width="17.25" style="115" customWidth="1"/>
    <col min="8" max="8" width="9.5" style="105" customWidth="1"/>
    <col min="9" max="16328" width="8.7962962962963" style="105"/>
    <col min="16329" max="16368" width="8.7962962962963" style="116"/>
    <col min="16369" max="16384" width="8.7962962962963" style="117"/>
  </cols>
  <sheetData>
    <row r="1" s="105" customFormat="1" spans="1:7">
      <c r="A1" s="118" t="s">
        <v>1256</v>
      </c>
      <c r="B1" s="110"/>
      <c r="C1" s="111"/>
      <c r="D1" s="112"/>
      <c r="E1" s="113"/>
      <c r="F1" s="114"/>
      <c r="G1" s="115"/>
    </row>
    <row r="2" s="105" customFormat="1" ht="36" customHeight="1" spans="1:8">
      <c r="A2" s="119" t="s">
        <v>1257</v>
      </c>
      <c r="B2" s="119"/>
      <c r="C2" s="119"/>
      <c r="D2" s="119"/>
      <c r="E2" s="119"/>
      <c r="F2" s="119"/>
      <c r="G2" s="120"/>
      <c r="H2" s="121"/>
    </row>
    <row r="3" s="106" customFormat="1" ht="21" customHeight="1" spans="1:7">
      <c r="A3" s="122" t="s">
        <v>2</v>
      </c>
      <c r="B3" s="122" t="s">
        <v>1258</v>
      </c>
      <c r="C3" s="122" t="s">
        <v>10</v>
      </c>
      <c r="D3" s="123" t="s">
        <v>1259</v>
      </c>
      <c r="E3" s="124"/>
      <c r="F3" s="125" t="s">
        <v>1260</v>
      </c>
      <c r="G3" s="126"/>
    </row>
    <row r="4" s="106" customFormat="1" ht="35" customHeight="1" spans="1:7">
      <c r="A4" s="122"/>
      <c r="B4" s="122"/>
      <c r="C4" s="127"/>
      <c r="D4" s="122" t="s">
        <v>1261</v>
      </c>
      <c r="E4" s="128" t="s">
        <v>1262</v>
      </c>
      <c r="F4" s="125" t="s">
        <v>1263</v>
      </c>
      <c r="G4" s="126" t="s">
        <v>1264</v>
      </c>
    </row>
    <row r="5" s="107" customFormat="1" ht="23" customHeight="1" spans="1:10">
      <c r="A5" s="129" t="s">
        <v>49</v>
      </c>
      <c r="B5" s="130"/>
      <c r="C5" s="131">
        <f t="shared" ref="C5:G5" si="0">C6+C49+C65+C88+C93+C113+C122+C125</f>
        <v>23</v>
      </c>
      <c r="D5" s="131" t="e">
        <f t="shared" si="0"/>
        <v>#VALUE!</v>
      </c>
      <c r="E5" s="131">
        <f t="shared" si="0"/>
        <v>17591.59</v>
      </c>
      <c r="F5" s="131">
        <f t="shared" si="0"/>
        <v>14152.09871</v>
      </c>
      <c r="G5" s="132">
        <f t="shared" si="0"/>
        <v>1</v>
      </c>
      <c r="H5" s="106"/>
      <c r="I5" s="106"/>
      <c r="J5" s="106"/>
    </row>
    <row r="6" s="107" customFormat="1" ht="18" customHeight="1" spans="1:10">
      <c r="A6" s="133" t="s">
        <v>640</v>
      </c>
      <c r="B6" s="134" t="s">
        <v>51</v>
      </c>
      <c r="C6" s="135">
        <f t="shared" ref="C6:F6" si="1">C7+C25+C30+C37+C42</f>
        <v>18</v>
      </c>
      <c r="D6" s="135" t="s">
        <v>1266</v>
      </c>
      <c r="E6" s="135">
        <f t="shared" si="1"/>
        <v>12837.59</v>
      </c>
      <c r="F6" s="135">
        <f t="shared" si="1"/>
        <v>10740.78871</v>
      </c>
      <c r="G6" s="136">
        <f>F6/$F$5</f>
        <v>0.75895377287119</v>
      </c>
      <c r="H6" s="106"/>
      <c r="I6" s="106"/>
      <c r="J6" s="106"/>
    </row>
    <row r="7" s="108" customFormat="1" ht="18" customHeight="1" spans="1:10">
      <c r="A7" s="137" t="s">
        <v>1265</v>
      </c>
      <c r="B7" s="138" t="s">
        <v>53</v>
      </c>
      <c r="C7" s="139">
        <f t="shared" ref="C7:F7" si="2">C8+C11+C16+C17+C22+C23+C24</f>
        <v>5</v>
      </c>
      <c r="D7" s="139" t="s">
        <v>1266</v>
      </c>
      <c r="E7" s="139">
        <f t="shared" si="2"/>
        <v>11522.59</v>
      </c>
      <c r="F7" s="139">
        <f t="shared" si="2"/>
        <v>4026.606167</v>
      </c>
      <c r="G7" s="136">
        <f>F7/$F$5</f>
        <v>0.28452360667572</v>
      </c>
      <c r="H7" s="140"/>
      <c r="I7" s="140"/>
      <c r="J7" s="140"/>
    </row>
    <row r="8" s="108" customFormat="1" ht="18" customHeight="1" spans="1:10">
      <c r="A8" s="141">
        <v>1</v>
      </c>
      <c r="B8" s="142" t="s">
        <v>55</v>
      </c>
      <c r="C8" s="143">
        <f t="shared" ref="C8:F8" si="3">C9+C10</f>
        <v>3</v>
      </c>
      <c r="D8" s="143" t="e">
        <f t="shared" si="3"/>
        <v>#VALUE!</v>
      </c>
      <c r="E8" s="143">
        <f t="shared" si="3"/>
        <v>3677.59</v>
      </c>
      <c r="F8" s="143">
        <f t="shared" si="3"/>
        <v>907.64</v>
      </c>
      <c r="G8" s="136">
        <f>F8/$F$5</f>
        <v>0.0641346572405302</v>
      </c>
      <c r="H8" s="140"/>
      <c r="I8" s="140"/>
      <c r="J8" s="140"/>
    </row>
    <row r="9" s="108" customFormat="1" ht="18" customHeight="1" spans="1:10">
      <c r="A9" s="144" t="s">
        <v>1267</v>
      </c>
      <c r="B9" s="142" t="s">
        <v>57</v>
      </c>
      <c r="C9" s="143"/>
      <c r="D9" s="145"/>
      <c r="E9" s="146"/>
      <c r="F9" s="147"/>
      <c r="G9" s="136">
        <f>F9/$F$5</f>
        <v>0</v>
      </c>
      <c r="H9" s="140"/>
      <c r="I9" s="140"/>
      <c r="J9" s="140"/>
    </row>
    <row r="10" s="108" customFormat="1" ht="18" customHeight="1" spans="1:10">
      <c r="A10" s="144" t="s">
        <v>1268</v>
      </c>
      <c r="B10" s="142" t="s">
        <v>58</v>
      </c>
      <c r="C10" s="143">
        <v>3</v>
      </c>
      <c r="D10" s="145" t="s">
        <v>1266</v>
      </c>
      <c r="E10" s="146">
        <v>3677.59</v>
      </c>
      <c r="F10" s="147">
        <v>907.64</v>
      </c>
      <c r="G10" s="136">
        <f>F10/$F$5</f>
        <v>0.0641346572405302</v>
      </c>
      <c r="H10" s="140"/>
      <c r="I10" s="140"/>
      <c r="J10" s="140"/>
    </row>
    <row r="11" s="108" customFormat="1" ht="18" customHeight="1" spans="1:10">
      <c r="A11" s="141">
        <v>2</v>
      </c>
      <c r="B11" s="142" t="s">
        <v>59</v>
      </c>
      <c r="C11" s="143">
        <v>0</v>
      </c>
      <c r="D11" s="143">
        <v>0</v>
      </c>
      <c r="E11" s="143">
        <v>0</v>
      </c>
      <c r="F11" s="143">
        <v>0</v>
      </c>
      <c r="G11" s="136">
        <f>F11/$F$5</f>
        <v>0</v>
      </c>
      <c r="H11" s="140"/>
      <c r="I11" s="140"/>
      <c r="J11" s="140"/>
    </row>
    <row r="12" s="108" customFormat="1" ht="18" customHeight="1" spans="1:10">
      <c r="A12" s="144" t="s">
        <v>1267</v>
      </c>
      <c r="B12" s="130" t="s">
        <v>60</v>
      </c>
      <c r="C12" s="143"/>
      <c r="D12" s="145"/>
      <c r="E12" s="146"/>
      <c r="F12" s="147"/>
      <c r="G12" s="136">
        <f>F12/$F$5</f>
        <v>0</v>
      </c>
      <c r="H12" s="140"/>
      <c r="I12" s="140"/>
      <c r="J12" s="140"/>
    </row>
    <row r="13" s="108" customFormat="1" ht="18" customHeight="1" spans="1:10">
      <c r="A13" s="144" t="s">
        <v>1268</v>
      </c>
      <c r="B13" s="130" t="s">
        <v>61</v>
      </c>
      <c r="C13" s="143"/>
      <c r="D13" s="145"/>
      <c r="E13" s="146"/>
      <c r="F13" s="147"/>
      <c r="G13" s="136">
        <f>F13/$F$5</f>
        <v>0</v>
      </c>
      <c r="H13" s="140"/>
      <c r="I13" s="140"/>
      <c r="J13" s="140"/>
    </row>
    <row r="14" s="108" customFormat="1" ht="18" customHeight="1" spans="1:10">
      <c r="A14" s="144" t="s">
        <v>1270</v>
      </c>
      <c r="B14" s="130" t="s">
        <v>62</v>
      </c>
      <c r="C14" s="143"/>
      <c r="D14" s="145"/>
      <c r="E14" s="146"/>
      <c r="F14" s="147"/>
      <c r="G14" s="136">
        <f>F14/$F$5</f>
        <v>0</v>
      </c>
      <c r="H14" s="140"/>
      <c r="I14" s="140"/>
      <c r="J14" s="140"/>
    </row>
    <row r="15" s="108" customFormat="1" ht="18" customHeight="1" spans="1:10">
      <c r="A15" s="144" t="s">
        <v>1271</v>
      </c>
      <c r="B15" s="130" t="s">
        <v>63</v>
      </c>
      <c r="C15" s="143"/>
      <c r="D15" s="145"/>
      <c r="E15" s="146"/>
      <c r="F15" s="147"/>
      <c r="G15" s="136">
        <f>F15/$F$5</f>
        <v>0</v>
      </c>
      <c r="H15" s="140"/>
      <c r="I15" s="140"/>
      <c r="J15" s="140"/>
    </row>
    <row r="16" s="108" customFormat="1" ht="18" customHeight="1" spans="1:10">
      <c r="A16" s="141">
        <v>3</v>
      </c>
      <c r="B16" s="142" t="s">
        <v>64</v>
      </c>
      <c r="C16" s="143"/>
      <c r="D16" s="145"/>
      <c r="E16" s="146"/>
      <c r="F16" s="147"/>
      <c r="G16" s="136">
        <f>F16/$F$5</f>
        <v>0</v>
      </c>
      <c r="H16" s="140"/>
      <c r="I16" s="140"/>
      <c r="J16" s="140"/>
    </row>
    <row r="17" s="108" customFormat="1" ht="18" customHeight="1" spans="1:10">
      <c r="A17" s="141">
        <v>4</v>
      </c>
      <c r="B17" s="142" t="s">
        <v>65</v>
      </c>
      <c r="C17" s="143">
        <f t="shared" ref="C17:F17" si="4">C18+C19+C20+C21</f>
        <v>2</v>
      </c>
      <c r="D17" s="143" t="e">
        <f t="shared" si="4"/>
        <v>#VALUE!</v>
      </c>
      <c r="E17" s="143">
        <f t="shared" si="4"/>
        <v>7845</v>
      </c>
      <c r="F17" s="143">
        <v>3118.966167</v>
      </c>
      <c r="G17" s="136">
        <f>F17/$F$5</f>
        <v>0.220388949435189</v>
      </c>
      <c r="H17" s="140"/>
      <c r="I17" s="140"/>
      <c r="J17" s="140"/>
    </row>
    <row r="18" s="108" customFormat="1" ht="18" customHeight="1" spans="1:10">
      <c r="A18" s="144" t="s">
        <v>1267</v>
      </c>
      <c r="B18" s="130" t="s">
        <v>66</v>
      </c>
      <c r="C18" s="143"/>
      <c r="D18" s="145"/>
      <c r="E18" s="146"/>
      <c r="F18" s="147"/>
      <c r="G18" s="136">
        <f>F18/$F$5</f>
        <v>0</v>
      </c>
      <c r="H18" s="140"/>
      <c r="I18" s="140"/>
      <c r="J18" s="140"/>
    </row>
    <row r="19" s="108" customFormat="1" ht="18" customHeight="1" spans="1:10">
      <c r="A19" s="144" t="s">
        <v>1268</v>
      </c>
      <c r="B19" s="130" t="s">
        <v>67</v>
      </c>
      <c r="C19" s="143"/>
      <c r="D19" s="145"/>
      <c r="E19" s="146"/>
      <c r="F19" s="147"/>
      <c r="G19" s="136">
        <f>F19/$F$5</f>
        <v>0</v>
      </c>
      <c r="H19" s="140"/>
      <c r="I19" s="140"/>
      <c r="J19" s="140"/>
    </row>
    <row r="20" s="108" customFormat="1" ht="18" customHeight="1" spans="1:10">
      <c r="A20" s="144" t="s">
        <v>1270</v>
      </c>
      <c r="B20" s="130" t="s">
        <v>68</v>
      </c>
      <c r="C20" s="143">
        <v>2</v>
      </c>
      <c r="D20" s="145" t="s">
        <v>1266</v>
      </c>
      <c r="E20" s="146">
        <v>7845</v>
      </c>
      <c r="F20" s="147">
        <v>3370</v>
      </c>
      <c r="G20" s="136">
        <f>F20/$F$5</f>
        <v>0.238127225442452</v>
      </c>
      <c r="H20" s="140"/>
      <c r="I20" s="140"/>
      <c r="J20" s="140"/>
    </row>
    <row r="21" s="108" customFormat="1" ht="18" customHeight="1" spans="1:10">
      <c r="A21" s="144" t="s">
        <v>1271</v>
      </c>
      <c r="B21" s="130" t="s">
        <v>69</v>
      </c>
      <c r="C21" s="143"/>
      <c r="D21" s="145"/>
      <c r="E21" s="146"/>
      <c r="F21" s="147"/>
      <c r="G21" s="136">
        <f>F21/$F$5</f>
        <v>0</v>
      </c>
      <c r="H21" s="140"/>
      <c r="I21" s="140"/>
      <c r="J21" s="140"/>
    </row>
    <row r="22" s="108" customFormat="1" ht="18" customHeight="1" spans="1:10">
      <c r="A22" s="141">
        <v>5</v>
      </c>
      <c r="B22" s="142" t="s">
        <v>70</v>
      </c>
      <c r="C22" s="143"/>
      <c r="D22" s="145"/>
      <c r="E22" s="146"/>
      <c r="F22" s="147"/>
      <c r="G22" s="136">
        <f>F22/$F$5</f>
        <v>0</v>
      </c>
      <c r="H22" s="140"/>
      <c r="I22" s="140"/>
      <c r="J22" s="140"/>
    </row>
    <row r="23" s="108" customFormat="1" ht="18" customHeight="1" spans="1:10">
      <c r="A23" s="141">
        <v>6</v>
      </c>
      <c r="B23" s="142" t="s">
        <v>71</v>
      </c>
      <c r="C23" s="143"/>
      <c r="D23" s="145"/>
      <c r="E23" s="146"/>
      <c r="F23" s="147"/>
      <c r="G23" s="136">
        <f>F23/$F$5</f>
        <v>0</v>
      </c>
      <c r="H23" s="140"/>
      <c r="I23" s="140"/>
      <c r="J23" s="140"/>
    </row>
    <row r="24" s="108" customFormat="1" ht="18" customHeight="1" spans="1:10">
      <c r="A24" s="141">
        <v>7</v>
      </c>
      <c r="B24" s="148" t="s">
        <v>72</v>
      </c>
      <c r="C24" s="143"/>
      <c r="D24" s="145"/>
      <c r="E24" s="146"/>
      <c r="F24" s="147"/>
      <c r="G24" s="136">
        <f>F24/$F$5</f>
        <v>0</v>
      </c>
      <c r="H24" s="140"/>
      <c r="I24" s="140"/>
      <c r="J24" s="140"/>
    </row>
    <row r="25" s="108" customFormat="1" ht="18" customHeight="1" spans="1:10">
      <c r="A25" s="137" t="s">
        <v>1272</v>
      </c>
      <c r="B25" s="149" t="s">
        <v>73</v>
      </c>
      <c r="C25" s="139">
        <f t="shared" ref="C25:F25" si="5">C26+C27+C28+C29</f>
        <v>7</v>
      </c>
      <c r="D25" s="139" t="e">
        <f t="shared" si="5"/>
        <v>#VALUE!</v>
      </c>
      <c r="E25" s="139">
        <f t="shared" si="5"/>
        <v>7</v>
      </c>
      <c r="F25" s="139">
        <f t="shared" si="5"/>
        <v>443</v>
      </c>
      <c r="G25" s="136">
        <f>F25/$F$5</f>
        <v>0.03130277770653</v>
      </c>
      <c r="H25" s="140"/>
      <c r="I25" s="140"/>
      <c r="J25" s="140"/>
    </row>
    <row r="26" s="108" customFormat="1" ht="18" customHeight="1" spans="1:10">
      <c r="A26" s="141">
        <v>1</v>
      </c>
      <c r="B26" s="148" t="s">
        <v>74</v>
      </c>
      <c r="C26" s="143"/>
      <c r="D26" s="145"/>
      <c r="E26" s="146"/>
      <c r="F26" s="147"/>
      <c r="G26" s="136">
        <f>F26/$F$5</f>
        <v>0</v>
      </c>
      <c r="H26" s="140"/>
      <c r="I26" s="140"/>
      <c r="J26" s="140"/>
    </row>
    <row r="27" s="108" customFormat="1" ht="18" customHeight="1" spans="1:10">
      <c r="A27" s="141">
        <v>2</v>
      </c>
      <c r="B27" s="150" t="s">
        <v>75</v>
      </c>
      <c r="C27" s="143">
        <v>7</v>
      </c>
      <c r="D27" s="145" t="s">
        <v>1279</v>
      </c>
      <c r="E27" s="146">
        <v>7</v>
      </c>
      <c r="F27" s="147">
        <v>443</v>
      </c>
      <c r="G27" s="136">
        <f>F27/$F$5</f>
        <v>0.03130277770653</v>
      </c>
      <c r="H27" s="140"/>
      <c r="I27" s="140"/>
      <c r="J27" s="140"/>
    </row>
    <row r="28" s="108" customFormat="1" ht="18" customHeight="1" spans="1:10">
      <c r="A28" s="141">
        <v>3</v>
      </c>
      <c r="B28" s="148" t="s">
        <v>76</v>
      </c>
      <c r="C28" s="143"/>
      <c r="D28" s="145"/>
      <c r="E28" s="146"/>
      <c r="F28" s="147"/>
      <c r="G28" s="136">
        <f>F28/$F$5</f>
        <v>0</v>
      </c>
      <c r="H28" s="140"/>
      <c r="I28" s="140"/>
      <c r="J28" s="140"/>
    </row>
    <row r="29" s="108" customFormat="1" ht="18" customHeight="1" spans="1:10">
      <c r="A29" s="141">
        <v>4</v>
      </c>
      <c r="B29" s="148" t="s">
        <v>77</v>
      </c>
      <c r="C29" s="143"/>
      <c r="D29" s="145"/>
      <c r="E29" s="146"/>
      <c r="F29" s="147"/>
      <c r="G29" s="136">
        <f>F29/$F$5</f>
        <v>0</v>
      </c>
      <c r="H29" s="140"/>
      <c r="I29" s="140"/>
      <c r="J29" s="140"/>
    </row>
    <row r="30" s="108" customFormat="1" ht="18" customHeight="1" spans="1:10">
      <c r="A30" s="137" t="s">
        <v>1273</v>
      </c>
      <c r="B30" s="149" t="s">
        <v>78</v>
      </c>
      <c r="C30" s="139">
        <f t="shared" ref="C30:F30" si="6">C31+C36</f>
        <v>3</v>
      </c>
      <c r="D30" s="139" t="e">
        <f t="shared" si="6"/>
        <v>#VALUE!</v>
      </c>
      <c r="E30" s="139">
        <f t="shared" si="6"/>
        <v>108</v>
      </c>
      <c r="F30" s="139">
        <f t="shared" si="6"/>
        <v>3807.343833</v>
      </c>
      <c r="G30" s="136">
        <f>F30/$F$5</f>
        <v>0.269030333310896</v>
      </c>
      <c r="H30" s="140"/>
      <c r="I30" s="140"/>
      <c r="J30" s="140"/>
    </row>
    <row r="31" s="108" customFormat="1" ht="18" customHeight="1" spans="1:10">
      <c r="A31" s="141">
        <v>1</v>
      </c>
      <c r="B31" s="148" t="s">
        <v>79</v>
      </c>
      <c r="C31" s="143">
        <f t="shared" ref="C31:F31" si="7">C32+C33+C34+C35</f>
        <v>3</v>
      </c>
      <c r="D31" s="143" t="e">
        <f t="shared" si="7"/>
        <v>#VALUE!</v>
      </c>
      <c r="E31" s="143">
        <f t="shared" si="7"/>
        <v>108</v>
      </c>
      <c r="F31" s="143">
        <v>3807.343833</v>
      </c>
      <c r="G31" s="136">
        <f>F31/$F$5</f>
        <v>0.269030333310896</v>
      </c>
      <c r="H31" s="140"/>
      <c r="I31" s="140"/>
      <c r="J31" s="140"/>
    </row>
    <row r="32" s="108" customFormat="1" ht="18" customHeight="1" spans="1:10">
      <c r="A32" s="144" t="s">
        <v>1267</v>
      </c>
      <c r="B32" s="148" t="s">
        <v>80</v>
      </c>
      <c r="C32" s="143"/>
      <c r="D32" s="145"/>
      <c r="E32" s="146"/>
      <c r="F32" s="147"/>
      <c r="G32" s="136">
        <f>F32/$F$5</f>
        <v>0</v>
      </c>
      <c r="H32" s="140"/>
      <c r="I32" s="140"/>
      <c r="J32" s="140"/>
    </row>
    <row r="33" s="108" customFormat="1" ht="18" customHeight="1" spans="1:10">
      <c r="A33" s="144" t="s">
        <v>1268</v>
      </c>
      <c r="B33" s="148" t="s">
        <v>81</v>
      </c>
      <c r="C33" s="143"/>
      <c r="D33" s="145"/>
      <c r="E33" s="146"/>
      <c r="F33" s="147"/>
      <c r="G33" s="136">
        <f>F33/$F$5</f>
        <v>0</v>
      </c>
      <c r="H33" s="140"/>
      <c r="I33" s="140"/>
      <c r="J33" s="140"/>
    </row>
    <row r="34" s="108" customFormat="1" ht="18" customHeight="1" spans="1:10">
      <c r="A34" s="144" t="s">
        <v>1270</v>
      </c>
      <c r="B34" s="148" t="s">
        <v>82</v>
      </c>
      <c r="C34" s="143"/>
      <c r="D34" s="145"/>
      <c r="E34" s="146"/>
      <c r="F34" s="147"/>
      <c r="G34" s="136">
        <f>F34/$F$5</f>
        <v>0</v>
      </c>
      <c r="H34" s="140"/>
      <c r="I34" s="140"/>
      <c r="J34" s="140"/>
    </row>
    <row r="35" s="108" customFormat="1" ht="18" customHeight="1" spans="1:10">
      <c r="A35" s="144" t="s">
        <v>1271</v>
      </c>
      <c r="B35" s="148" t="s">
        <v>83</v>
      </c>
      <c r="C35" s="143">
        <v>3</v>
      </c>
      <c r="D35" s="145" t="s">
        <v>1269</v>
      </c>
      <c r="E35" s="146">
        <v>108</v>
      </c>
      <c r="F35" s="147">
        <v>3850</v>
      </c>
      <c r="G35" s="136">
        <f>F35/$F$5</f>
        <v>0.272044456366006</v>
      </c>
      <c r="H35" s="140"/>
      <c r="I35" s="140"/>
      <c r="J35" s="140"/>
    </row>
    <row r="36" s="108" customFormat="1" ht="18" customHeight="1" spans="1:10">
      <c r="A36" s="141">
        <v>2</v>
      </c>
      <c r="B36" s="150" t="s">
        <v>84</v>
      </c>
      <c r="C36" s="143"/>
      <c r="D36" s="145"/>
      <c r="E36" s="146"/>
      <c r="F36" s="147"/>
      <c r="G36" s="136">
        <f>F36/$F$5</f>
        <v>0</v>
      </c>
      <c r="H36" s="140"/>
      <c r="I36" s="140"/>
      <c r="J36" s="140"/>
    </row>
    <row r="37" s="108" customFormat="1" ht="18" customHeight="1" spans="1:10">
      <c r="A37" s="137" t="s">
        <v>1274</v>
      </c>
      <c r="B37" s="151" t="s">
        <v>85</v>
      </c>
      <c r="C37" s="139">
        <f t="shared" ref="C37:F37" si="8">C38+C39+C40+C41</f>
        <v>0</v>
      </c>
      <c r="D37" s="139">
        <f t="shared" si="8"/>
        <v>0</v>
      </c>
      <c r="E37" s="139">
        <f t="shared" si="8"/>
        <v>0</v>
      </c>
      <c r="F37" s="139">
        <f t="shared" si="8"/>
        <v>0</v>
      </c>
      <c r="G37" s="136">
        <f>F37/$F$5</f>
        <v>0</v>
      </c>
      <c r="H37" s="140"/>
      <c r="I37" s="140"/>
      <c r="J37" s="140"/>
    </row>
    <row r="38" s="108" customFormat="1" ht="18" customHeight="1" spans="1:10">
      <c r="A38" s="141">
        <v>1</v>
      </c>
      <c r="B38" s="150" t="s">
        <v>86</v>
      </c>
      <c r="C38" s="143"/>
      <c r="D38" s="145"/>
      <c r="E38" s="146"/>
      <c r="F38" s="147"/>
      <c r="G38" s="136">
        <f>F38/$F$5</f>
        <v>0</v>
      </c>
      <c r="H38" s="140"/>
      <c r="I38" s="140"/>
      <c r="J38" s="140"/>
    </row>
    <row r="39" s="108" customFormat="1" ht="18" customHeight="1" spans="1:10">
      <c r="A39" s="141">
        <v>2</v>
      </c>
      <c r="B39" s="150" t="s">
        <v>87</v>
      </c>
      <c r="C39" s="143"/>
      <c r="D39" s="145"/>
      <c r="E39" s="146"/>
      <c r="F39" s="147"/>
      <c r="G39" s="136">
        <f>F39/$F$5</f>
        <v>0</v>
      </c>
      <c r="H39" s="140"/>
      <c r="I39" s="140"/>
      <c r="J39" s="140"/>
    </row>
    <row r="40" s="108" customFormat="1" ht="18" customHeight="1" spans="1:10">
      <c r="A40" s="141">
        <v>3</v>
      </c>
      <c r="B40" s="150" t="s">
        <v>88</v>
      </c>
      <c r="C40" s="143"/>
      <c r="D40" s="145"/>
      <c r="E40" s="146"/>
      <c r="F40" s="147"/>
      <c r="G40" s="136">
        <f>F40/$F$5</f>
        <v>0</v>
      </c>
      <c r="H40" s="140"/>
      <c r="I40" s="140"/>
      <c r="J40" s="140"/>
    </row>
    <row r="41" s="108" customFormat="1" ht="18" customHeight="1" spans="1:10">
      <c r="A41" s="141">
        <v>4</v>
      </c>
      <c r="B41" s="150" t="s">
        <v>89</v>
      </c>
      <c r="C41" s="143"/>
      <c r="D41" s="145"/>
      <c r="E41" s="146"/>
      <c r="F41" s="147"/>
      <c r="G41" s="136">
        <f>F41/$F$5</f>
        <v>0</v>
      </c>
      <c r="H41" s="140"/>
      <c r="I41" s="140"/>
      <c r="J41" s="140"/>
    </row>
    <row r="42" s="108" customFormat="1" ht="18" customHeight="1" spans="1:10">
      <c r="A42" s="137" t="s">
        <v>1275</v>
      </c>
      <c r="B42" s="151" t="s">
        <v>90</v>
      </c>
      <c r="C42" s="139">
        <f t="shared" ref="C42:F42" si="9">C43+C44+C45+C46+C47+C48</f>
        <v>3</v>
      </c>
      <c r="D42" s="139" t="e">
        <f t="shared" si="9"/>
        <v>#VALUE!</v>
      </c>
      <c r="E42" s="139">
        <f t="shared" si="9"/>
        <v>1200</v>
      </c>
      <c r="F42" s="139">
        <f t="shared" si="9"/>
        <v>2463.83871</v>
      </c>
      <c r="G42" s="136">
        <f>F42/$F$5</f>
        <v>0.174097055178044</v>
      </c>
      <c r="H42" s="140"/>
      <c r="I42" s="140"/>
      <c r="J42" s="140"/>
    </row>
    <row r="43" s="108" customFormat="1" ht="18" customHeight="1" spans="1:10">
      <c r="A43" s="141">
        <v>1</v>
      </c>
      <c r="B43" s="148" t="s">
        <v>91</v>
      </c>
      <c r="C43" s="143">
        <v>1</v>
      </c>
      <c r="D43" s="145" t="s">
        <v>1276</v>
      </c>
      <c r="E43" s="146">
        <v>1200</v>
      </c>
      <c r="F43" s="147">
        <v>200</v>
      </c>
      <c r="G43" s="136">
        <f>F43/$F$5</f>
        <v>0.0141321795514808</v>
      </c>
      <c r="H43" s="140"/>
      <c r="I43" s="140"/>
      <c r="J43" s="140"/>
    </row>
    <row r="44" s="108" customFormat="1" ht="18" customHeight="1" spans="1:10">
      <c r="A44" s="141">
        <v>2</v>
      </c>
      <c r="B44" s="148" t="s">
        <v>92</v>
      </c>
      <c r="C44" s="143"/>
      <c r="D44" s="145"/>
      <c r="E44" s="146"/>
      <c r="F44" s="147"/>
      <c r="G44" s="136">
        <f>F44/$F$5</f>
        <v>0</v>
      </c>
      <c r="H44" s="140"/>
      <c r="I44" s="140"/>
      <c r="J44" s="140"/>
    </row>
    <row r="45" s="108" customFormat="1" ht="18" customHeight="1" spans="1:10">
      <c r="A45" s="141">
        <v>3</v>
      </c>
      <c r="B45" s="148" t="s">
        <v>93</v>
      </c>
      <c r="C45" s="143"/>
      <c r="D45" s="145"/>
      <c r="E45" s="146"/>
      <c r="F45" s="147"/>
      <c r="G45" s="136">
        <f>F45/$F$5</f>
        <v>0</v>
      </c>
      <c r="H45" s="140"/>
      <c r="I45" s="140"/>
      <c r="J45" s="140"/>
    </row>
    <row r="46" s="108" customFormat="1" ht="18" customHeight="1" spans="1:10">
      <c r="A46" s="141">
        <v>4</v>
      </c>
      <c r="B46" s="148" t="s">
        <v>94</v>
      </c>
      <c r="C46" s="143"/>
      <c r="D46" s="145"/>
      <c r="E46" s="146"/>
      <c r="F46" s="147"/>
      <c r="G46" s="136">
        <f>F46/$F$5</f>
        <v>0</v>
      </c>
      <c r="H46" s="140"/>
      <c r="I46" s="140"/>
      <c r="J46" s="140"/>
    </row>
    <row r="47" s="108" customFormat="1" ht="18" customHeight="1" spans="1:10">
      <c r="A47" s="141">
        <v>5</v>
      </c>
      <c r="B47" s="148" t="s">
        <v>95</v>
      </c>
      <c r="C47" s="143"/>
      <c r="D47" s="145"/>
      <c r="E47" s="146"/>
      <c r="F47" s="147"/>
      <c r="G47" s="136">
        <f>F47/$F$5</f>
        <v>0</v>
      </c>
      <c r="H47" s="140"/>
      <c r="I47" s="140"/>
      <c r="J47" s="140"/>
    </row>
    <row r="48" s="108" customFormat="1" ht="18" customHeight="1" spans="1:10">
      <c r="A48" s="141">
        <v>6</v>
      </c>
      <c r="B48" s="148" t="s">
        <v>96</v>
      </c>
      <c r="C48" s="143">
        <v>2</v>
      </c>
      <c r="D48" s="145"/>
      <c r="E48" s="146"/>
      <c r="F48" s="147">
        <v>2263.83871</v>
      </c>
      <c r="G48" s="136">
        <f>F48/$F$5</f>
        <v>0.159964875626564</v>
      </c>
      <c r="H48" s="140"/>
      <c r="I48" s="140"/>
      <c r="J48" s="140"/>
    </row>
    <row r="49" s="107" customFormat="1" ht="18" customHeight="1" spans="1:10">
      <c r="A49" s="133" t="s">
        <v>645</v>
      </c>
      <c r="B49" s="134" t="s">
        <v>97</v>
      </c>
      <c r="C49" s="135">
        <f t="shared" ref="C49:F49" si="10">C50+C53+C56+C59+C63</f>
        <v>1</v>
      </c>
      <c r="D49" s="135">
        <f t="shared" si="10"/>
        <v>0</v>
      </c>
      <c r="E49" s="135">
        <f t="shared" si="10"/>
        <v>0</v>
      </c>
      <c r="F49" s="135">
        <f t="shared" si="10"/>
        <v>100.11</v>
      </c>
      <c r="G49" s="136">
        <f>F49/$F$5</f>
        <v>0.00707386247449372</v>
      </c>
      <c r="H49" s="106"/>
      <c r="I49" s="106"/>
      <c r="J49" s="106"/>
    </row>
    <row r="50" s="107" customFormat="1" ht="18" customHeight="1" spans="1:10">
      <c r="A50" s="152" t="s">
        <v>1265</v>
      </c>
      <c r="B50" s="149" t="s">
        <v>98</v>
      </c>
      <c r="C50" s="153">
        <f t="shared" ref="C50:F50" si="11">C51+C52</f>
        <v>1</v>
      </c>
      <c r="D50" s="153">
        <f t="shared" si="11"/>
        <v>0</v>
      </c>
      <c r="E50" s="153">
        <f t="shared" si="11"/>
        <v>0</v>
      </c>
      <c r="F50" s="153">
        <f t="shared" si="11"/>
        <v>100.11</v>
      </c>
      <c r="G50" s="136">
        <f>F50/$F$5</f>
        <v>0.00707386247449372</v>
      </c>
      <c r="H50" s="106"/>
      <c r="I50" s="106"/>
      <c r="J50" s="106"/>
    </row>
    <row r="51" s="108" customFormat="1" ht="18" customHeight="1" spans="1:10">
      <c r="A51" s="141">
        <v>1</v>
      </c>
      <c r="B51" s="148" t="s">
        <v>99</v>
      </c>
      <c r="C51" s="143">
        <v>1</v>
      </c>
      <c r="D51" s="145"/>
      <c r="E51" s="146"/>
      <c r="F51" s="147">
        <v>100.11</v>
      </c>
      <c r="G51" s="136">
        <f>F51/$F$5</f>
        <v>0.00707386247449372</v>
      </c>
      <c r="H51" s="140"/>
      <c r="I51" s="140"/>
      <c r="J51" s="140"/>
    </row>
    <row r="52" s="108" customFormat="1" ht="18" customHeight="1" spans="1:10">
      <c r="A52" s="141">
        <v>2</v>
      </c>
      <c r="B52" s="148" t="s">
        <v>100</v>
      </c>
      <c r="C52" s="143"/>
      <c r="D52" s="145"/>
      <c r="E52" s="146"/>
      <c r="F52" s="147"/>
      <c r="G52" s="136">
        <f>F52/$F$5</f>
        <v>0</v>
      </c>
      <c r="H52" s="140"/>
      <c r="I52" s="140"/>
      <c r="J52" s="140"/>
    </row>
    <row r="53" s="108" customFormat="1" ht="18" customHeight="1" spans="1:10">
      <c r="A53" s="137" t="s">
        <v>1272</v>
      </c>
      <c r="B53" s="149" t="s">
        <v>101</v>
      </c>
      <c r="C53" s="139">
        <f t="shared" ref="C53:F53" si="12">C54+C55</f>
        <v>0</v>
      </c>
      <c r="D53" s="139">
        <f t="shared" si="12"/>
        <v>0</v>
      </c>
      <c r="E53" s="139">
        <f t="shared" si="12"/>
        <v>0</v>
      </c>
      <c r="F53" s="139">
        <f t="shared" si="12"/>
        <v>0</v>
      </c>
      <c r="G53" s="136">
        <f>F53/$F$5</f>
        <v>0</v>
      </c>
      <c r="H53" s="140"/>
      <c r="I53" s="140"/>
      <c r="J53" s="140"/>
    </row>
    <row r="54" s="108" customFormat="1" ht="18" customHeight="1" spans="1:10">
      <c r="A54" s="141">
        <v>1</v>
      </c>
      <c r="B54" s="148" t="s">
        <v>102</v>
      </c>
      <c r="C54" s="143"/>
      <c r="D54" s="145"/>
      <c r="E54" s="146"/>
      <c r="F54" s="147"/>
      <c r="G54" s="136">
        <f>F54/$F$5</f>
        <v>0</v>
      </c>
      <c r="H54" s="140"/>
      <c r="I54" s="140"/>
      <c r="J54" s="140"/>
    </row>
    <row r="55" s="108" customFormat="1" ht="18" customHeight="1" spans="1:10">
      <c r="A55" s="141">
        <v>2</v>
      </c>
      <c r="B55" s="148" t="s">
        <v>103</v>
      </c>
      <c r="C55" s="143"/>
      <c r="D55" s="145"/>
      <c r="E55" s="146"/>
      <c r="F55" s="147"/>
      <c r="G55" s="136">
        <f>F55/$F$5</f>
        <v>0</v>
      </c>
      <c r="H55" s="140"/>
      <c r="I55" s="140"/>
      <c r="J55" s="140"/>
    </row>
    <row r="56" s="108" customFormat="1" ht="18" customHeight="1" spans="1:10">
      <c r="A56" s="137" t="s">
        <v>1273</v>
      </c>
      <c r="B56" s="149" t="s">
        <v>104</v>
      </c>
      <c r="C56" s="139">
        <f t="shared" ref="C56:F56" si="13">C57+C58</f>
        <v>0</v>
      </c>
      <c r="D56" s="139">
        <f t="shared" si="13"/>
        <v>0</v>
      </c>
      <c r="E56" s="139">
        <f t="shared" si="13"/>
        <v>0</v>
      </c>
      <c r="F56" s="139">
        <f t="shared" si="13"/>
        <v>0</v>
      </c>
      <c r="G56" s="136">
        <f>F56/$F$5</f>
        <v>0</v>
      </c>
      <c r="H56" s="140"/>
      <c r="I56" s="140"/>
      <c r="J56" s="140"/>
    </row>
    <row r="57" s="108" customFormat="1" ht="18" customHeight="1" spans="1:10">
      <c r="A57" s="141">
        <v>1</v>
      </c>
      <c r="B57" s="148" t="s">
        <v>105</v>
      </c>
      <c r="C57" s="143"/>
      <c r="D57" s="145"/>
      <c r="E57" s="146"/>
      <c r="F57" s="147"/>
      <c r="G57" s="136">
        <f>F57/$F$5</f>
        <v>0</v>
      </c>
      <c r="H57" s="140"/>
      <c r="I57" s="140"/>
      <c r="J57" s="140"/>
    </row>
    <row r="58" s="108" customFormat="1" ht="18" customHeight="1" spans="1:10">
      <c r="A58" s="141">
        <v>2</v>
      </c>
      <c r="B58" s="154" t="s">
        <v>106</v>
      </c>
      <c r="C58" s="143"/>
      <c r="D58" s="145"/>
      <c r="E58" s="146"/>
      <c r="F58" s="147"/>
      <c r="G58" s="136">
        <f>F58/$F$5</f>
        <v>0</v>
      </c>
      <c r="H58" s="140"/>
      <c r="I58" s="140"/>
      <c r="J58" s="140"/>
    </row>
    <row r="59" s="108" customFormat="1" ht="18" customHeight="1" spans="1:10">
      <c r="A59" s="137" t="s">
        <v>1274</v>
      </c>
      <c r="B59" s="155" t="s">
        <v>107</v>
      </c>
      <c r="C59" s="139">
        <f t="shared" ref="C59:F59" si="14">C60+C61+C62</f>
        <v>0</v>
      </c>
      <c r="D59" s="139">
        <f t="shared" si="14"/>
        <v>0</v>
      </c>
      <c r="E59" s="139">
        <f t="shared" si="14"/>
        <v>0</v>
      </c>
      <c r="F59" s="139">
        <f t="shared" si="14"/>
        <v>0</v>
      </c>
      <c r="G59" s="136">
        <f>F59/$F$5</f>
        <v>0</v>
      </c>
      <c r="H59" s="140"/>
      <c r="I59" s="140"/>
      <c r="J59" s="140"/>
    </row>
    <row r="60" s="108" customFormat="1" ht="18" customHeight="1" spans="1:10">
      <c r="A60" s="141">
        <v>1</v>
      </c>
      <c r="B60" s="154" t="s">
        <v>108</v>
      </c>
      <c r="C60" s="143"/>
      <c r="D60" s="145"/>
      <c r="E60" s="146"/>
      <c r="F60" s="147"/>
      <c r="G60" s="136">
        <f>F60/$F$5</f>
        <v>0</v>
      </c>
      <c r="H60" s="140"/>
      <c r="I60" s="140"/>
      <c r="J60" s="140"/>
    </row>
    <row r="61" s="108" customFormat="1" ht="18" customHeight="1" spans="1:10">
      <c r="A61" s="141">
        <v>2</v>
      </c>
      <c r="B61" s="154" t="s">
        <v>109</v>
      </c>
      <c r="C61" s="143"/>
      <c r="D61" s="145"/>
      <c r="E61" s="146"/>
      <c r="F61" s="147"/>
      <c r="G61" s="136">
        <f>F61/$F$5</f>
        <v>0</v>
      </c>
      <c r="H61" s="140"/>
      <c r="I61" s="140"/>
      <c r="J61" s="140"/>
    </row>
    <row r="62" s="108" customFormat="1" ht="18" customHeight="1" spans="1:10">
      <c r="A62" s="141">
        <v>3</v>
      </c>
      <c r="B62" s="154" t="s">
        <v>110</v>
      </c>
      <c r="C62" s="143"/>
      <c r="D62" s="145"/>
      <c r="E62" s="146"/>
      <c r="F62" s="147"/>
      <c r="G62" s="136">
        <f>F62/$F$5</f>
        <v>0</v>
      </c>
      <c r="H62" s="140"/>
      <c r="I62" s="140"/>
      <c r="J62" s="140"/>
    </row>
    <row r="63" s="108" customFormat="1" ht="18" customHeight="1" spans="1:10">
      <c r="A63" s="137" t="s">
        <v>1278</v>
      </c>
      <c r="B63" s="151" t="s">
        <v>111</v>
      </c>
      <c r="C63" s="139">
        <f t="shared" ref="C63:F63" si="15">C64</f>
        <v>0</v>
      </c>
      <c r="D63" s="139">
        <f t="shared" si="15"/>
        <v>0</v>
      </c>
      <c r="E63" s="139">
        <f t="shared" si="15"/>
        <v>0</v>
      </c>
      <c r="F63" s="139">
        <f t="shared" si="15"/>
        <v>0</v>
      </c>
      <c r="G63" s="136">
        <f>F63/$F$5</f>
        <v>0</v>
      </c>
      <c r="H63" s="140"/>
      <c r="I63" s="140"/>
      <c r="J63" s="140"/>
    </row>
    <row r="64" s="108" customFormat="1" ht="18" customHeight="1" spans="1:10">
      <c r="A64" s="141">
        <v>1</v>
      </c>
      <c r="B64" s="151" t="s">
        <v>111</v>
      </c>
      <c r="C64" s="143"/>
      <c r="D64" s="145"/>
      <c r="E64" s="146"/>
      <c r="F64" s="147"/>
      <c r="G64" s="136">
        <f>F64/$F$5</f>
        <v>0</v>
      </c>
      <c r="H64" s="140"/>
      <c r="I64" s="140"/>
      <c r="J64" s="140"/>
    </row>
    <row r="65" s="106" customFormat="1" ht="18" customHeight="1" spans="1:7">
      <c r="A65" s="133" t="s">
        <v>201</v>
      </c>
      <c r="B65" s="134" t="s">
        <v>112</v>
      </c>
      <c r="C65" s="135">
        <f t="shared" ref="C65:F65" si="16">C66+C76+C81</f>
        <v>2</v>
      </c>
      <c r="D65" s="135" t="e">
        <f t="shared" si="16"/>
        <v>#VALUE!</v>
      </c>
      <c r="E65" s="135">
        <f t="shared" si="16"/>
        <v>210</v>
      </c>
      <c r="F65" s="135">
        <f t="shared" si="16"/>
        <v>3050</v>
      </c>
      <c r="G65" s="136">
        <f>F65/$F$5</f>
        <v>0.215515738160082</v>
      </c>
    </row>
    <row r="66" s="106" customFormat="1" ht="18" customHeight="1" spans="1:7">
      <c r="A66" s="152" t="s">
        <v>1265</v>
      </c>
      <c r="B66" s="156" t="s">
        <v>113</v>
      </c>
      <c r="C66" s="153">
        <f t="shared" ref="C66:F66" si="17">C67+C68+C69+C70+C71+C72+C73+C74+C75</f>
        <v>2</v>
      </c>
      <c r="D66" s="153" t="e">
        <f t="shared" si="17"/>
        <v>#VALUE!</v>
      </c>
      <c r="E66" s="153">
        <f t="shared" si="17"/>
        <v>210</v>
      </c>
      <c r="F66" s="153">
        <f t="shared" si="17"/>
        <v>3050</v>
      </c>
      <c r="G66" s="136">
        <f>F66/$F$5</f>
        <v>0.215515738160082</v>
      </c>
    </row>
    <row r="67" s="105" customFormat="1" ht="18" customHeight="1" spans="1:7">
      <c r="A67" s="141">
        <v>1</v>
      </c>
      <c r="B67" s="154" t="s">
        <v>114</v>
      </c>
      <c r="C67" s="143"/>
      <c r="D67" s="145"/>
      <c r="E67" s="157"/>
      <c r="F67" s="147"/>
      <c r="G67" s="136">
        <f>F67/$F$5</f>
        <v>0</v>
      </c>
    </row>
    <row r="68" s="105" customFormat="1" ht="18" customHeight="1" spans="1:7">
      <c r="A68" s="141">
        <v>2</v>
      </c>
      <c r="B68" s="158" t="s">
        <v>115</v>
      </c>
      <c r="C68" s="143"/>
      <c r="D68" s="145"/>
      <c r="E68" s="157"/>
      <c r="F68" s="147"/>
      <c r="G68" s="136">
        <f>F68/$F$5</f>
        <v>0</v>
      </c>
    </row>
    <row r="69" s="105" customFormat="1" ht="18" customHeight="1" spans="1:7">
      <c r="A69" s="141">
        <v>3</v>
      </c>
      <c r="B69" s="148" t="s">
        <v>116</v>
      </c>
      <c r="C69" s="143">
        <v>1</v>
      </c>
      <c r="D69" s="145" t="s">
        <v>1269</v>
      </c>
      <c r="E69" s="157">
        <v>30</v>
      </c>
      <c r="F69" s="147">
        <v>1800</v>
      </c>
      <c r="G69" s="136">
        <f>F69/$F$5</f>
        <v>0.127189615963327</v>
      </c>
    </row>
    <row r="70" s="105" customFormat="1" ht="18" customHeight="1" spans="1:7">
      <c r="A70" s="141">
        <v>4</v>
      </c>
      <c r="B70" s="148" t="s">
        <v>117</v>
      </c>
      <c r="C70" s="143">
        <v>1</v>
      </c>
      <c r="D70" s="145" t="s">
        <v>1269</v>
      </c>
      <c r="E70" s="157">
        <v>180</v>
      </c>
      <c r="F70" s="147">
        <v>1250</v>
      </c>
      <c r="G70" s="136">
        <f>F70/$F$5</f>
        <v>0.0883261221967551</v>
      </c>
    </row>
    <row r="71" s="105" customFormat="1" ht="28" customHeight="1" spans="1:7">
      <c r="A71" s="141">
        <v>5</v>
      </c>
      <c r="B71" s="159" t="s">
        <v>118</v>
      </c>
      <c r="C71" s="143"/>
      <c r="D71" s="145"/>
      <c r="E71" s="157"/>
      <c r="F71" s="147"/>
      <c r="G71" s="136">
        <f>F71/$F$5</f>
        <v>0</v>
      </c>
    </row>
    <row r="72" s="105" customFormat="1" ht="28" customHeight="1" spans="1:7">
      <c r="A72" s="141">
        <v>6</v>
      </c>
      <c r="B72" s="148" t="s">
        <v>119</v>
      </c>
      <c r="C72" s="143"/>
      <c r="D72" s="145"/>
      <c r="E72" s="157"/>
      <c r="F72" s="147"/>
      <c r="G72" s="136">
        <f>F72/$F$5</f>
        <v>0</v>
      </c>
    </row>
    <row r="73" s="105" customFormat="1" ht="28" customHeight="1" spans="1:7">
      <c r="A73" s="141">
        <v>7</v>
      </c>
      <c r="B73" s="160" t="s">
        <v>120</v>
      </c>
      <c r="C73" s="143"/>
      <c r="D73" s="145"/>
      <c r="E73" s="157"/>
      <c r="F73" s="147"/>
      <c r="G73" s="136">
        <f>F73/$F$5</f>
        <v>0</v>
      </c>
    </row>
    <row r="74" s="105" customFormat="1" ht="28" customHeight="1" spans="1:7">
      <c r="A74" s="141">
        <v>8</v>
      </c>
      <c r="B74" s="154" t="s">
        <v>121</v>
      </c>
      <c r="C74" s="143"/>
      <c r="D74" s="145"/>
      <c r="E74" s="157"/>
      <c r="F74" s="147"/>
      <c r="G74" s="136">
        <f>F74/$F$5</f>
        <v>0</v>
      </c>
    </row>
    <row r="75" s="105" customFormat="1" ht="21" customHeight="1" spans="1:7">
      <c r="A75" s="141">
        <v>9</v>
      </c>
      <c r="B75" s="154" t="s">
        <v>96</v>
      </c>
      <c r="C75" s="143"/>
      <c r="D75" s="145"/>
      <c r="E75" s="157"/>
      <c r="F75" s="147"/>
      <c r="G75" s="136">
        <f>F75/$F$5</f>
        <v>0</v>
      </c>
    </row>
    <row r="76" s="105" customFormat="1" ht="21" customHeight="1" spans="1:7">
      <c r="A76" s="161" t="s">
        <v>1272</v>
      </c>
      <c r="B76" s="156" t="s">
        <v>122</v>
      </c>
      <c r="C76" s="161">
        <f t="shared" ref="C76:F76" si="18">C77+C78+C79+C80</f>
        <v>0</v>
      </c>
      <c r="D76" s="161">
        <f t="shared" si="18"/>
        <v>0</v>
      </c>
      <c r="E76" s="161">
        <f t="shared" si="18"/>
        <v>0</v>
      </c>
      <c r="F76" s="161">
        <f t="shared" si="18"/>
        <v>0</v>
      </c>
      <c r="G76" s="136">
        <f>F76/$F$5</f>
        <v>0</v>
      </c>
    </row>
    <row r="77" s="105" customFormat="1" ht="21" customHeight="1" spans="1:7">
      <c r="A77" s="141">
        <v>1</v>
      </c>
      <c r="B77" s="148" t="s">
        <v>123</v>
      </c>
      <c r="C77" s="143"/>
      <c r="D77" s="145"/>
      <c r="E77" s="157"/>
      <c r="F77" s="147"/>
      <c r="G77" s="136">
        <f>F77/$F$5</f>
        <v>0</v>
      </c>
    </row>
    <row r="78" s="105" customFormat="1" ht="21" customHeight="1" spans="1:7">
      <c r="A78" s="141">
        <v>2</v>
      </c>
      <c r="B78" s="148" t="s">
        <v>124</v>
      </c>
      <c r="C78" s="143"/>
      <c r="D78" s="145"/>
      <c r="E78" s="157"/>
      <c r="F78" s="147"/>
      <c r="G78" s="136">
        <f>F78/$F$5</f>
        <v>0</v>
      </c>
    </row>
    <row r="79" s="105" customFormat="1" ht="21" customHeight="1" spans="1:7">
      <c r="A79" s="141">
        <v>3</v>
      </c>
      <c r="B79" s="148" t="s">
        <v>125</v>
      </c>
      <c r="C79" s="143"/>
      <c r="D79" s="145"/>
      <c r="E79" s="157"/>
      <c r="F79" s="147"/>
      <c r="G79" s="136">
        <f>F79/$F$5</f>
        <v>0</v>
      </c>
    </row>
    <row r="80" s="105" customFormat="1" ht="21" customHeight="1" spans="1:7">
      <c r="A80" s="141">
        <v>4</v>
      </c>
      <c r="B80" s="148" t="s">
        <v>126</v>
      </c>
      <c r="C80" s="143"/>
      <c r="D80" s="145"/>
      <c r="E80" s="157"/>
      <c r="F80" s="147"/>
      <c r="G80" s="136">
        <f>F80/$F$5</f>
        <v>0</v>
      </c>
    </row>
    <row r="81" s="105" customFormat="1" ht="21" customHeight="1" spans="1:7">
      <c r="A81" s="161" t="s">
        <v>1273</v>
      </c>
      <c r="B81" s="156" t="s">
        <v>127</v>
      </c>
      <c r="C81" s="161">
        <f t="shared" ref="C81:F81" si="19">C82+C83+C84+C85+C86+C87</f>
        <v>0</v>
      </c>
      <c r="D81" s="161">
        <f t="shared" si="19"/>
        <v>0</v>
      </c>
      <c r="E81" s="161">
        <f t="shared" si="19"/>
        <v>0</v>
      </c>
      <c r="F81" s="161">
        <f t="shared" si="19"/>
        <v>0</v>
      </c>
      <c r="G81" s="136">
        <f>F81/$F$5</f>
        <v>0</v>
      </c>
    </row>
    <row r="82" s="105" customFormat="1" ht="21" customHeight="1" spans="1:7">
      <c r="A82" s="141">
        <v>1</v>
      </c>
      <c r="B82" s="159" t="s">
        <v>128</v>
      </c>
      <c r="C82" s="143"/>
      <c r="D82" s="145"/>
      <c r="E82" s="157"/>
      <c r="F82" s="147"/>
      <c r="G82" s="136">
        <f>F82/$F$5</f>
        <v>0</v>
      </c>
    </row>
    <row r="83" s="105" customFormat="1" ht="21" customHeight="1" spans="1:7">
      <c r="A83" s="141">
        <v>2</v>
      </c>
      <c r="B83" s="148" t="s">
        <v>129</v>
      </c>
      <c r="C83" s="143"/>
      <c r="D83" s="145"/>
      <c r="E83" s="157"/>
      <c r="F83" s="147"/>
      <c r="G83" s="136">
        <f>F83/$F$5</f>
        <v>0</v>
      </c>
    </row>
    <row r="84" s="105" customFormat="1" ht="21" customHeight="1" spans="1:7">
      <c r="A84" s="141">
        <v>3</v>
      </c>
      <c r="B84" s="148" t="s">
        <v>130</v>
      </c>
      <c r="C84" s="143"/>
      <c r="D84" s="145"/>
      <c r="E84" s="157"/>
      <c r="F84" s="147"/>
      <c r="G84" s="136">
        <f>F84/$F$5</f>
        <v>0</v>
      </c>
    </row>
    <row r="85" s="105" customFormat="1" ht="21" customHeight="1" spans="1:7">
      <c r="A85" s="141">
        <v>4</v>
      </c>
      <c r="B85" s="148" t="s">
        <v>131</v>
      </c>
      <c r="C85" s="143"/>
      <c r="D85" s="145"/>
      <c r="E85" s="157"/>
      <c r="F85" s="147"/>
      <c r="G85" s="136">
        <f>F85/$F$5</f>
        <v>0</v>
      </c>
    </row>
    <row r="86" s="105" customFormat="1" ht="21" customHeight="1" spans="1:7">
      <c r="A86" s="141">
        <v>5</v>
      </c>
      <c r="B86" s="148" t="s">
        <v>132</v>
      </c>
      <c r="C86" s="143"/>
      <c r="D86" s="145"/>
      <c r="E86" s="157"/>
      <c r="F86" s="147"/>
      <c r="G86" s="136">
        <f>F86/$F$5</f>
        <v>0</v>
      </c>
    </row>
    <row r="87" s="105" customFormat="1" ht="28" customHeight="1" spans="1:7">
      <c r="A87" s="141">
        <v>6</v>
      </c>
      <c r="B87" s="148" t="s">
        <v>133</v>
      </c>
      <c r="C87" s="131"/>
      <c r="D87" s="162"/>
      <c r="E87" s="163"/>
      <c r="F87" s="164"/>
      <c r="G87" s="136">
        <f>F87/$F$5</f>
        <v>0</v>
      </c>
    </row>
    <row r="88" s="105" customFormat="1" ht="14" customHeight="1" spans="1:7">
      <c r="A88" s="133" t="s">
        <v>643</v>
      </c>
      <c r="B88" s="134" t="s">
        <v>134</v>
      </c>
      <c r="C88" s="135">
        <f t="shared" ref="C88:F88" si="20">C89</f>
        <v>0</v>
      </c>
      <c r="D88" s="135">
        <f t="shared" si="20"/>
        <v>0</v>
      </c>
      <c r="E88" s="135">
        <f t="shared" si="20"/>
        <v>0</v>
      </c>
      <c r="F88" s="135">
        <f t="shared" si="20"/>
        <v>0</v>
      </c>
      <c r="G88" s="136">
        <f>F88/$F$5</f>
        <v>0</v>
      </c>
    </row>
    <row r="89" s="105" customFormat="1" ht="14" customHeight="1" spans="1:7">
      <c r="A89" s="152" t="s">
        <v>1265</v>
      </c>
      <c r="B89" s="156" t="s">
        <v>134</v>
      </c>
      <c r="C89" s="153">
        <f t="shared" ref="C89:F89" si="21">C90+C91+C92</f>
        <v>0</v>
      </c>
      <c r="D89" s="153">
        <f t="shared" si="21"/>
        <v>0</v>
      </c>
      <c r="E89" s="153">
        <f t="shared" si="21"/>
        <v>0</v>
      </c>
      <c r="F89" s="153">
        <f t="shared" si="21"/>
        <v>0</v>
      </c>
      <c r="G89" s="136">
        <f>F89/$F$5</f>
        <v>0</v>
      </c>
    </row>
    <row r="90" s="105" customFormat="1" ht="14" customHeight="1" spans="1:7">
      <c r="A90" s="141">
        <v>1</v>
      </c>
      <c r="B90" s="148" t="s">
        <v>135</v>
      </c>
      <c r="C90" s="143"/>
      <c r="D90" s="145"/>
      <c r="E90" s="157"/>
      <c r="F90" s="147"/>
      <c r="G90" s="136">
        <f>F90/$F$5</f>
        <v>0</v>
      </c>
    </row>
    <row r="91" s="105" customFormat="1" ht="14" customHeight="1" spans="1:7">
      <c r="A91" s="141">
        <v>2</v>
      </c>
      <c r="B91" s="148" t="s">
        <v>136</v>
      </c>
      <c r="C91" s="143"/>
      <c r="D91" s="145"/>
      <c r="E91" s="157"/>
      <c r="F91" s="147"/>
      <c r="G91" s="136">
        <f>F91/$F$5</f>
        <v>0</v>
      </c>
    </row>
    <row r="92" s="105" customFormat="1" ht="14" customHeight="1" spans="1:7">
      <c r="A92" s="141">
        <v>3</v>
      </c>
      <c r="B92" s="154" t="s">
        <v>137</v>
      </c>
      <c r="C92" s="131"/>
      <c r="D92" s="162"/>
      <c r="E92" s="163"/>
      <c r="F92" s="164"/>
      <c r="G92" s="136">
        <f>F92/$F$5</f>
        <v>0</v>
      </c>
    </row>
    <row r="93" s="105" customFormat="1" ht="14" customHeight="1" spans="1:7">
      <c r="A93" s="133" t="s">
        <v>889</v>
      </c>
      <c r="B93" s="134" t="s">
        <v>138</v>
      </c>
      <c r="C93" s="135">
        <f t="shared" ref="C93:F93" si="22">C94+C96+C100+C107</f>
        <v>1</v>
      </c>
      <c r="D93" s="135"/>
      <c r="E93" s="135">
        <f t="shared" si="22"/>
        <v>744</v>
      </c>
      <c r="F93" s="135">
        <f t="shared" si="22"/>
        <v>223.2</v>
      </c>
      <c r="G93" s="136">
        <f>F93/$F$5</f>
        <v>0.0157715123794526</v>
      </c>
    </row>
    <row r="94" s="105" customFormat="1" ht="14" customHeight="1" spans="1:7">
      <c r="A94" s="161" t="s">
        <v>1265</v>
      </c>
      <c r="B94" s="156" t="s">
        <v>139</v>
      </c>
      <c r="C94" s="161">
        <f t="shared" ref="C94:F94" si="23">C95</f>
        <v>0</v>
      </c>
      <c r="D94" s="161">
        <f t="shared" si="23"/>
        <v>0</v>
      </c>
      <c r="E94" s="161">
        <f t="shared" si="23"/>
        <v>0</v>
      </c>
      <c r="F94" s="161">
        <f t="shared" si="23"/>
        <v>0</v>
      </c>
      <c r="G94" s="136">
        <f>F94/$F$5</f>
        <v>0</v>
      </c>
    </row>
    <row r="95" s="105" customFormat="1" ht="14" customHeight="1" spans="1:7">
      <c r="A95" s="141">
        <v>1</v>
      </c>
      <c r="B95" s="165" t="s">
        <v>140</v>
      </c>
      <c r="C95" s="143"/>
      <c r="D95" s="145"/>
      <c r="E95" s="157"/>
      <c r="F95" s="147"/>
      <c r="G95" s="136">
        <f>F95/$F$5</f>
        <v>0</v>
      </c>
    </row>
    <row r="96" s="105" customFormat="1" ht="14" customHeight="1" spans="1:7">
      <c r="A96" s="161" t="s">
        <v>1272</v>
      </c>
      <c r="B96" s="156" t="s">
        <v>141</v>
      </c>
      <c r="C96" s="161">
        <f t="shared" ref="C96:F96" si="24">C97+C98+C99</f>
        <v>1</v>
      </c>
      <c r="D96" s="161" t="s">
        <v>1277</v>
      </c>
      <c r="E96" s="161">
        <f t="shared" si="24"/>
        <v>744</v>
      </c>
      <c r="F96" s="161">
        <f t="shared" si="24"/>
        <v>223.2</v>
      </c>
      <c r="G96" s="136">
        <f>F96/$F$5</f>
        <v>0.0157715123794526</v>
      </c>
    </row>
    <row r="97" s="105" customFormat="1" ht="14" customHeight="1" spans="1:7">
      <c r="A97" s="141">
        <v>1</v>
      </c>
      <c r="B97" s="148" t="s">
        <v>142</v>
      </c>
      <c r="C97" s="143">
        <v>1</v>
      </c>
      <c r="D97" s="143" t="s">
        <v>1277</v>
      </c>
      <c r="E97" s="143">
        <v>744</v>
      </c>
      <c r="F97" s="143">
        <v>223.2</v>
      </c>
      <c r="G97" s="136">
        <f>F97/$F$5</f>
        <v>0.0157715123794526</v>
      </c>
    </row>
    <row r="98" s="105" customFormat="1" ht="14" customHeight="1" spans="1:7">
      <c r="A98" s="141">
        <v>2</v>
      </c>
      <c r="B98" s="148" t="s">
        <v>143</v>
      </c>
      <c r="C98" s="143"/>
      <c r="D98" s="143"/>
      <c r="E98" s="143"/>
      <c r="F98" s="143"/>
      <c r="G98" s="136">
        <f>F98/$F$5</f>
        <v>0</v>
      </c>
    </row>
    <row r="99" s="105" customFormat="1" ht="14" customHeight="1" spans="1:7">
      <c r="A99" s="141">
        <v>3</v>
      </c>
      <c r="B99" s="148" t="s">
        <v>144</v>
      </c>
      <c r="C99" s="143"/>
      <c r="D99" s="143"/>
      <c r="E99" s="143"/>
      <c r="F99" s="143"/>
      <c r="G99" s="136">
        <f>F99/$F$5</f>
        <v>0</v>
      </c>
    </row>
    <row r="100" s="105" customFormat="1" ht="14" customHeight="1" spans="1:7">
      <c r="A100" s="161" t="s">
        <v>1273</v>
      </c>
      <c r="B100" s="156" t="s">
        <v>145</v>
      </c>
      <c r="C100" s="161">
        <f t="shared" ref="C100:F100" si="25">C101+C102+C103+C104+C105+C106</f>
        <v>0</v>
      </c>
      <c r="D100" s="161">
        <f t="shared" si="25"/>
        <v>0</v>
      </c>
      <c r="E100" s="161">
        <f t="shared" si="25"/>
        <v>0</v>
      </c>
      <c r="F100" s="161">
        <f t="shared" si="25"/>
        <v>0</v>
      </c>
      <c r="G100" s="136">
        <f>F100/$F$5</f>
        <v>0</v>
      </c>
    </row>
    <row r="101" s="105" customFormat="1" ht="14" customHeight="1" spans="1:7">
      <c r="A101" s="141">
        <v>1</v>
      </c>
      <c r="B101" s="148" t="s">
        <v>146</v>
      </c>
      <c r="C101" s="143"/>
      <c r="D101" s="145"/>
      <c r="E101" s="157"/>
      <c r="F101" s="147"/>
      <c r="G101" s="136">
        <f>F101/$F$5</f>
        <v>0</v>
      </c>
    </row>
    <row r="102" s="105" customFormat="1" ht="14" customHeight="1" spans="1:7">
      <c r="A102" s="141">
        <v>2</v>
      </c>
      <c r="B102" s="148" t="s">
        <v>147</v>
      </c>
      <c r="C102" s="143"/>
      <c r="D102" s="145"/>
      <c r="E102" s="157"/>
      <c r="F102" s="147"/>
      <c r="G102" s="136">
        <f>F102/$F$5</f>
        <v>0</v>
      </c>
    </row>
    <row r="103" s="105" customFormat="1" ht="14" customHeight="1" spans="1:7">
      <c r="A103" s="141">
        <v>3</v>
      </c>
      <c r="B103" s="148" t="s">
        <v>148</v>
      </c>
      <c r="C103" s="143"/>
      <c r="D103" s="145"/>
      <c r="E103" s="157"/>
      <c r="F103" s="147"/>
      <c r="G103" s="136">
        <f>F103/$F$5</f>
        <v>0</v>
      </c>
    </row>
    <row r="104" s="105" customFormat="1" ht="14" customHeight="1" spans="1:10">
      <c r="A104" s="141">
        <v>4</v>
      </c>
      <c r="B104" s="148" t="s">
        <v>149</v>
      </c>
      <c r="C104" s="143"/>
      <c r="D104" s="145"/>
      <c r="E104" s="157"/>
      <c r="F104" s="147"/>
      <c r="G104" s="136">
        <f>F104/$F$5</f>
        <v>0</v>
      </c>
      <c r="J104" s="105" t="s">
        <v>1280</v>
      </c>
    </row>
    <row r="105" s="105" customFormat="1" ht="14" customHeight="1" spans="1:7">
      <c r="A105" s="141">
        <v>5</v>
      </c>
      <c r="B105" s="148" t="s">
        <v>150</v>
      </c>
      <c r="C105" s="143"/>
      <c r="D105" s="145"/>
      <c r="E105" s="157"/>
      <c r="F105" s="147"/>
      <c r="G105" s="136">
        <f>F105/$F$5</f>
        <v>0</v>
      </c>
    </row>
    <row r="106" s="105" customFormat="1" ht="14" customHeight="1" spans="1:7">
      <c r="A106" s="141">
        <v>6</v>
      </c>
      <c r="B106" s="148" t="s">
        <v>151</v>
      </c>
      <c r="C106" s="143"/>
      <c r="D106" s="145"/>
      <c r="E106" s="157"/>
      <c r="F106" s="147"/>
      <c r="G106" s="136">
        <f>F106/$F$5</f>
        <v>0</v>
      </c>
    </row>
    <row r="107" s="105" customFormat="1" ht="14" customHeight="1" spans="1:7">
      <c r="A107" s="161" t="s">
        <v>1274</v>
      </c>
      <c r="B107" s="156" t="s">
        <v>152</v>
      </c>
      <c r="C107" s="161">
        <f t="shared" ref="C107:F107" si="26">C108+C109+C110+C111+C112</f>
        <v>0</v>
      </c>
      <c r="D107" s="161">
        <f t="shared" si="26"/>
        <v>0</v>
      </c>
      <c r="E107" s="166">
        <f t="shared" si="26"/>
        <v>0</v>
      </c>
      <c r="F107" s="161">
        <f t="shared" si="26"/>
        <v>0</v>
      </c>
      <c r="G107" s="136">
        <f>F107/$F$5</f>
        <v>0</v>
      </c>
    </row>
    <row r="108" s="105" customFormat="1" ht="14" customHeight="1" spans="1:7">
      <c r="A108" s="141">
        <v>1</v>
      </c>
      <c r="B108" s="148" t="s">
        <v>153</v>
      </c>
      <c r="C108" s="143"/>
      <c r="D108" s="145"/>
      <c r="E108" s="157"/>
      <c r="F108" s="147"/>
      <c r="G108" s="136">
        <f>F108/$F$5</f>
        <v>0</v>
      </c>
    </row>
    <row r="109" s="105" customFormat="1" ht="14" customHeight="1" spans="1:7">
      <c r="A109" s="141">
        <v>2</v>
      </c>
      <c r="B109" s="148" t="s">
        <v>154</v>
      </c>
      <c r="C109" s="143"/>
      <c r="D109" s="145"/>
      <c r="E109" s="157"/>
      <c r="F109" s="147"/>
      <c r="G109" s="136">
        <f>F109/$F$5</f>
        <v>0</v>
      </c>
    </row>
    <row r="110" s="105" customFormat="1" ht="14" customHeight="1" spans="1:7">
      <c r="A110" s="141">
        <v>3</v>
      </c>
      <c r="B110" s="148" t="s">
        <v>155</v>
      </c>
      <c r="C110" s="143"/>
      <c r="D110" s="145"/>
      <c r="E110" s="157"/>
      <c r="F110" s="147"/>
      <c r="G110" s="136">
        <f>F110/$F$5</f>
        <v>0</v>
      </c>
    </row>
    <row r="111" s="105" customFormat="1" ht="14" customHeight="1" spans="1:7">
      <c r="A111" s="141">
        <v>4</v>
      </c>
      <c r="B111" s="148" t="s">
        <v>156</v>
      </c>
      <c r="C111" s="143"/>
      <c r="D111" s="145"/>
      <c r="E111" s="157"/>
      <c r="F111" s="147"/>
      <c r="G111" s="136">
        <f>F111/$F$5</f>
        <v>0</v>
      </c>
    </row>
    <row r="112" s="105" customFormat="1" ht="14" customHeight="1" spans="1:7">
      <c r="A112" s="141">
        <v>5</v>
      </c>
      <c r="B112" s="148" t="s">
        <v>157</v>
      </c>
      <c r="C112" s="143"/>
      <c r="D112" s="145"/>
      <c r="E112" s="157"/>
      <c r="F112" s="147"/>
      <c r="G112" s="136">
        <f>F112/$F$5</f>
        <v>0</v>
      </c>
    </row>
    <row r="113" s="105" customFormat="1" ht="14" customHeight="1" spans="1:7">
      <c r="A113" s="133" t="s">
        <v>1281</v>
      </c>
      <c r="B113" s="134" t="s">
        <v>158</v>
      </c>
      <c r="C113" s="135">
        <f t="shared" ref="C113:F113" si="27">C114+C117</f>
        <v>0</v>
      </c>
      <c r="D113" s="135">
        <f t="shared" si="27"/>
        <v>0</v>
      </c>
      <c r="E113" s="135">
        <f t="shared" si="27"/>
        <v>0</v>
      </c>
      <c r="F113" s="135">
        <f t="shared" si="27"/>
        <v>0</v>
      </c>
      <c r="G113" s="136">
        <f>F113/$F$5</f>
        <v>0</v>
      </c>
    </row>
    <row r="114" s="105" customFormat="1" ht="14" customHeight="1" spans="1:7">
      <c r="A114" s="161" t="s">
        <v>1265</v>
      </c>
      <c r="B114" s="156" t="s">
        <v>159</v>
      </c>
      <c r="C114" s="161">
        <f t="shared" ref="C114:F114" si="28">C115+C116</f>
        <v>0</v>
      </c>
      <c r="D114" s="161">
        <f t="shared" si="28"/>
        <v>0</v>
      </c>
      <c r="E114" s="161">
        <f t="shared" si="28"/>
        <v>0</v>
      </c>
      <c r="F114" s="161">
        <f t="shared" si="28"/>
        <v>0</v>
      </c>
      <c r="G114" s="136">
        <f>F114/$F$5</f>
        <v>0</v>
      </c>
    </row>
    <row r="115" s="105" customFormat="1" ht="14" customHeight="1" spans="1:7">
      <c r="A115" s="141">
        <v>1</v>
      </c>
      <c r="B115" s="165" t="s">
        <v>160</v>
      </c>
      <c r="C115" s="143"/>
      <c r="D115" s="145"/>
      <c r="E115" s="167"/>
      <c r="F115" s="147"/>
      <c r="G115" s="136">
        <f>F115/$F$5</f>
        <v>0</v>
      </c>
    </row>
    <row r="116" s="105" customFormat="1" ht="14" customHeight="1" spans="1:7">
      <c r="A116" s="141">
        <v>2</v>
      </c>
      <c r="B116" s="165" t="s">
        <v>161</v>
      </c>
      <c r="C116" s="143"/>
      <c r="D116" s="145"/>
      <c r="E116" s="167"/>
      <c r="F116" s="147"/>
      <c r="G116" s="136">
        <f>F116/$F$5</f>
        <v>0</v>
      </c>
    </row>
    <row r="117" s="105" customFormat="1" ht="14" customHeight="1" spans="1:7">
      <c r="A117" s="161" t="s">
        <v>1272</v>
      </c>
      <c r="B117" s="156" t="s">
        <v>162</v>
      </c>
      <c r="C117" s="161">
        <f t="shared" ref="C117:F117" si="29">C118+C119+C120+C121</f>
        <v>0</v>
      </c>
      <c r="D117" s="161">
        <f t="shared" si="29"/>
        <v>0</v>
      </c>
      <c r="E117" s="161">
        <f t="shared" si="29"/>
        <v>0</v>
      </c>
      <c r="F117" s="161">
        <f t="shared" si="29"/>
        <v>0</v>
      </c>
      <c r="G117" s="136">
        <f>F117/$F$5</f>
        <v>0</v>
      </c>
    </row>
    <row r="118" s="105" customFormat="1" ht="14" customHeight="1" spans="1:7">
      <c r="A118" s="141">
        <v>1</v>
      </c>
      <c r="B118" s="165" t="s">
        <v>163</v>
      </c>
      <c r="C118" s="143"/>
      <c r="D118" s="145"/>
      <c r="E118" s="167"/>
      <c r="F118" s="147"/>
      <c r="G118" s="136">
        <f>F118/$F$5</f>
        <v>0</v>
      </c>
    </row>
    <row r="119" s="105" customFormat="1" ht="14" customHeight="1" spans="1:7">
      <c r="A119" s="141">
        <v>2</v>
      </c>
      <c r="B119" s="165" t="s">
        <v>164</v>
      </c>
      <c r="C119" s="143"/>
      <c r="D119" s="145"/>
      <c r="E119" s="167"/>
      <c r="F119" s="147"/>
      <c r="G119" s="136">
        <f>F119/$F$5</f>
        <v>0</v>
      </c>
    </row>
    <row r="120" s="105" customFormat="1" ht="14" customHeight="1" spans="1:7">
      <c r="A120" s="141">
        <v>3</v>
      </c>
      <c r="B120" s="165" t="s">
        <v>165</v>
      </c>
      <c r="C120" s="143"/>
      <c r="D120" s="145"/>
      <c r="E120" s="167"/>
      <c r="F120" s="147"/>
      <c r="G120" s="136">
        <f>F120/$F$5</f>
        <v>0</v>
      </c>
    </row>
    <row r="121" s="105" customFormat="1" ht="14" customHeight="1" spans="1:7">
      <c r="A121" s="141">
        <v>4</v>
      </c>
      <c r="B121" s="165" t="s">
        <v>166</v>
      </c>
      <c r="C121" s="143"/>
      <c r="D121" s="145"/>
      <c r="E121" s="167"/>
      <c r="F121" s="147"/>
      <c r="G121" s="136">
        <f>F121/$F$5</f>
        <v>0</v>
      </c>
    </row>
    <row r="122" s="105" customFormat="1" ht="14" customHeight="1" spans="1:7">
      <c r="A122" s="133" t="s">
        <v>1282</v>
      </c>
      <c r="B122" s="134" t="s">
        <v>167</v>
      </c>
      <c r="C122" s="135">
        <f t="shared" ref="C122:F122" si="30">C123</f>
        <v>0</v>
      </c>
      <c r="D122" s="135">
        <f t="shared" si="30"/>
        <v>0</v>
      </c>
      <c r="E122" s="135">
        <f t="shared" si="30"/>
        <v>0</v>
      </c>
      <c r="F122" s="135">
        <f t="shared" si="30"/>
        <v>0</v>
      </c>
      <c r="G122" s="136">
        <f>F122/$F$5</f>
        <v>0</v>
      </c>
    </row>
    <row r="123" s="105" customFormat="1" ht="14" customHeight="1" spans="1:7">
      <c r="A123" s="152" t="s">
        <v>1265</v>
      </c>
      <c r="B123" s="156" t="s">
        <v>167</v>
      </c>
      <c r="C123" s="153">
        <f t="shared" ref="C123:F123" si="31">C124</f>
        <v>0</v>
      </c>
      <c r="D123" s="153">
        <f t="shared" si="31"/>
        <v>0</v>
      </c>
      <c r="E123" s="153">
        <f t="shared" si="31"/>
        <v>0</v>
      </c>
      <c r="F123" s="153">
        <f t="shared" si="31"/>
        <v>0</v>
      </c>
      <c r="G123" s="136">
        <f>F123/$F$5</f>
        <v>0</v>
      </c>
    </row>
    <row r="124" s="105" customFormat="1" ht="14" customHeight="1" spans="1:7">
      <c r="A124" s="168">
        <v>1</v>
      </c>
      <c r="B124" s="169" t="s">
        <v>167</v>
      </c>
      <c r="C124" s="170"/>
      <c r="D124" s="171"/>
      <c r="E124" s="172"/>
      <c r="F124" s="173"/>
      <c r="G124" s="136">
        <f>F124/$F$5</f>
        <v>0</v>
      </c>
    </row>
    <row r="125" s="105" customFormat="1" ht="14" customHeight="1" spans="1:7">
      <c r="A125" s="133" t="s">
        <v>1283</v>
      </c>
      <c r="B125" s="134" t="s">
        <v>96</v>
      </c>
      <c r="C125" s="135">
        <f t="shared" ref="C125:F125" si="32">C126</f>
        <v>1</v>
      </c>
      <c r="D125" s="135" t="s">
        <v>1276</v>
      </c>
      <c r="E125" s="135">
        <f t="shared" si="32"/>
        <v>3800</v>
      </c>
      <c r="F125" s="135">
        <f t="shared" si="32"/>
        <v>38</v>
      </c>
      <c r="G125" s="136">
        <f>F125/$F$5</f>
        <v>0.00268511411478135</v>
      </c>
    </row>
    <row r="126" s="105" customFormat="1" ht="14" customHeight="1" spans="1:7">
      <c r="A126" s="152" t="s">
        <v>1265</v>
      </c>
      <c r="B126" s="156" t="s">
        <v>96</v>
      </c>
      <c r="C126" s="153">
        <f t="shared" ref="C126:F126" si="33">C127+C128+C129</f>
        <v>1</v>
      </c>
      <c r="D126" s="153" t="s">
        <v>1276</v>
      </c>
      <c r="E126" s="153">
        <f t="shared" si="33"/>
        <v>3800</v>
      </c>
      <c r="F126" s="153">
        <f t="shared" si="33"/>
        <v>38</v>
      </c>
      <c r="G126" s="136">
        <f>F126/$F$5</f>
        <v>0.00268511411478135</v>
      </c>
    </row>
    <row r="127" s="105" customFormat="1" ht="14" customHeight="1" spans="1:7">
      <c r="A127" s="141">
        <v>1</v>
      </c>
      <c r="B127" s="165" t="s">
        <v>168</v>
      </c>
      <c r="C127" s="131"/>
      <c r="D127" s="162"/>
      <c r="E127" s="174"/>
      <c r="F127" s="162"/>
      <c r="G127" s="136">
        <f>F127/$F$5</f>
        <v>0</v>
      </c>
    </row>
    <row r="128" s="105" customFormat="1" ht="14" customHeight="1" spans="1:7">
      <c r="A128" s="141">
        <v>2</v>
      </c>
      <c r="B128" s="150" t="s">
        <v>169</v>
      </c>
      <c r="C128" s="175">
        <v>1</v>
      </c>
      <c r="D128" s="176" t="s">
        <v>1276</v>
      </c>
      <c r="E128" s="177">
        <v>3800</v>
      </c>
      <c r="F128" s="176">
        <v>38</v>
      </c>
      <c r="G128" s="136">
        <f>F128/$F$5</f>
        <v>0.00268511411478135</v>
      </c>
    </row>
    <row r="129" s="105" customFormat="1" ht="14" customHeight="1" spans="1:7">
      <c r="A129" s="129">
        <v>3</v>
      </c>
      <c r="B129" s="150" t="s">
        <v>170</v>
      </c>
      <c r="C129" s="175"/>
      <c r="D129" s="176"/>
      <c r="E129" s="177"/>
      <c r="F129" s="176"/>
      <c r="G129" s="136">
        <f>F129/$F$5</f>
        <v>0</v>
      </c>
    </row>
    <row r="130" s="105" customFormat="1" ht="15.6"/>
    <row r="131" s="105" customFormat="1" ht="15.6"/>
    <row r="132" s="105" customFormat="1" ht="15.6"/>
    <row r="133" s="105" customFormat="1" ht="15.6"/>
    <row r="134" s="105" customFormat="1" ht="15.6"/>
    <row r="135" s="105" customFormat="1" ht="15.6"/>
    <row r="136" s="105" customFormat="1" ht="15.6"/>
  </sheetData>
  <autoFilter xmlns:etc="http://www.wps.cn/officeDocument/2017/etCustomData" ref="A4:J129" etc:filterBottomFollowUsedRange="0">
    <extLst/>
  </autoFilter>
  <mergeCells count="7">
    <mergeCell ref="A2:G2"/>
    <mergeCell ref="D3:E3"/>
    <mergeCell ref="F3:G3"/>
    <mergeCell ref="A5:B5"/>
    <mergeCell ref="A3:A4"/>
    <mergeCell ref="B3:B4"/>
    <mergeCell ref="C3:C4"/>
  </mergeCells>
  <pageMargins left="0.75" right="0.75" top="1" bottom="1" header="0.5" footer="0.5"/>
  <pageSetup paperSize="9" orientation="portrait"/>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O33"/>
  <sheetViews>
    <sheetView view="pageBreakPreview" zoomScale="40" zoomScaleNormal="47" workbookViewId="0">
      <pane xSplit="7" ySplit="6" topLeftCell="AN14" activePane="bottomRight" state="frozen"/>
      <selection/>
      <selection pane="topRight"/>
      <selection pane="bottomLeft"/>
      <selection pane="bottomRight" activeCell="G14" sqref="G14"/>
    </sheetView>
  </sheetViews>
  <sheetFormatPr defaultColWidth="8.88888888888889" defaultRowHeight="14.4"/>
  <cols>
    <col min="1" max="1" width="11.2962962962963" style="9" customWidth="1"/>
    <col min="2" max="2" width="12.3055555555556" style="12" customWidth="1"/>
    <col min="3" max="3" width="25.9907407407407" style="12" customWidth="1"/>
    <col min="4" max="4" width="16.3518518518519" style="12" customWidth="1"/>
    <col min="5" max="5" width="15.1296296296296" style="12" customWidth="1"/>
    <col min="6" max="6" width="36" style="12" customWidth="1"/>
    <col min="7" max="7" width="181.75" style="12" customWidth="1"/>
    <col min="8" max="8" width="12.7037037037037" style="9" customWidth="1"/>
    <col min="9" max="9" width="18.8796296296296" style="9" customWidth="1"/>
    <col min="10" max="11" width="8.12962962962963" style="9" customWidth="1"/>
    <col min="12" max="14" width="11.6296296296296" style="9" customWidth="1"/>
    <col min="15" max="15" width="18.6296296296296" style="9" customWidth="1"/>
    <col min="16" max="16" width="11.3796296296296" style="9" customWidth="1"/>
    <col min="17" max="17" width="8.12962962962963" style="9" customWidth="1"/>
    <col min="18" max="19" width="13.1296296296296" style="9" customWidth="1"/>
    <col min="20" max="24" width="18.6296296296296" style="14" customWidth="1"/>
    <col min="25" max="25" width="15.3796296296296" style="9" customWidth="1"/>
    <col min="26" max="26" width="22" style="9" customWidth="1"/>
    <col min="27" max="27" width="22.5925925925926" style="9" customWidth="1"/>
    <col min="28" max="28" width="11.6296296296296" style="9" customWidth="1"/>
    <col min="29" max="29" width="14.6574074074074" style="9" customWidth="1"/>
    <col min="30" max="36" width="15.1296296296296" style="9" customWidth="1"/>
    <col min="37" max="37" width="12.1296296296296" style="9" customWidth="1"/>
    <col min="38" max="38" width="41.6296296296296" style="12" customWidth="1"/>
    <col min="39" max="40" width="36.6296296296296" style="12" customWidth="1"/>
    <col min="41" max="41" width="26.3055555555556" style="12" hidden="1" customWidth="1"/>
    <col min="42" max="16384" width="8.88888888888889" style="8"/>
  </cols>
  <sheetData>
    <row r="1" s="5" customFormat="1" ht="39" customHeight="1" spans="1:40">
      <c r="A1" s="15" t="s">
        <v>0</v>
      </c>
      <c r="B1" s="15"/>
      <c r="C1" s="15"/>
      <c r="D1" s="12"/>
      <c r="E1" s="12"/>
      <c r="F1" s="12"/>
      <c r="G1" s="15"/>
      <c r="H1" s="16"/>
      <c r="I1" s="16"/>
      <c r="J1" s="16"/>
      <c r="K1" s="16"/>
      <c r="L1" s="9"/>
      <c r="M1" s="9"/>
      <c r="N1" s="9"/>
      <c r="O1" s="9"/>
      <c r="P1" s="9"/>
      <c r="Q1" s="9"/>
      <c r="R1" s="9"/>
      <c r="S1" s="9"/>
      <c r="T1" s="14"/>
      <c r="U1" s="14"/>
      <c r="V1" s="14"/>
      <c r="W1" s="14"/>
      <c r="X1" s="14"/>
      <c r="Y1" s="53"/>
      <c r="Z1" s="9"/>
      <c r="AA1" s="9"/>
      <c r="AB1" s="9"/>
      <c r="AC1" s="9"/>
      <c r="AD1" s="9"/>
      <c r="AE1" s="9"/>
      <c r="AF1" s="9"/>
      <c r="AG1" s="9"/>
      <c r="AH1" s="9"/>
      <c r="AI1" s="9"/>
      <c r="AJ1" s="9"/>
      <c r="AK1" s="9"/>
      <c r="AL1" s="63"/>
      <c r="AM1" s="63"/>
      <c r="AN1" s="63"/>
    </row>
    <row r="2" s="6" customFormat="1" ht="63" customHeight="1" spans="1:40">
      <c r="A2" s="17" t="s">
        <v>1</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7" customFormat="1" ht="70" customHeight="1" spans="1:41">
      <c r="A3" s="18" t="s">
        <v>2</v>
      </c>
      <c r="B3" s="80" t="s">
        <v>4</v>
      </c>
      <c r="C3" s="80" t="s">
        <v>5</v>
      </c>
      <c r="D3" s="80" t="s">
        <v>6</v>
      </c>
      <c r="E3" s="80" t="s">
        <v>7</v>
      </c>
      <c r="F3" s="80" t="s">
        <v>8</v>
      </c>
      <c r="G3" s="80" t="s">
        <v>9</v>
      </c>
      <c r="H3" s="18" t="s">
        <v>10</v>
      </c>
      <c r="I3" s="80" t="s">
        <v>11</v>
      </c>
      <c r="J3" s="18" t="s">
        <v>12</v>
      </c>
      <c r="K3" s="18"/>
      <c r="L3" s="18"/>
      <c r="M3" s="18"/>
      <c r="N3" s="18"/>
      <c r="O3" s="18"/>
      <c r="P3" s="18"/>
      <c r="Q3" s="18"/>
      <c r="R3" s="87" t="s">
        <v>13</v>
      </c>
      <c r="S3" s="88"/>
      <c r="T3" s="19" t="s">
        <v>14</v>
      </c>
      <c r="U3" s="20"/>
      <c r="V3" s="20"/>
      <c r="W3" s="20"/>
      <c r="X3" s="21"/>
      <c r="Y3" s="97" t="s">
        <v>15</v>
      </c>
      <c r="Z3" s="98"/>
      <c r="AA3" s="98"/>
      <c r="AB3" s="98"/>
      <c r="AC3" s="98"/>
      <c r="AD3" s="98"/>
      <c r="AE3" s="98"/>
      <c r="AF3" s="98"/>
      <c r="AG3" s="98"/>
      <c r="AH3" s="98"/>
      <c r="AI3" s="98"/>
      <c r="AJ3" s="98"/>
      <c r="AK3" s="100"/>
      <c r="AL3" s="80" t="s">
        <v>16</v>
      </c>
      <c r="AM3" s="80" t="s">
        <v>17</v>
      </c>
      <c r="AN3" s="89" t="s">
        <v>615</v>
      </c>
      <c r="AO3" s="104" t="s">
        <v>1384</v>
      </c>
    </row>
    <row r="4" s="7" customFormat="1" ht="90" customHeight="1" spans="1:41">
      <c r="A4" s="18"/>
      <c r="B4" s="80"/>
      <c r="C4" s="80"/>
      <c r="D4" s="80"/>
      <c r="E4" s="80"/>
      <c r="F4" s="80"/>
      <c r="G4" s="80"/>
      <c r="H4" s="18"/>
      <c r="I4" s="80"/>
      <c r="J4" s="18" t="s">
        <v>18</v>
      </c>
      <c r="K4" s="18" t="s">
        <v>19</v>
      </c>
      <c r="L4" s="18" t="s">
        <v>20</v>
      </c>
      <c r="M4" s="18" t="s">
        <v>21</v>
      </c>
      <c r="N4" s="18" t="s">
        <v>22</v>
      </c>
      <c r="O4" s="18" t="s">
        <v>23</v>
      </c>
      <c r="P4" s="18" t="s">
        <v>24</v>
      </c>
      <c r="Q4" s="18" t="s">
        <v>25</v>
      </c>
      <c r="R4" s="89" t="s">
        <v>1253</v>
      </c>
      <c r="S4" s="89" t="s">
        <v>1254</v>
      </c>
      <c r="T4" s="89" t="s">
        <v>30</v>
      </c>
      <c r="U4" s="45" t="s">
        <v>31</v>
      </c>
      <c r="V4" s="89" t="s">
        <v>32</v>
      </c>
      <c r="W4" s="45" t="s">
        <v>33</v>
      </c>
      <c r="X4" s="45" t="s">
        <v>34</v>
      </c>
      <c r="Y4" s="99" t="s">
        <v>35</v>
      </c>
      <c r="Z4" s="80" t="s">
        <v>36</v>
      </c>
      <c r="AA4" s="99" t="s">
        <v>37</v>
      </c>
      <c r="AB4" s="99"/>
      <c r="AC4" s="99"/>
      <c r="AD4" s="99"/>
      <c r="AE4" s="80" t="s">
        <v>38</v>
      </c>
      <c r="AF4" s="80" t="s">
        <v>39</v>
      </c>
      <c r="AG4" s="80" t="s">
        <v>40</v>
      </c>
      <c r="AH4" s="80" t="s">
        <v>41</v>
      </c>
      <c r="AI4" s="80" t="s">
        <v>42</v>
      </c>
      <c r="AJ4" s="80" t="s">
        <v>43</v>
      </c>
      <c r="AK4" s="89" t="s">
        <v>44</v>
      </c>
      <c r="AL4" s="80"/>
      <c r="AM4" s="80"/>
      <c r="AN4" s="101"/>
      <c r="AO4" s="104"/>
    </row>
    <row r="5" s="7" customFormat="1" ht="118" customHeight="1" spans="1:41">
      <c r="A5" s="18"/>
      <c r="B5" s="80"/>
      <c r="C5" s="80"/>
      <c r="D5" s="80"/>
      <c r="E5" s="80"/>
      <c r="F5" s="80"/>
      <c r="G5" s="80"/>
      <c r="H5" s="18"/>
      <c r="I5" s="80"/>
      <c r="J5" s="18"/>
      <c r="K5" s="18"/>
      <c r="L5" s="18"/>
      <c r="M5" s="18"/>
      <c r="N5" s="18"/>
      <c r="O5" s="18"/>
      <c r="P5" s="18"/>
      <c r="Q5" s="18"/>
      <c r="R5" s="90"/>
      <c r="S5" s="90"/>
      <c r="T5" s="90"/>
      <c r="U5" s="46"/>
      <c r="V5" s="90"/>
      <c r="W5" s="46"/>
      <c r="X5" s="46"/>
      <c r="Y5" s="99"/>
      <c r="Z5" s="80"/>
      <c r="AA5" s="99" t="s">
        <v>45</v>
      </c>
      <c r="AB5" s="99" t="s">
        <v>46</v>
      </c>
      <c r="AC5" s="99" t="s">
        <v>47</v>
      </c>
      <c r="AD5" s="99" t="s">
        <v>48</v>
      </c>
      <c r="AE5" s="80"/>
      <c r="AF5" s="80"/>
      <c r="AG5" s="80"/>
      <c r="AH5" s="80"/>
      <c r="AI5" s="80"/>
      <c r="AJ5" s="80"/>
      <c r="AK5" s="90"/>
      <c r="AL5" s="80"/>
      <c r="AM5" s="80"/>
      <c r="AN5" s="90"/>
      <c r="AO5" s="104"/>
    </row>
    <row r="6" s="79" customFormat="1" ht="30" customHeight="1" spans="1:40">
      <c r="A6" s="81"/>
      <c r="B6" s="82"/>
      <c r="C6" s="82"/>
      <c r="D6" s="82"/>
      <c r="E6" s="82"/>
      <c r="F6" s="82"/>
      <c r="G6" s="82"/>
      <c r="H6" s="83">
        <f>SUM(H7:H33)</f>
        <v>27</v>
      </c>
      <c r="I6" s="83">
        <f t="shared" ref="I6:AL6" si="0">SUM(I7:I33)</f>
        <v>21916.23</v>
      </c>
      <c r="J6" s="83">
        <f t="shared" si="0"/>
        <v>10</v>
      </c>
      <c r="K6" s="83">
        <f t="shared" si="0"/>
        <v>1</v>
      </c>
      <c r="L6" s="83">
        <f t="shared" si="0"/>
        <v>14</v>
      </c>
      <c r="M6" s="83">
        <f t="shared" si="0"/>
        <v>0</v>
      </c>
      <c r="N6" s="83">
        <f t="shared" si="0"/>
        <v>1</v>
      </c>
      <c r="O6" s="83">
        <f t="shared" si="0"/>
        <v>0</v>
      </c>
      <c r="P6" s="83">
        <f t="shared" si="0"/>
        <v>0</v>
      </c>
      <c r="Q6" s="83">
        <f t="shared" si="0"/>
        <v>1</v>
      </c>
      <c r="R6" s="83">
        <f t="shared" si="0"/>
        <v>22512</v>
      </c>
      <c r="S6" s="83">
        <f t="shared" si="0"/>
        <v>65817</v>
      </c>
      <c r="T6" s="83">
        <f t="shared" si="0"/>
        <v>0</v>
      </c>
      <c r="U6" s="83">
        <f t="shared" si="0"/>
        <v>0</v>
      </c>
      <c r="V6" s="83">
        <f t="shared" si="0"/>
        <v>0</v>
      </c>
      <c r="W6" s="83">
        <f t="shared" si="0"/>
        <v>0</v>
      </c>
      <c r="X6" s="83">
        <f t="shared" si="0"/>
        <v>0</v>
      </c>
      <c r="Y6" s="83">
        <f t="shared" si="0"/>
        <v>28804</v>
      </c>
      <c r="Z6" s="83">
        <f t="shared" si="0"/>
        <v>23194</v>
      </c>
      <c r="AA6" s="83">
        <f t="shared" si="0"/>
        <v>20256</v>
      </c>
      <c r="AB6" s="83">
        <f t="shared" si="0"/>
        <v>1900</v>
      </c>
      <c r="AC6" s="83">
        <f t="shared" si="0"/>
        <v>1038</v>
      </c>
      <c r="AD6" s="83">
        <f t="shared" si="0"/>
        <v>0</v>
      </c>
      <c r="AE6" s="83">
        <f t="shared" si="0"/>
        <v>3460</v>
      </c>
      <c r="AF6" s="83">
        <f t="shared" si="0"/>
        <v>0</v>
      </c>
      <c r="AG6" s="83">
        <f t="shared" si="0"/>
        <v>2000</v>
      </c>
      <c r="AH6" s="83">
        <f t="shared" si="0"/>
        <v>0</v>
      </c>
      <c r="AI6" s="83">
        <f t="shared" si="0"/>
        <v>150</v>
      </c>
      <c r="AJ6" s="83">
        <f t="shared" si="0"/>
        <v>0</v>
      </c>
      <c r="AK6" s="83">
        <f t="shared" si="0"/>
        <v>0</v>
      </c>
      <c r="AL6" s="83"/>
      <c r="AM6" s="81"/>
      <c r="AN6" s="102">
        <v>1</v>
      </c>
    </row>
    <row r="7" s="8" customFormat="1" ht="283" customHeight="1" spans="1:41">
      <c r="A7" s="22">
        <v>1</v>
      </c>
      <c r="B7" s="22">
        <v>2024</v>
      </c>
      <c r="C7" s="23" t="s">
        <v>1385</v>
      </c>
      <c r="D7" s="22" t="s">
        <v>178</v>
      </c>
      <c r="E7" s="24" t="s">
        <v>1347</v>
      </c>
      <c r="F7" s="22" t="s">
        <v>1160</v>
      </c>
      <c r="G7" s="23" t="s">
        <v>1348</v>
      </c>
      <c r="H7" s="22">
        <v>1</v>
      </c>
      <c r="I7" s="22">
        <v>2000</v>
      </c>
      <c r="J7" s="22">
        <v>1</v>
      </c>
      <c r="K7" s="22"/>
      <c r="L7" s="22"/>
      <c r="M7" s="22"/>
      <c r="N7" s="22"/>
      <c r="O7" s="22"/>
      <c r="P7" s="22"/>
      <c r="Q7" s="22"/>
      <c r="R7" s="22">
        <v>56</v>
      </c>
      <c r="S7" s="22">
        <v>183</v>
      </c>
      <c r="T7" s="22" t="s">
        <v>183</v>
      </c>
      <c r="U7" s="22" t="s">
        <v>1144</v>
      </c>
      <c r="V7" s="22" t="s">
        <v>183</v>
      </c>
      <c r="W7" s="22" t="s">
        <v>1144</v>
      </c>
      <c r="X7" s="22" t="s">
        <v>1286</v>
      </c>
      <c r="Y7" s="22">
        <v>760</v>
      </c>
      <c r="Z7" s="22">
        <v>760</v>
      </c>
      <c r="AA7" s="22">
        <v>760</v>
      </c>
      <c r="AB7" s="22"/>
      <c r="AC7" s="22"/>
      <c r="AD7" s="22"/>
      <c r="AE7" s="22"/>
      <c r="AF7" s="22"/>
      <c r="AG7" s="22"/>
      <c r="AH7" s="22"/>
      <c r="AI7" s="22"/>
      <c r="AJ7" s="22"/>
      <c r="AK7" s="22"/>
      <c r="AL7" s="33" t="s">
        <v>1349</v>
      </c>
      <c r="AM7" s="33" t="s">
        <v>1163</v>
      </c>
      <c r="AN7" s="60" t="s">
        <v>1386</v>
      </c>
      <c r="AO7" s="75" t="s">
        <v>1386</v>
      </c>
    </row>
    <row r="8" s="7" customFormat="1" ht="409" customHeight="1" spans="1:41">
      <c r="A8" s="22">
        <v>2</v>
      </c>
      <c r="B8" s="22">
        <v>2024</v>
      </c>
      <c r="C8" s="84" t="s">
        <v>983</v>
      </c>
      <c r="D8" s="24" t="s">
        <v>178</v>
      </c>
      <c r="E8" s="24" t="s">
        <v>984</v>
      </c>
      <c r="F8" s="24" t="s">
        <v>180</v>
      </c>
      <c r="G8" s="84" t="s">
        <v>1294</v>
      </c>
      <c r="H8" s="22">
        <v>1</v>
      </c>
      <c r="I8" s="22">
        <v>3896</v>
      </c>
      <c r="J8" s="22">
        <v>1</v>
      </c>
      <c r="K8" s="22"/>
      <c r="L8" s="22"/>
      <c r="M8" s="22"/>
      <c r="N8" s="22"/>
      <c r="O8" s="22"/>
      <c r="P8" s="22"/>
      <c r="Q8" s="22"/>
      <c r="R8" s="22">
        <v>338</v>
      </c>
      <c r="S8" s="22">
        <v>1345</v>
      </c>
      <c r="T8" s="24" t="s">
        <v>985</v>
      </c>
      <c r="U8" s="22" t="s">
        <v>944</v>
      </c>
      <c r="V8" s="24" t="s">
        <v>183</v>
      </c>
      <c r="W8" s="22" t="s">
        <v>811</v>
      </c>
      <c r="X8" s="22" t="s">
        <v>1286</v>
      </c>
      <c r="Y8" s="24">
        <v>2000</v>
      </c>
      <c r="Z8" s="22">
        <v>2000</v>
      </c>
      <c r="AA8" s="60">
        <v>1600</v>
      </c>
      <c r="AB8" s="60">
        <v>400</v>
      </c>
      <c r="AC8" s="60"/>
      <c r="AD8" s="60"/>
      <c r="AE8" s="22"/>
      <c r="AF8" s="22"/>
      <c r="AG8" s="22"/>
      <c r="AH8" s="22"/>
      <c r="AI8" s="22"/>
      <c r="AJ8" s="22"/>
      <c r="AK8" s="22"/>
      <c r="AL8" s="33" t="s">
        <v>1139</v>
      </c>
      <c r="AM8" s="33" t="s">
        <v>1140</v>
      </c>
      <c r="AN8" s="60" t="s">
        <v>1386</v>
      </c>
      <c r="AO8" s="75" t="s">
        <v>1386</v>
      </c>
    </row>
    <row r="9" s="7" customFormat="1" ht="409" customHeight="1" spans="1:41">
      <c r="A9" s="22">
        <v>3</v>
      </c>
      <c r="B9" s="22">
        <v>2024</v>
      </c>
      <c r="C9" s="23" t="s">
        <v>185</v>
      </c>
      <c r="D9" s="24" t="s">
        <v>178</v>
      </c>
      <c r="E9" s="24" t="s">
        <v>984</v>
      </c>
      <c r="F9" s="24" t="s">
        <v>1295</v>
      </c>
      <c r="G9" s="23" t="s">
        <v>1387</v>
      </c>
      <c r="H9" s="22">
        <v>1</v>
      </c>
      <c r="I9" s="22">
        <v>4581</v>
      </c>
      <c r="J9" s="22">
        <v>1</v>
      </c>
      <c r="K9" s="22"/>
      <c r="L9" s="22"/>
      <c r="M9" s="22"/>
      <c r="N9" s="22"/>
      <c r="O9" s="22"/>
      <c r="P9" s="22"/>
      <c r="Q9" s="22"/>
      <c r="R9" s="22">
        <v>737</v>
      </c>
      <c r="S9" s="22">
        <v>2312</v>
      </c>
      <c r="T9" s="24" t="s">
        <v>183</v>
      </c>
      <c r="U9" s="22" t="s">
        <v>1144</v>
      </c>
      <c r="V9" s="24" t="s">
        <v>183</v>
      </c>
      <c r="W9" s="22" t="s">
        <v>1144</v>
      </c>
      <c r="X9" s="22" t="s">
        <v>1286</v>
      </c>
      <c r="Y9" s="59">
        <v>1370</v>
      </c>
      <c r="Z9" s="22">
        <v>1370</v>
      </c>
      <c r="AA9" s="60">
        <v>970</v>
      </c>
      <c r="AB9" s="60">
        <v>400</v>
      </c>
      <c r="AC9" s="60"/>
      <c r="AD9" s="60"/>
      <c r="AE9" s="22"/>
      <c r="AF9" s="22"/>
      <c r="AG9" s="22"/>
      <c r="AH9" s="22"/>
      <c r="AI9" s="22"/>
      <c r="AJ9" s="22"/>
      <c r="AK9" s="22"/>
      <c r="AL9" s="33" t="s">
        <v>1145</v>
      </c>
      <c r="AM9" s="33" t="s">
        <v>1146</v>
      </c>
      <c r="AN9" s="60" t="s">
        <v>1386</v>
      </c>
      <c r="AO9" s="75" t="s">
        <v>1386</v>
      </c>
    </row>
    <row r="10" s="7" customFormat="1" ht="382" customHeight="1" spans="1:41">
      <c r="A10" s="22">
        <v>4</v>
      </c>
      <c r="B10" s="22">
        <v>2024</v>
      </c>
      <c r="C10" s="31" t="s">
        <v>1388</v>
      </c>
      <c r="D10" s="24" t="s">
        <v>178</v>
      </c>
      <c r="E10" s="31" t="s">
        <v>402</v>
      </c>
      <c r="F10" s="24" t="s">
        <v>198</v>
      </c>
      <c r="G10" s="32" t="s">
        <v>1389</v>
      </c>
      <c r="H10" s="22">
        <v>1</v>
      </c>
      <c r="I10" s="22">
        <v>415</v>
      </c>
      <c r="J10" s="22">
        <v>1</v>
      </c>
      <c r="K10" s="22"/>
      <c r="L10" s="22"/>
      <c r="M10" s="22"/>
      <c r="N10" s="22"/>
      <c r="O10" s="22"/>
      <c r="P10" s="22"/>
      <c r="Q10" s="22"/>
      <c r="R10" s="28">
        <v>11</v>
      </c>
      <c r="S10" s="28">
        <v>43</v>
      </c>
      <c r="T10" s="24" t="s">
        <v>192</v>
      </c>
      <c r="U10" s="22" t="s">
        <v>810</v>
      </c>
      <c r="V10" s="24" t="s">
        <v>183</v>
      </c>
      <c r="W10" s="22" t="s">
        <v>1144</v>
      </c>
      <c r="X10" s="22" t="s">
        <v>1286</v>
      </c>
      <c r="Y10" s="24">
        <v>160</v>
      </c>
      <c r="Z10" s="22">
        <v>160</v>
      </c>
      <c r="AA10" s="60">
        <v>160</v>
      </c>
      <c r="AB10" s="60"/>
      <c r="AC10" s="60"/>
      <c r="AD10" s="60"/>
      <c r="AE10" s="22"/>
      <c r="AF10" s="22"/>
      <c r="AG10" s="22"/>
      <c r="AH10" s="22"/>
      <c r="AI10" s="22"/>
      <c r="AJ10" s="22"/>
      <c r="AK10" s="22"/>
      <c r="AL10" s="33" t="s">
        <v>1300</v>
      </c>
      <c r="AM10" s="33" t="s">
        <v>1301</v>
      </c>
      <c r="AN10" s="60" t="s">
        <v>1386</v>
      </c>
      <c r="AO10" s="75" t="s">
        <v>1386</v>
      </c>
    </row>
    <row r="11" s="7" customFormat="1" ht="409" customHeight="1" spans="1:41">
      <c r="A11" s="22">
        <v>5</v>
      </c>
      <c r="B11" s="22">
        <v>2024</v>
      </c>
      <c r="C11" s="23" t="s">
        <v>988</v>
      </c>
      <c r="D11" s="24" t="s">
        <v>178</v>
      </c>
      <c r="E11" s="24" t="s">
        <v>984</v>
      </c>
      <c r="F11" s="24" t="s">
        <v>198</v>
      </c>
      <c r="G11" s="23" t="s">
        <v>1149</v>
      </c>
      <c r="H11" s="22">
        <v>1</v>
      </c>
      <c r="I11" s="22">
        <v>4600</v>
      </c>
      <c r="J11" s="22">
        <v>1</v>
      </c>
      <c r="K11" s="22"/>
      <c r="L11" s="22"/>
      <c r="M11" s="22"/>
      <c r="N11" s="22"/>
      <c r="O11" s="22"/>
      <c r="P11" s="22"/>
      <c r="Q11" s="22"/>
      <c r="R11" s="22">
        <v>998</v>
      </c>
      <c r="S11" s="22">
        <v>3640</v>
      </c>
      <c r="T11" s="36" t="s">
        <v>192</v>
      </c>
      <c r="U11" s="36" t="s">
        <v>810</v>
      </c>
      <c r="V11" s="24" t="s">
        <v>183</v>
      </c>
      <c r="W11" s="22" t="s">
        <v>811</v>
      </c>
      <c r="X11" s="22" t="s">
        <v>1286</v>
      </c>
      <c r="Y11" s="59">
        <v>3000</v>
      </c>
      <c r="Z11" s="22">
        <v>3000</v>
      </c>
      <c r="AA11" s="60">
        <v>2300</v>
      </c>
      <c r="AB11" s="60">
        <v>700</v>
      </c>
      <c r="AC11" s="60"/>
      <c r="AD11" s="60"/>
      <c r="AE11" s="22"/>
      <c r="AF11" s="22"/>
      <c r="AG11" s="22"/>
      <c r="AH11" s="22"/>
      <c r="AI11" s="22"/>
      <c r="AJ11" s="22"/>
      <c r="AK11" s="22"/>
      <c r="AL11" s="33" t="s">
        <v>1150</v>
      </c>
      <c r="AM11" s="33" t="s">
        <v>1151</v>
      </c>
      <c r="AN11" s="60" t="s">
        <v>1390</v>
      </c>
      <c r="AO11" s="22" t="s">
        <v>1390</v>
      </c>
    </row>
    <row r="12" s="8" customFormat="1" ht="221" customHeight="1" spans="1:41">
      <c r="A12" s="22">
        <v>6</v>
      </c>
      <c r="B12" s="22">
        <v>2024</v>
      </c>
      <c r="C12" s="33" t="s">
        <v>648</v>
      </c>
      <c r="D12" s="22" t="s">
        <v>178</v>
      </c>
      <c r="E12" s="24" t="s">
        <v>1011</v>
      </c>
      <c r="F12" s="22" t="s">
        <v>1391</v>
      </c>
      <c r="G12" s="33" t="s">
        <v>1060</v>
      </c>
      <c r="H12" s="22">
        <v>1</v>
      </c>
      <c r="I12" s="22">
        <v>38.6</v>
      </c>
      <c r="J12" s="22"/>
      <c r="K12" s="22"/>
      <c r="L12" s="22">
        <v>1</v>
      </c>
      <c r="M12" s="22"/>
      <c r="N12" s="22"/>
      <c r="O12" s="22"/>
      <c r="P12" s="22"/>
      <c r="Q12" s="22"/>
      <c r="R12" s="22">
        <v>2833</v>
      </c>
      <c r="S12" s="22">
        <v>9916</v>
      </c>
      <c r="T12" s="22" t="s">
        <v>183</v>
      </c>
      <c r="U12" s="22" t="s">
        <v>1144</v>
      </c>
      <c r="V12" s="22" t="s">
        <v>183</v>
      </c>
      <c r="W12" s="22" t="s">
        <v>811</v>
      </c>
      <c r="X12" s="22" t="s">
        <v>1286</v>
      </c>
      <c r="Y12" s="22">
        <v>116</v>
      </c>
      <c r="Z12" s="22">
        <v>116</v>
      </c>
      <c r="AA12" s="22">
        <v>116</v>
      </c>
      <c r="AB12" s="22"/>
      <c r="AC12" s="22"/>
      <c r="AD12" s="22"/>
      <c r="AE12" s="22"/>
      <c r="AF12" s="22"/>
      <c r="AG12" s="22"/>
      <c r="AH12" s="22"/>
      <c r="AI12" s="22"/>
      <c r="AJ12" s="22"/>
      <c r="AK12" s="22"/>
      <c r="AL12" s="33" t="s">
        <v>1217</v>
      </c>
      <c r="AM12" s="33" t="s">
        <v>1218</v>
      </c>
      <c r="AN12" s="60" t="s">
        <v>1392</v>
      </c>
      <c r="AO12" s="75" t="s">
        <v>1392</v>
      </c>
    </row>
    <row r="13" s="7" customFormat="1" ht="189" customHeight="1" spans="1:41">
      <c r="A13" s="22">
        <v>7</v>
      </c>
      <c r="B13" s="22">
        <v>2024</v>
      </c>
      <c r="C13" s="22" t="s">
        <v>1303</v>
      </c>
      <c r="D13" s="22" t="s">
        <v>178</v>
      </c>
      <c r="E13" s="22" t="s">
        <v>984</v>
      </c>
      <c r="F13" s="22" t="s">
        <v>1304</v>
      </c>
      <c r="G13" s="33" t="s">
        <v>1305</v>
      </c>
      <c r="H13" s="85">
        <v>1</v>
      </c>
      <c r="I13" s="22">
        <v>290</v>
      </c>
      <c r="J13" s="22">
        <v>1</v>
      </c>
      <c r="K13" s="22"/>
      <c r="L13" s="22"/>
      <c r="M13" s="22"/>
      <c r="N13" s="22"/>
      <c r="O13" s="22"/>
      <c r="P13" s="22"/>
      <c r="Q13" s="22"/>
      <c r="R13" s="47">
        <v>472</v>
      </c>
      <c r="S13" s="47">
        <v>1694</v>
      </c>
      <c r="T13" s="22" t="s">
        <v>192</v>
      </c>
      <c r="U13" s="91" t="s">
        <v>810</v>
      </c>
      <c r="V13" s="22" t="s">
        <v>183</v>
      </c>
      <c r="W13" s="85" t="s">
        <v>1144</v>
      </c>
      <c r="X13" s="22" t="s">
        <v>1286</v>
      </c>
      <c r="Y13" s="22">
        <v>100</v>
      </c>
      <c r="Z13" s="28">
        <v>100</v>
      </c>
      <c r="AA13" s="22">
        <v>100</v>
      </c>
      <c r="AB13" s="22"/>
      <c r="AC13" s="22"/>
      <c r="AD13" s="22"/>
      <c r="AE13" s="22"/>
      <c r="AF13" s="22"/>
      <c r="AG13" s="22"/>
      <c r="AH13" s="22"/>
      <c r="AI13" s="22"/>
      <c r="AJ13" s="22"/>
      <c r="AK13" s="22"/>
      <c r="AL13" s="47" t="s">
        <v>1306</v>
      </c>
      <c r="AM13" s="47" t="s">
        <v>1307</v>
      </c>
      <c r="AN13" s="76" t="s">
        <v>1386</v>
      </c>
      <c r="AO13" s="75" t="s">
        <v>1386</v>
      </c>
    </row>
    <row r="14" s="7" customFormat="1" ht="362" customHeight="1" spans="1:41">
      <c r="A14" s="22">
        <v>8</v>
      </c>
      <c r="B14" s="22">
        <v>2024</v>
      </c>
      <c r="C14" s="41" t="s">
        <v>1393</v>
      </c>
      <c r="D14" s="22" t="s">
        <v>365</v>
      </c>
      <c r="E14" s="22" t="s">
        <v>1289</v>
      </c>
      <c r="F14" s="42" t="s">
        <v>403</v>
      </c>
      <c r="G14" s="42" t="s">
        <v>1394</v>
      </c>
      <c r="H14" s="22">
        <v>1</v>
      </c>
      <c r="I14" s="22">
        <v>1</v>
      </c>
      <c r="J14" s="22">
        <v>1</v>
      </c>
      <c r="K14" s="22"/>
      <c r="L14" s="22"/>
      <c r="M14" s="22"/>
      <c r="N14" s="22"/>
      <c r="O14" s="22"/>
      <c r="P14" s="22"/>
      <c r="Q14" s="22"/>
      <c r="R14" s="22">
        <v>523</v>
      </c>
      <c r="S14" s="22">
        <v>2189</v>
      </c>
      <c r="T14" s="22" t="s">
        <v>192</v>
      </c>
      <c r="U14" s="92" t="s">
        <v>810</v>
      </c>
      <c r="V14" s="22" t="s">
        <v>183</v>
      </c>
      <c r="W14" s="93" t="s">
        <v>1144</v>
      </c>
      <c r="X14" s="94" t="s">
        <v>1286</v>
      </c>
      <c r="Y14" s="22">
        <v>1000</v>
      </c>
      <c r="Z14" s="28">
        <v>1000</v>
      </c>
      <c r="AA14" s="28">
        <v>1000</v>
      </c>
      <c r="AB14" s="28"/>
      <c r="AC14" s="28"/>
      <c r="AD14" s="28"/>
      <c r="AE14" s="28"/>
      <c r="AF14" s="28"/>
      <c r="AG14" s="28"/>
      <c r="AH14" s="28"/>
      <c r="AI14" s="28"/>
      <c r="AJ14" s="28"/>
      <c r="AK14" s="28"/>
      <c r="AL14" s="28" t="s">
        <v>1312</v>
      </c>
      <c r="AM14" s="28" t="s">
        <v>1313</v>
      </c>
      <c r="AN14" s="22" t="s">
        <v>1390</v>
      </c>
      <c r="AO14" s="22" t="s">
        <v>1390</v>
      </c>
    </row>
    <row r="15" s="7" customFormat="1" ht="309" customHeight="1" spans="1:41">
      <c r="A15" s="22">
        <v>9</v>
      </c>
      <c r="B15" s="22">
        <v>2024</v>
      </c>
      <c r="C15" s="34" t="s">
        <v>203</v>
      </c>
      <c r="D15" s="24" t="s">
        <v>178</v>
      </c>
      <c r="E15" s="24" t="s">
        <v>990</v>
      </c>
      <c r="F15" s="24" t="s">
        <v>204</v>
      </c>
      <c r="G15" s="35" t="s">
        <v>1395</v>
      </c>
      <c r="H15" s="22">
        <v>1</v>
      </c>
      <c r="I15" s="22">
        <v>4</v>
      </c>
      <c r="J15" s="22"/>
      <c r="K15" s="22"/>
      <c r="L15" s="22">
        <v>1</v>
      </c>
      <c r="M15" s="22"/>
      <c r="N15" s="22"/>
      <c r="O15" s="22"/>
      <c r="P15" s="22"/>
      <c r="Q15" s="22"/>
      <c r="R15" s="95">
        <v>788</v>
      </c>
      <c r="S15" s="95">
        <v>2878</v>
      </c>
      <c r="T15" s="49" t="s">
        <v>206</v>
      </c>
      <c r="U15" s="22" t="s">
        <v>902</v>
      </c>
      <c r="V15" s="49" t="s">
        <v>207</v>
      </c>
      <c r="W15" s="22" t="s">
        <v>715</v>
      </c>
      <c r="X15" s="22" t="s">
        <v>1286</v>
      </c>
      <c r="Y15" s="39">
        <v>1700</v>
      </c>
      <c r="Z15" s="22">
        <v>1700</v>
      </c>
      <c r="AA15" s="60">
        <v>1300</v>
      </c>
      <c r="AB15" s="60">
        <v>400</v>
      </c>
      <c r="AC15" s="60"/>
      <c r="AD15" s="60"/>
      <c r="AE15" s="22"/>
      <c r="AF15" s="22"/>
      <c r="AG15" s="22"/>
      <c r="AH15" s="22"/>
      <c r="AI15" s="22"/>
      <c r="AJ15" s="22"/>
      <c r="AK15" s="22"/>
      <c r="AL15" s="33" t="s">
        <v>1156</v>
      </c>
      <c r="AM15" s="33" t="s">
        <v>1157</v>
      </c>
      <c r="AN15" s="60" t="s">
        <v>1386</v>
      </c>
      <c r="AO15" s="75" t="s">
        <v>1386</v>
      </c>
    </row>
    <row r="16" s="9" customFormat="1" ht="320" customHeight="1" spans="1:41">
      <c r="A16" s="22">
        <v>10</v>
      </c>
      <c r="B16" s="22">
        <v>2024</v>
      </c>
      <c r="C16" s="22" t="s">
        <v>1190</v>
      </c>
      <c r="D16" s="22" t="s">
        <v>178</v>
      </c>
      <c r="E16" s="22" t="s">
        <v>990</v>
      </c>
      <c r="F16" s="22" t="s">
        <v>357</v>
      </c>
      <c r="G16" s="22" t="s">
        <v>1320</v>
      </c>
      <c r="H16" s="86">
        <v>1</v>
      </c>
      <c r="I16" s="36">
        <v>16</v>
      </c>
      <c r="J16" s="36"/>
      <c r="K16" s="36"/>
      <c r="L16" s="36">
        <v>1</v>
      </c>
      <c r="M16" s="36"/>
      <c r="N16" s="36"/>
      <c r="O16" s="36"/>
      <c r="P16" s="36"/>
      <c r="Q16" s="36"/>
      <c r="R16" s="36">
        <v>114</v>
      </c>
      <c r="S16" s="36">
        <v>456</v>
      </c>
      <c r="T16" s="36" t="s">
        <v>1016</v>
      </c>
      <c r="U16" s="22" t="s">
        <v>749</v>
      </c>
      <c r="V16" s="49" t="s">
        <v>207</v>
      </c>
      <c r="W16" s="22" t="s">
        <v>715</v>
      </c>
      <c r="X16" s="22" t="s">
        <v>1286</v>
      </c>
      <c r="Y16" s="22">
        <v>1250</v>
      </c>
      <c r="Z16" s="36"/>
      <c r="AA16" s="36"/>
      <c r="AB16" s="36"/>
      <c r="AC16" s="36"/>
      <c r="AD16" s="36"/>
      <c r="AE16" s="36">
        <v>1250</v>
      </c>
      <c r="AF16" s="36"/>
      <c r="AG16" s="36"/>
      <c r="AH16" s="36"/>
      <c r="AI16" s="36"/>
      <c r="AJ16" s="36"/>
      <c r="AK16" s="36"/>
      <c r="AL16" s="37" t="s">
        <v>1192</v>
      </c>
      <c r="AM16" s="37" t="s">
        <v>1193</v>
      </c>
      <c r="AN16" s="77" t="s">
        <v>1386</v>
      </c>
      <c r="AO16" s="75" t="s">
        <v>1386</v>
      </c>
    </row>
    <row r="17" s="7" customFormat="1" ht="189" customHeight="1" spans="1:41">
      <c r="A17" s="22">
        <v>11</v>
      </c>
      <c r="B17" s="25">
        <v>2024</v>
      </c>
      <c r="C17" s="38" t="s">
        <v>208</v>
      </c>
      <c r="D17" s="27" t="s">
        <v>178</v>
      </c>
      <c r="E17" s="27" t="s">
        <v>990</v>
      </c>
      <c r="F17" s="27" t="s">
        <v>209</v>
      </c>
      <c r="G17" s="38" t="s">
        <v>1396</v>
      </c>
      <c r="H17" s="25">
        <v>1</v>
      </c>
      <c r="I17" s="25"/>
      <c r="J17" s="25"/>
      <c r="K17" s="25"/>
      <c r="L17" s="25">
        <v>1</v>
      </c>
      <c r="M17" s="25"/>
      <c r="N17" s="25"/>
      <c r="O17" s="25"/>
      <c r="P17" s="25"/>
      <c r="Q17" s="25"/>
      <c r="R17" s="25">
        <v>1867</v>
      </c>
      <c r="S17" s="25">
        <v>7902</v>
      </c>
      <c r="T17" s="51" t="s">
        <v>211</v>
      </c>
      <c r="U17" s="25" t="s">
        <v>715</v>
      </c>
      <c r="V17" s="96" t="s">
        <v>207</v>
      </c>
      <c r="W17" s="25" t="s">
        <v>715</v>
      </c>
      <c r="X17" s="22" t="s">
        <v>1286</v>
      </c>
      <c r="Y17" s="25">
        <v>350</v>
      </c>
      <c r="Z17" s="25">
        <v>200</v>
      </c>
      <c r="AA17" s="57">
        <v>200</v>
      </c>
      <c r="AB17" s="57"/>
      <c r="AC17" s="57"/>
      <c r="AD17" s="57"/>
      <c r="AE17" s="25"/>
      <c r="AF17" s="25"/>
      <c r="AG17" s="25"/>
      <c r="AH17" s="25"/>
      <c r="AI17" s="25">
        <v>150</v>
      </c>
      <c r="AJ17" s="25"/>
      <c r="AK17" s="25"/>
      <c r="AL17" s="68" t="s">
        <v>1195</v>
      </c>
      <c r="AM17" s="68" t="s">
        <v>1196</v>
      </c>
      <c r="AN17" s="57" t="s">
        <v>1386</v>
      </c>
      <c r="AO17" s="75" t="s">
        <v>1386</v>
      </c>
    </row>
    <row r="18" s="7" customFormat="1" ht="266" customHeight="1" spans="1:41">
      <c r="A18" s="22">
        <v>12</v>
      </c>
      <c r="B18" s="22">
        <v>2024</v>
      </c>
      <c r="C18" s="33" t="s">
        <v>646</v>
      </c>
      <c r="D18" s="22" t="s">
        <v>302</v>
      </c>
      <c r="E18" s="24" t="s">
        <v>990</v>
      </c>
      <c r="F18" s="22" t="s">
        <v>503</v>
      </c>
      <c r="G18" s="33" t="s">
        <v>647</v>
      </c>
      <c r="H18" s="22">
        <v>1</v>
      </c>
      <c r="I18" s="22">
        <v>7</v>
      </c>
      <c r="J18" s="22"/>
      <c r="K18" s="22"/>
      <c r="L18" s="22">
        <v>1</v>
      </c>
      <c r="M18" s="22"/>
      <c r="N18" s="22"/>
      <c r="O18" s="22"/>
      <c r="P18" s="22"/>
      <c r="Q18" s="22"/>
      <c r="R18" s="22">
        <v>754</v>
      </c>
      <c r="S18" s="22">
        <v>2895</v>
      </c>
      <c r="T18" s="36" t="s">
        <v>211</v>
      </c>
      <c r="U18" s="22" t="s">
        <v>715</v>
      </c>
      <c r="V18" s="49" t="s">
        <v>207</v>
      </c>
      <c r="W18" s="22" t="s">
        <v>715</v>
      </c>
      <c r="X18" s="22" t="s">
        <v>1286</v>
      </c>
      <c r="Y18" s="22">
        <v>5000</v>
      </c>
      <c r="Z18" s="22">
        <v>3000</v>
      </c>
      <c r="AA18" s="60">
        <v>2000</v>
      </c>
      <c r="AB18" s="60"/>
      <c r="AC18" s="60">
        <v>1000</v>
      </c>
      <c r="AD18" s="60"/>
      <c r="AE18" s="22">
        <v>2000</v>
      </c>
      <c r="AF18" s="22"/>
      <c r="AG18" s="22"/>
      <c r="AH18" s="22"/>
      <c r="AI18" s="22"/>
      <c r="AJ18" s="22"/>
      <c r="AK18" s="22"/>
      <c r="AL18" s="33" t="s">
        <v>1245</v>
      </c>
      <c r="AM18" s="33" t="s">
        <v>1246</v>
      </c>
      <c r="AN18" s="60" t="s">
        <v>1390</v>
      </c>
      <c r="AO18" s="22" t="s">
        <v>1390</v>
      </c>
    </row>
    <row r="19" s="13" customFormat="1" ht="145" customHeight="1" spans="1:41">
      <c r="A19" s="22">
        <v>13</v>
      </c>
      <c r="B19" s="33">
        <v>2024</v>
      </c>
      <c r="C19" s="33" t="s">
        <v>1323</v>
      </c>
      <c r="D19" s="33" t="s">
        <v>178</v>
      </c>
      <c r="E19" s="22" t="s">
        <v>1009</v>
      </c>
      <c r="F19" s="33" t="s">
        <v>1324</v>
      </c>
      <c r="G19" s="33" t="s">
        <v>1325</v>
      </c>
      <c r="H19" s="33">
        <v>1</v>
      </c>
      <c r="I19" s="33">
        <v>7.7</v>
      </c>
      <c r="J19" s="33"/>
      <c r="K19" s="33"/>
      <c r="L19" s="33">
        <v>1</v>
      </c>
      <c r="M19" s="33"/>
      <c r="N19" s="33"/>
      <c r="O19" s="33"/>
      <c r="P19" s="33"/>
      <c r="Q19" s="33"/>
      <c r="R19" s="39">
        <v>788</v>
      </c>
      <c r="S19" s="39">
        <v>2878</v>
      </c>
      <c r="T19" s="22" t="s">
        <v>206</v>
      </c>
      <c r="U19" s="33" t="s">
        <v>902</v>
      </c>
      <c r="V19" s="33" t="s">
        <v>207</v>
      </c>
      <c r="W19" s="22" t="s">
        <v>715</v>
      </c>
      <c r="X19" s="33" t="s">
        <v>1286</v>
      </c>
      <c r="Y19" s="33">
        <v>950</v>
      </c>
      <c r="Z19" s="33">
        <v>950</v>
      </c>
      <c r="AA19" s="33">
        <v>950</v>
      </c>
      <c r="AB19" s="33"/>
      <c r="AC19" s="33"/>
      <c r="AD19" s="33"/>
      <c r="AE19" s="33"/>
      <c r="AF19" s="33"/>
      <c r="AG19" s="33"/>
      <c r="AH19" s="33"/>
      <c r="AI19" s="33"/>
      <c r="AJ19" s="33"/>
      <c r="AK19" s="33"/>
      <c r="AL19" s="33" t="s">
        <v>1326</v>
      </c>
      <c r="AM19" s="33" t="s">
        <v>913</v>
      </c>
      <c r="AN19" s="60" t="s">
        <v>1392</v>
      </c>
      <c r="AO19" s="75" t="s">
        <v>1392</v>
      </c>
    </row>
    <row r="20" s="10" customFormat="1" ht="408" customHeight="1" spans="1:41">
      <c r="A20" s="22">
        <v>14</v>
      </c>
      <c r="B20" s="33">
        <v>2024</v>
      </c>
      <c r="C20" s="33" t="s">
        <v>1328</v>
      </c>
      <c r="D20" s="33" t="s">
        <v>178</v>
      </c>
      <c r="E20" s="22" t="s">
        <v>1009</v>
      </c>
      <c r="F20" s="33" t="s">
        <v>548</v>
      </c>
      <c r="G20" s="33" t="s">
        <v>1329</v>
      </c>
      <c r="H20" s="33">
        <v>1</v>
      </c>
      <c r="I20" s="33">
        <v>100</v>
      </c>
      <c r="J20" s="33">
        <v>1</v>
      </c>
      <c r="K20" s="33"/>
      <c r="L20" s="33"/>
      <c r="M20" s="33"/>
      <c r="N20" s="33"/>
      <c r="O20" s="33"/>
      <c r="P20" s="33"/>
      <c r="Q20" s="33"/>
      <c r="R20" s="33">
        <v>26</v>
      </c>
      <c r="S20" s="33">
        <v>83</v>
      </c>
      <c r="T20" s="33" t="s">
        <v>183</v>
      </c>
      <c r="U20" s="33" t="s">
        <v>1144</v>
      </c>
      <c r="V20" s="33" t="s">
        <v>183</v>
      </c>
      <c r="W20" s="33" t="s">
        <v>1144</v>
      </c>
      <c r="X20" s="33" t="s">
        <v>1286</v>
      </c>
      <c r="Y20" s="33">
        <v>60</v>
      </c>
      <c r="Z20" s="33">
        <v>60</v>
      </c>
      <c r="AA20" s="33">
        <v>60</v>
      </c>
      <c r="AB20" s="33"/>
      <c r="AC20" s="33"/>
      <c r="AD20" s="33"/>
      <c r="AE20" s="33"/>
      <c r="AF20" s="33"/>
      <c r="AG20" s="33"/>
      <c r="AH20" s="33"/>
      <c r="AI20" s="33"/>
      <c r="AJ20" s="9"/>
      <c r="AK20" s="33"/>
      <c r="AL20" s="103" t="s">
        <v>1331</v>
      </c>
      <c r="AM20" s="33" t="s">
        <v>1332</v>
      </c>
      <c r="AN20" s="60" t="s">
        <v>1386</v>
      </c>
      <c r="AO20" s="22" t="s">
        <v>1390</v>
      </c>
    </row>
    <row r="21" s="7" customFormat="1" ht="178" customHeight="1" spans="1:41">
      <c r="A21" s="22">
        <v>15</v>
      </c>
      <c r="B21" s="22">
        <v>2024</v>
      </c>
      <c r="C21" s="33" t="s">
        <v>998</v>
      </c>
      <c r="D21" s="22" t="s">
        <v>178</v>
      </c>
      <c r="E21" s="22" t="s">
        <v>1175</v>
      </c>
      <c r="F21" s="22" t="s">
        <v>995</v>
      </c>
      <c r="G21" s="33" t="s">
        <v>999</v>
      </c>
      <c r="H21" s="22">
        <v>1</v>
      </c>
      <c r="I21" s="22">
        <v>1200</v>
      </c>
      <c r="J21" s="22">
        <v>1</v>
      </c>
      <c r="K21" s="22"/>
      <c r="L21" s="22"/>
      <c r="M21" s="22"/>
      <c r="N21" s="22"/>
      <c r="O21" s="22"/>
      <c r="P21" s="22"/>
      <c r="Q21" s="22"/>
      <c r="R21" s="22">
        <v>1200</v>
      </c>
      <c r="S21" s="22">
        <v>1200</v>
      </c>
      <c r="T21" s="36" t="s">
        <v>183</v>
      </c>
      <c r="U21" s="22" t="s">
        <v>1144</v>
      </c>
      <c r="V21" s="36" t="s">
        <v>183</v>
      </c>
      <c r="W21" s="22" t="s">
        <v>1144</v>
      </c>
      <c r="X21" s="22" t="s">
        <v>1286</v>
      </c>
      <c r="Y21" s="22">
        <v>200</v>
      </c>
      <c r="Z21" s="22"/>
      <c r="AA21" s="60"/>
      <c r="AB21" s="60"/>
      <c r="AC21" s="60"/>
      <c r="AD21" s="60"/>
      <c r="AE21" s="22">
        <v>200</v>
      </c>
      <c r="AF21" s="22"/>
      <c r="AG21" s="22"/>
      <c r="AH21" s="22"/>
      <c r="AI21" s="22"/>
      <c r="AJ21" s="22"/>
      <c r="AK21" s="22"/>
      <c r="AL21" s="33" t="s">
        <v>1181</v>
      </c>
      <c r="AM21" s="33" t="s">
        <v>1182</v>
      </c>
      <c r="AN21" s="60" t="s">
        <v>1386</v>
      </c>
      <c r="AO21" s="75" t="s">
        <v>1386</v>
      </c>
    </row>
    <row r="22" s="7" customFormat="1" ht="189" customHeight="1" spans="1:41">
      <c r="A22" s="22">
        <v>16</v>
      </c>
      <c r="B22" s="25">
        <v>2024</v>
      </c>
      <c r="C22" s="68" t="s">
        <v>1333</v>
      </c>
      <c r="D22" s="25" t="s">
        <v>178</v>
      </c>
      <c r="E22" s="25" t="s">
        <v>1175</v>
      </c>
      <c r="F22" s="25" t="s">
        <v>995</v>
      </c>
      <c r="G22" s="68" t="s">
        <v>1114</v>
      </c>
      <c r="H22" s="22">
        <v>1</v>
      </c>
      <c r="I22" s="22"/>
      <c r="J22" s="22"/>
      <c r="K22" s="22">
        <v>1</v>
      </c>
      <c r="L22" s="22"/>
      <c r="M22" s="22"/>
      <c r="N22" s="22"/>
      <c r="O22" s="22"/>
      <c r="P22" s="22"/>
      <c r="Q22" s="22"/>
      <c r="R22" s="22"/>
      <c r="S22" s="22"/>
      <c r="T22" s="51" t="s">
        <v>1003</v>
      </c>
      <c r="U22" s="22" t="s">
        <v>810</v>
      </c>
      <c r="V22" s="51" t="s">
        <v>1003</v>
      </c>
      <c r="W22" s="22" t="s">
        <v>810</v>
      </c>
      <c r="X22" s="22" t="s">
        <v>1220</v>
      </c>
      <c r="Y22" s="25">
        <v>10</v>
      </c>
      <c r="Z22" s="22"/>
      <c r="AA22" s="60"/>
      <c r="AB22" s="60"/>
      <c r="AC22" s="60"/>
      <c r="AD22" s="60"/>
      <c r="AE22" s="22">
        <v>10</v>
      </c>
      <c r="AF22" s="22"/>
      <c r="AG22" s="22"/>
      <c r="AH22" s="22"/>
      <c r="AI22" s="22"/>
      <c r="AJ22" s="22"/>
      <c r="AK22" s="22"/>
      <c r="AL22" s="33" t="s">
        <v>1221</v>
      </c>
      <c r="AM22" s="33" t="s">
        <v>1334</v>
      </c>
      <c r="AN22" s="60" t="s">
        <v>1392</v>
      </c>
      <c r="AO22" s="75" t="s">
        <v>1392</v>
      </c>
    </row>
    <row r="23" s="11" customFormat="1" ht="189" customHeight="1" spans="1:41">
      <c r="A23" s="22">
        <v>17</v>
      </c>
      <c r="B23" s="22">
        <v>2024</v>
      </c>
      <c r="C23" s="37" t="s">
        <v>1336</v>
      </c>
      <c r="D23" s="24" t="s">
        <v>178</v>
      </c>
      <c r="E23" s="24" t="s">
        <v>1337</v>
      </c>
      <c r="F23" s="24" t="s">
        <v>1304</v>
      </c>
      <c r="G23" s="37" t="s">
        <v>1338</v>
      </c>
      <c r="H23" s="22">
        <v>1</v>
      </c>
      <c r="I23" s="22">
        <v>30</v>
      </c>
      <c r="J23" s="22">
        <v>1</v>
      </c>
      <c r="K23" s="22"/>
      <c r="L23" s="22"/>
      <c r="M23" s="22"/>
      <c r="N23" s="22"/>
      <c r="O23" s="22"/>
      <c r="P23" s="22"/>
      <c r="Q23" s="22"/>
      <c r="R23" s="22">
        <v>431</v>
      </c>
      <c r="S23" s="22">
        <v>1548</v>
      </c>
      <c r="T23" s="36" t="s">
        <v>215</v>
      </c>
      <c r="U23" s="22" t="s">
        <v>853</v>
      </c>
      <c r="V23" s="36" t="s">
        <v>215</v>
      </c>
      <c r="W23" s="22" t="s">
        <v>853</v>
      </c>
      <c r="X23" s="22" t="s">
        <v>1286</v>
      </c>
      <c r="Y23" s="22">
        <v>1400</v>
      </c>
      <c r="Z23" s="22">
        <v>1400</v>
      </c>
      <c r="AA23" s="60">
        <v>1400</v>
      </c>
      <c r="AB23" s="60"/>
      <c r="AC23" s="60"/>
      <c r="AD23" s="60"/>
      <c r="AE23" s="22"/>
      <c r="AF23" s="22"/>
      <c r="AG23" s="22"/>
      <c r="AH23" s="22"/>
      <c r="AI23" s="22"/>
      <c r="AJ23" s="22"/>
      <c r="AK23" s="22"/>
      <c r="AL23" s="33" t="s">
        <v>1339</v>
      </c>
      <c r="AM23" s="33" t="s">
        <v>1340</v>
      </c>
      <c r="AN23" s="60" t="s">
        <v>1386</v>
      </c>
      <c r="AO23" s="75" t="s">
        <v>1386</v>
      </c>
    </row>
    <row r="24" s="7" customFormat="1" ht="348" customHeight="1" spans="1:41">
      <c r="A24" s="22">
        <v>18</v>
      </c>
      <c r="B24" s="22">
        <v>2024</v>
      </c>
      <c r="C24" s="34" t="s">
        <v>220</v>
      </c>
      <c r="D24" s="22" t="s">
        <v>178</v>
      </c>
      <c r="E24" s="24" t="s">
        <v>990</v>
      </c>
      <c r="F24" s="22" t="s">
        <v>221</v>
      </c>
      <c r="G24" s="34" t="s">
        <v>1098</v>
      </c>
      <c r="H24" s="22">
        <v>1</v>
      </c>
      <c r="I24" s="22">
        <v>3</v>
      </c>
      <c r="J24" s="22"/>
      <c r="K24" s="22"/>
      <c r="L24" s="22">
        <v>1</v>
      </c>
      <c r="M24" s="22"/>
      <c r="N24" s="22"/>
      <c r="O24" s="22"/>
      <c r="P24" s="22"/>
      <c r="Q24" s="22"/>
      <c r="R24" s="22">
        <v>2245</v>
      </c>
      <c r="S24" s="22">
        <v>10000</v>
      </c>
      <c r="T24" s="36" t="s">
        <v>1369</v>
      </c>
      <c r="U24" s="22" t="s">
        <v>715</v>
      </c>
      <c r="V24" s="22" t="s">
        <v>207</v>
      </c>
      <c r="W24" s="22" t="s">
        <v>715</v>
      </c>
      <c r="X24" s="22" t="s">
        <v>1286</v>
      </c>
      <c r="Y24" s="22">
        <v>3000</v>
      </c>
      <c r="Z24" s="22">
        <v>1000</v>
      </c>
      <c r="AA24" s="60">
        <v>1000</v>
      </c>
      <c r="AB24" s="60"/>
      <c r="AC24" s="60"/>
      <c r="AD24" s="60"/>
      <c r="AE24" s="22"/>
      <c r="AF24" s="22"/>
      <c r="AG24" s="22">
        <v>2000</v>
      </c>
      <c r="AH24" s="22"/>
      <c r="AI24" s="22"/>
      <c r="AJ24" s="22"/>
      <c r="AK24" s="22"/>
      <c r="AL24" s="33" t="s">
        <v>1165</v>
      </c>
      <c r="AM24" s="33" t="s">
        <v>1166</v>
      </c>
      <c r="AN24" s="60" t="s">
        <v>1386</v>
      </c>
      <c r="AO24" s="75" t="s">
        <v>1386</v>
      </c>
    </row>
    <row r="25" s="9" customFormat="1" ht="409" customHeight="1" spans="1:41">
      <c r="A25" s="22">
        <v>19</v>
      </c>
      <c r="B25" s="22">
        <v>2024</v>
      </c>
      <c r="C25" s="37" t="s">
        <v>327</v>
      </c>
      <c r="D25" s="36" t="s">
        <v>178</v>
      </c>
      <c r="E25" s="36" t="s">
        <v>984</v>
      </c>
      <c r="F25" s="36" t="s">
        <v>209</v>
      </c>
      <c r="G25" s="37" t="s">
        <v>1081</v>
      </c>
      <c r="H25" s="36">
        <v>1</v>
      </c>
      <c r="I25" s="36">
        <v>1</v>
      </c>
      <c r="J25" s="36"/>
      <c r="K25" s="36"/>
      <c r="L25" s="36">
        <v>1</v>
      </c>
      <c r="M25" s="36"/>
      <c r="N25" s="36"/>
      <c r="O25" s="36"/>
      <c r="P25" s="36"/>
      <c r="Q25" s="36"/>
      <c r="R25" s="36">
        <v>560</v>
      </c>
      <c r="S25" s="36">
        <v>1650</v>
      </c>
      <c r="T25" s="36" t="s">
        <v>305</v>
      </c>
      <c r="U25" s="36" t="s">
        <v>1171</v>
      </c>
      <c r="V25" s="36" t="s">
        <v>207</v>
      </c>
      <c r="W25" s="36" t="s">
        <v>715</v>
      </c>
      <c r="X25" s="36" t="s">
        <v>1286</v>
      </c>
      <c r="Y25" s="36">
        <v>800</v>
      </c>
      <c r="Z25" s="36">
        <v>800</v>
      </c>
      <c r="AA25" s="36">
        <v>800</v>
      </c>
      <c r="AB25" s="36"/>
      <c r="AC25" s="36"/>
      <c r="AD25" s="36"/>
      <c r="AE25" s="36"/>
      <c r="AF25" s="36"/>
      <c r="AG25" s="36"/>
      <c r="AH25" s="36"/>
      <c r="AI25" s="36"/>
      <c r="AJ25" s="36"/>
      <c r="AK25" s="36"/>
      <c r="AL25" s="37" t="s">
        <v>1172</v>
      </c>
      <c r="AM25" s="37" t="s">
        <v>1173</v>
      </c>
      <c r="AN25" s="77" t="s">
        <v>1386</v>
      </c>
      <c r="AO25" s="75" t="s">
        <v>1386</v>
      </c>
    </row>
    <row r="26" s="12" customFormat="1" ht="409" customHeight="1" spans="1:41">
      <c r="A26" s="22">
        <v>20</v>
      </c>
      <c r="B26" s="22">
        <v>2024</v>
      </c>
      <c r="C26" s="33" t="s">
        <v>1341</v>
      </c>
      <c r="D26" s="22" t="s">
        <v>178</v>
      </c>
      <c r="E26" s="24" t="s">
        <v>1013</v>
      </c>
      <c r="F26" s="22" t="s">
        <v>1342</v>
      </c>
      <c r="G26" s="33" t="s">
        <v>1343</v>
      </c>
      <c r="H26" s="22">
        <v>1</v>
      </c>
      <c r="I26" s="39">
        <v>109.8</v>
      </c>
      <c r="J26" s="39"/>
      <c r="K26" s="39"/>
      <c r="L26" s="39">
        <v>1</v>
      </c>
      <c r="M26" s="39"/>
      <c r="N26" s="39"/>
      <c r="O26" s="39"/>
      <c r="P26" s="39"/>
      <c r="Q26" s="39"/>
      <c r="R26" s="39">
        <v>794</v>
      </c>
      <c r="S26" s="39">
        <v>3208</v>
      </c>
      <c r="T26" s="22" t="s">
        <v>207</v>
      </c>
      <c r="U26" s="22" t="s">
        <v>715</v>
      </c>
      <c r="V26" s="22" t="s">
        <v>207</v>
      </c>
      <c r="W26" s="22" t="s">
        <v>715</v>
      </c>
      <c r="X26" s="22" t="s">
        <v>1286</v>
      </c>
      <c r="Y26" s="39">
        <v>1250</v>
      </c>
      <c r="Z26" s="39">
        <v>1250</v>
      </c>
      <c r="AA26" s="39">
        <v>1250</v>
      </c>
      <c r="AB26" s="39"/>
      <c r="AC26" s="39"/>
      <c r="AD26" s="39"/>
      <c r="AE26" s="39"/>
      <c r="AF26" s="39"/>
      <c r="AG26" s="39"/>
      <c r="AH26" s="39"/>
      <c r="AI26" s="39"/>
      <c r="AJ26" s="39"/>
      <c r="AK26" s="39"/>
      <c r="AL26" s="71" t="s">
        <v>1202</v>
      </c>
      <c r="AM26" s="71" t="s">
        <v>1203</v>
      </c>
      <c r="AN26" s="78" t="s">
        <v>1386</v>
      </c>
      <c r="AO26" s="75" t="s">
        <v>1386</v>
      </c>
    </row>
    <row r="27" s="8" customFormat="1" ht="201" customHeight="1" spans="1:41">
      <c r="A27" s="22">
        <v>21</v>
      </c>
      <c r="B27" s="24">
        <v>2024</v>
      </c>
      <c r="C27" s="40" t="s">
        <v>592</v>
      </c>
      <c r="D27" s="24" t="s">
        <v>178</v>
      </c>
      <c r="E27" s="24" t="s">
        <v>1022</v>
      </c>
      <c r="F27" s="24" t="s">
        <v>593</v>
      </c>
      <c r="G27" s="40" t="s">
        <v>594</v>
      </c>
      <c r="H27" s="52">
        <v>1</v>
      </c>
      <c r="I27" s="24">
        <v>11</v>
      </c>
      <c r="J27" s="52"/>
      <c r="K27" s="52"/>
      <c r="L27" s="24">
        <v>1</v>
      </c>
      <c r="M27" s="52"/>
      <c r="N27" s="52"/>
      <c r="O27" s="52"/>
      <c r="P27" s="52"/>
      <c r="Q27" s="52"/>
      <c r="R27" s="24">
        <v>50</v>
      </c>
      <c r="S27" s="52">
        <v>218</v>
      </c>
      <c r="T27" s="24" t="s">
        <v>985</v>
      </c>
      <c r="U27" s="24" t="s">
        <v>944</v>
      </c>
      <c r="V27" s="24" t="s">
        <v>207</v>
      </c>
      <c r="W27" s="24" t="s">
        <v>715</v>
      </c>
      <c r="X27" s="22" t="s">
        <v>1286</v>
      </c>
      <c r="Y27" s="24">
        <v>370</v>
      </c>
      <c r="Z27" s="24">
        <v>370</v>
      </c>
      <c r="AA27" s="24">
        <v>370</v>
      </c>
      <c r="AB27" s="24"/>
      <c r="AC27" s="24"/>
      <c r="AD27" s="24"/>
      <c r="AE27" s="24"/>
      <c r="AF27" s="24"/>
      <c r="AG27" s="24"/>
      <c r="AH27" s="24"/>
      <c r="AI27" s="24"/>
      <c r="AJ27" s="22"/>
      <c r="AK27" s="22"/>
      <c r="AL27" s="33" t="s">
        <v>1214</v>
      </c>
      <c r="AM27" s="33" t="s">
        <v>1215</v>
      </c>
      <c r="AN27" s="60" t="s">
        <v>1392</v>
      </c>
      <c r="AO27" s="75" t="s">
        <v>1392</v>
      </c>
    </row>
    <row r="28" s="7" customFormat="1" ht="409" customHeight="1" spans="1:41">
      <c r="A28" s="22">
        <v>22</v>
      </c>
      <c r="B28" s="22">
        <v>2024</v>
      </c>
      <c r="C28" s="35" t="s">
        <v>193</v>
      </c>
      <c r="D28" s="24" t="s">
        <v>178</v>
      </c>
      <c r="E28" s="24" t="s">
        <v>984</v>
      </c>
      <c r="F28" s="24" t="s">
        <v>194</v>
      </c>
      <c r="G28" s="35" t="s">
        <v>1397</v>
      </c>
      <c r="H28" s="22">
        <v>1</v>
      </c>
      <c r="I28" s="22">
        <v>2</v>
      </c>
      <c r="J28" s="22"/>
      <c r="K28" s="22"/>
      <c r="L28" s="22">
        <v>1</v>
      </c>
      <c r="M28" s="22"/>
      <c r="N28" s="22"/>
      <c r="O28" s="22"/>
      <c r="P28" s="22"/>
      <c r="Q28" s="22"/>
      <c r="R28" s="22">
        <v>1200</v>
      </c>
      <c r="S28" s="22">
        <v>4337</v>
      </c>
      <c r="T28" s="49" t="s">
        <v>183</v>
      </c>
      <c r="U28" s="22" t="s">
        <v>1144</v>
      </c>
      <c r="V28" s="49" t="s">
        <v>183</v>
      </c>
      <c r="W28" s="22" t="s">
        <v>1144</v>
      </c>
      <c r="X28" s="22" t="s">
        <v>1286</v>
      </c>
      <c r="Y28" s="62">
        <v>2000</v>
      </c>
      <c r="Z28" s="22">
        <v>2000</v>
      </c>
      <c r="AA28" s="60">
        <v>2000</v>
      </c>
      <c r="AB28" s="60"/>
      <c r="AC28" s="60"/>
      <c r="AD28" s="60"/>
      <c r="AE28" s="22"/>
      <c r="AF28" s="22"/>
      <c r="AG28" s="22"/>
      <c r="AH28" s="22"/>
      <c r="AI28" s="22"/>
      <c r="AJ28" s="22"/>
      <c r="AK28" s="22"/>
      <c r="AL28" s="33" t="s">
        <v>1153</v>
      </c>
      <c r="AM28" s="33" t="s">
        <v>1154</v>
      </c>
      <c r="AN28" s="60" t="s">
        <v>1392</v>
      </c>
      <c r="AO28" s="75" t="s">
        <v>1392</v>
      </c>
    </row>
    <row r="29" s="12" customFormat="1" ht="271" customHeight="1" spans="1:41">
      <c r="A29" s="22">
        <v>23</v>
      </c>
      <c r="B29" s="22">
        <v>2024</v>
      </c>
      <c r="C29" s="33" t="s">
        <v>1077</v>
      </c>
      <c r="D29" s="22" t="s">
        <v>178</v>
      </c>
      <c r="E29" s="24" t="s">
        <v>1013</v>
      </c>
      <c r="F29" s="22" t="s">
        <v>590</v>
      </c>
      <c r="G29" s="33" t="s">
        <v>1398</v>
      </c>
      <c r="H29" s="22">
        <v>1</v>
      </c>
      <c r="I29" s="39">
        <v>1.13</v>
      </c>
      <c r="J29" s="39"/>
      <c r="K29" s="39"/>
      <c r="L29" s="39">
        <v>1</v>
      </c>
      <c r="M29" s="39"/>
      <c r="N29" s="39"/>
      <c r="O29" s="39"/>
      <c r="P29" s="39"/>
      <c r="Q29" s="39"/>
      <c r="R29" s="39">
        <v>298</v>
      </c>
      <c r="S29" s="39">
        <v>1188</v>
      </c>
      <c r="T29" s="22" t="s">
        <v>985</v>
      </c>
      <c r="U29" s="24" t="s">
        <v>944</v>
      </c>
      <c r="V29" s="22" t="s">
        <v>183</v>
      </c>
      <c r="W29" s="22" t="s">
        <v>811</v>
      </c>
      <c r="X29" s="22" t="s">
        <v>1286</v>
      </c>
      <c r="Y29" s="39">
        <v>950</v>
      </c>
      <c r="Z29" s="39">
        <v>950</v>
      </c>
      <c r="AA29" s="39">
        <v>950</v>
      </c>
      <c r="AB29" s="39"/>
      <c r="AC29" s="39"/>
      <c r="AD29" s="39"/>
      <c r="AE29" s="39"/>
      <c r="AF29" s="39"/>
      <c r="AG29" s="39"/>
      <c r="AH29" s="39"/>
      <c r="AI29" s="39"/>
      <c r="AJ29" s="39"/>
      <c r="AK29" s="39"/>
      <c r="AL29" s="71" t="s">
        <v>1168</v>
      </c>
      <c r="AM29" s="71" t="s">
        <v>1169</v>
      </c>
      <c r="AN29" s="78" t="s">
        <v>1392</v>
      </c>
      <c r="AO29" s="75" t="s">
        <v>1392</v>
      </c>
    </row>
    <row r="30" s="12" customFormat="1" ht="279" customHeight="1" spans="1:41">
      <c r="A30" s="22">
        <v>24</v>
      </c>
      <c r="B30" s="22">
        <v>2024</v>
      </c>
      <c r="C30" s="33" t="s">
        <v>282</v>
      </c>
      <c r="D30" s="22" t="s">
        <v>178</v>
      </c>
      <c r="E30" s="24" t="s">
        <v>1013</v>
      </c>
      <c r="F30" s="22" t="s">
        <v>252</v>
      </c>
      <c r="G30" s="33" t="s">
        <v>1399</v>
      </c>
      <c r="H30" s="22">
        <v>1</v>
      </c>
      <c r="I30" s="39">
        <v>1</v>
      </c>
      <c r="J30" s="39"/>
      <c r="K30" s="39"/>
      <c r="L30" s="39">
        <v>1</v>
      </c>
      <c r="M30" s="39"/>
      <c r="N30" s="39"/>
      <c r="O30" s="39"/>
      <c r="P30" s="39"/>
      <c r="Q30" s="39"/>
      <c r="R30" s="39">
        <v>367</v>
      </c>
      <c r="S30" s="39">
        <v>1386</v>
      </c>
      <c r="T30" s="22" t="s">
        <v>227</v>
      </c>
      <c r="U30" s="22" t="s">
        <v>656</v>
      </c>
      <c r="V30" s="22" t="s">
        <v>183</v>
      </c>
      <c r="W30" s="22" t="s">
        <v>811</v>
      </c>
      <c r="X30" s="22" t="s">
        <v>1286</v>
      </c>
      <c r="Y30" s="39">
        <v>650</v>
      </c>
      <c r="Z30" s="39">
        <v>650</v>
      </c>
      <c r="AA30" s="39">
        <v>650</v>
      </c>
      <c r="AB30" s="39"/>
      <c r="AC30" s="39"/>
      <c r="AD30" s="39"/>
      <c r="AE30" s="39"/>
      <c r="AF30" s="39"/>
      <c r="AG30" s="39"/>
      <c r="AH30" s="39"/>
      <c r="AI30" s="39"/>
      <c r="AJ30" s="39"/>
      <c r="AK30" s="39"/>
      <c r="AL30" s="71" t="s">
        <v>1199</v>
      </c>
      <c r="AM30" s="71" t="s">
        <v>1200</v>
      </c>
      <c r="AN30" s="78" t="s">
        <v>1392</v>
      </c>
      <c r="AO30" s="75" t="s">
        <v>1392</v>
      </c>
    </row>
    <row r="31" s="12" customFormat="1" ht="305" customHeight="1" spans="1:41">
      <c r="A31" s="22">
        <v>25</v>
      </c>
      <c r="B31" s="22">
        <v>2024</v>
      </c>
      <c r="C31" s="33" t="s">
        <v>285</v>
      </c>
      <c r="D31" s="22" t="s">
        <v>178</v>
      </c>
      <c r="E31" s="24" t="s">
        <v>1013</v>
      </c>
      <c r="F31" s="22" t="s">
        <v>252</v>
      </c>
      <c r="G31" s="33" t="s">
        <v>1116</v>
      </c>
      <c r="H31" s="22">
        <v>1</v>
      </c>
      <c r="I31" s="39">
        <v>1</v>
      </c>
      <c r="J31" s="39"/>
      <c r="K31" s="39"/>
      <c r="L31" s="39">
        <v>1</v>
      </c>
      <c r="M31" s="39"/>
      <c r="N31" s="39"/>
      <c r="O31" s="39"/>
      <c r="P31" s="39"/>
      <c r="Q31" s="39"/>
      <c r="R31" s="39">
        <v>462</v>
      </c>
      <c r="S31" s="39">
        <v>1868</v>
      </c>
      <c r="T31" s="22" t="s">
        <v>227</v>
      </c>
      <c r="U31" s="22" t="s">
        <v>656</v>
      </c>
      <c r="V31" s="22" t="s">
        <v>183</v>
      </c>
      <c r="W31" s="22" t="s">
        <v>811</v>
      </c>
      <c r="X31" s="22" t="s">
        <v>1286</v>
      </c>
      <c r="Y31" s="39">
        <v>80</v>
      </c>
      <c r="Z31" s="39">
        <v>80</v>
      </c>
      <c r="AA31" s="39">
        <v>80</v>
      </c>
      <c r="AB31" s="39"/>
      <c r="AC31" s="39"/>
      <c r="AD31" s="39"/>
      <c r="AE31" s="39"/>
      <c r="AF31" s="39"/>
      <c r="AG31" s="39"/>
      <c r="AH31" s="39"/>
      <c r="AI31" s="39"/>
      <c r="AJ31" s="39"/>
      <c r="AK31" s="39"/>
      <c r="AL31" s="71" t="s">
        <v>1224</v>
      </c>
      <c r="AM31" s="71" t="s">
        <v>1225</v>
      </c>
      <c r="AN31" s="78" t="s">
        <v>1392</v>
      </c>
      <c r="AO31" s="75" t="s">
        <v>1392</v>
      </c>
    </row>
    <row r="32" s="7" customFormat="1" ht="198" customHeight="1" spans="1:41">
      <c r="A32" s="22">
        <v>26</v>
      </c>
      <c r="B32" s="22">
        <v>2024</v>
      </c>
      <c r="C32" s="33" t="s">
        <v>993</v>
      </c>
      <c r="D32" s="22" t="s">
        <v>178</v>
      </c>
      <c r="E32" s="22" t="s">
        <v>1175</v>
      </c>
      <c r="F32" s="22" t="s">
        <v>995</v>
      </c>
      <c r="G32" s="33" t="s">
        <v>1103</v>
      </c>
      <c r="H32" s="22">
        <v>1</v>
      </c>
      <c r="I32" s="22">
        <v>800</v>
      </c>
      <c r="J32" s="22"/>
      <c r="K32" s="22"/>
      <c r="L32" s="22"/>
      <c r="M32" s="22"/>
      <c r="N32" s="22">
        <v>1</v>
      </c>
      <c r="O32" s="22"/>
      <c r="P32" s="22"/>
      <c r="Q32" s="22"/>
      <c r="R32" s="22">
        <v>800</v>
      </c>
      <c r="S32" s="22">
        <v>800</v>
      </c>
      <c r="T32" s="36" t="s">
        <v>997</v>
      </c>
      <c r="U32" s="22" t="s">
        <v>1176</v>
      </c>
      <c r="V32" s="22" t="s">
        <v>997</v>
      </c>
      <c r="W32" s="22" t="s">
        <v>1176</v>
      </c>
      <c r="X32" s="22" t="s">
        <v>1177</v>
      </c>
      <c r="Y32" s="22">
        <v>240</v>
      </c>
      <c r="Z32" s="22">
        <v>240</v>
      </c>
      <c r="AA32" s="60">
        <v>240</v>
      </c>
      <c r="AB32" s="60"/>
      <c r="AC32" s="60"/>
      <c r="AD32" s="60"/>
      <c r="AE32" s="22"/>
      <c r="AF32" s="22"/>
      <c r="AG32" s="22"/>
      <c r="AH32" s="22"/>
      <c r="AI32" s="22"/>
      <c r="AJ32" s="22"/>
      <c r="AK32" s="22"/>
      <c r="AL32" s="33" t="s">
        <v>1178</v>
      </c>
      <c r="AM32" s="33" t="s">
        <v>1179</v>
      </c>
      <c r="AN32" s="60" t="s">
        <v>1386</v>
      </c>
      <c r="AO32" s="75" t="s">
        <v>1386</v>
      </c>
    </row>
    <row r="33" s="7" customFormat="1" ht="178" customHeight="1" spans="1:41">
      <c r="A33" s="22">
        <v>27</v>
      </c>
      <c r="B33" s="22">
        <v>2024</v>
      </c>
      <c r="C33" s="33" t="s">
        <v>1004</v>
      </c>
      <c r="D33" s="22" t="s">
        <v>178</v>
      </c>
      <c r="E33" s="22" t="s">
        <v>1184</v>
      </c>
      <c r="F33" s="22" t="s">
        <v>995</v>
      </c>
      <c r="G33" s="33" t="s">
        <v>1006</v>
      </c>
      <c r="H33" s="22">
        <v>1</v>
      </c>
      <c r="I33" s="22">
        <v>3800</v>
      </c>
      <c r="J33" s="22"/>
      <c r="K33" s="22"/>
      <c r="L33" s="22"/>
      <c r="M33" s="22"/>
      <c r="N33" s="22"/>
      <c r="O33" s="22"/>
      <c r="P33" s="22"/>
      <c r="Q33" s="22">
        <v>1</v>
      </c>
      <c r="R33" s="22">
        <v>3800</v>
      </c>
      <c r="S33" s="22"/>
      <c r="T33" s="22" t="s">
        <v>1007</v>
      </c>
      <c r="U33" s="22" t="s">
        <v>1185</v>
      </c>
      <c r="V33" s="22" t="s">
        <v>1007</v>
      </c>
      <c r="W33" s="22" t="s">
        <v>1185</v>
      </c>
      <c r="X33" s="22" t="s">
        <v>1186</v>
      </c>
      <c r="Y33" s="22">
        <v>38</v>
      </c>
      <c r="Z33" s="22">
        <v>38</v>
      </c>
      <c r="AA33" s="60"/>
      <c r="AB33" s="60"/>
      <c r="AC33" s="60">
        <v>38</v>
      </c>
      <c r="AD33" s="60"/>
      <c r="AE33" s="22"/>
      <c r="AF33" s="22"/>
      <c r="AG33" s="22"/>
      <c r="AH33" s="22"/>
      <c r="AI33" s="22"/>
      <c r="AJ33" s="22"/>
      <c r="AK33" s="22"/>
      <c r="AL33" s="33" t="s">
        <v>1187</v>
      </c>
      <c r="AM33" s="33" t="s">
        <v>1188</v>
      </c>
      <c r="AN33" s="60" t="s">
        <v>1386</v>
      </c>
      <c r="AO33" s="75" t="s">
        <v>1386</v>
      </c>
    </row>
  </sheetData>
  <autoFilter xmlns:etc="http://www.wps.cn/officeDocument/2017/etCustomData" ref="A5:XFD33" etc:filterBottomFollowUsedRange="0">
    <extLst/>
  </autoFilter>
  <mergeCells count="45">
    <mergeCell ref="A1:C1"/>
    <mergeCell ref="A2:AN2"/>
    <mergeCell ref="J3:Q3"/>
    <mergeCell ref="R3:S3"/>
    <mergeCell ref="T3:X3"/>
    <mergeCell ref="Y3:AK3"/>
    <mergeCell ref="AA4:AD4"/>
    <mergeCell ref="B6:G6"/>
    <mergeCell ref="A3:A5"/>
    <mergeCell ref="B3:B5"/>
    <mergeCell ref="C3:C5"/>
    <mergeCell ref="D3:D5"/>
    <mergeCell ref="E3:E5"/>
    <mergeCell ref="F3:F5"/>
    <mergeCell ref="G3:G5"/>
    <mergeCell ref="H3:H5"/>
    <mergeCell ref="I3:I5"/>
    <mergeCell ref="J4:J5"/>
    <mergeCell ref="K4:K5"/>
    <mergeCell ref="L4:L5"/>
    <mergeCell ref="M4:M5"/>
    <mergeCell ref="N4:N5"/>
    <mergeCell ref="O4:O5"/>
    <mergeCell ref="P4:P5"/>
    <mergeCell ref="Q4:Q5"/>
    <mergeCell ref="R4:R5"/>
    <mergeCell ref="S4:S5"/>
    <mergeCell ref="T4:T5"/>
    <mergeCell ref="U4:U5"/>
    <mergeCell ref="V4:V5"/>
    <mergeCell ref="W4:W5"/>
    <mergeCell ref="X4:X5"/>
    <mergeCell ref="Y4:Y5"/>
    <mergeCell ref="Z4:Z5"/>
    <mergeCell ref="AE4:AE5"/>
    <mergeCell ref="AF4:AF5"/>
    <mergeCell ref="AG4:AG5"/>
    <mergeCell ref="AH4:AH5"/>
    <mergeCell ref="AI4:AI5"/>
    <mergeCell ref="AJ4:AJ5"/>
    <mergeCell ref="AK4:AK5"/>
    <mergeCell ref="AL3:AL5"/>
    <mergeCell ref="AM3:AM5"/>
    <mergeCell ref="AN3:AN5"/>
    <mergeCell ref="AO3:AO5"/>
  </mergeCells>
  <conditionalFormatting sqref="C21">
    <cfRule type="duplicateValues" dxfId="1" priority="1"/>
  </conditionalFormatting>
  <conditionalFormatting sqref="C32">
    <cfRule type="expression" dxfId="0" priority="2">
      <formula>AND(COUNTIF(#REF!,C32)+COUNTIF(#REF!,C32)+COUNTIF(#REF!,C32)+COUNTIF(#REF!,C32)+COUNTIF(#REF!,C32)+COUNTIF(#REF!,C32)+COUNTIF(#REF!,C32)+COUNTIF(#REF!,C32)+COUNTIF(#REF!,C32)+COUNTIF(#REF!,C32)+COUNTIF(#REF!,C32)+COUNTIF(#REF!,C32)&gt;1,NOT(ISBLANK(C32)))</formula>
    </cfRule>
  </conditionalFormatting>
  <pageMargins left="0.751388888888889" right="0.751388888888889" top="1" bottom="1" header="0.5" footer="0.5"/>
  <pageSetup paperSize="8" scale="22" fitToHeight="0" orientation="landscape" horizontalDpi="600"/>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H37"/>
  <sheetViews>
    <sheetView view="pageBreakPreview" zoomScale="25" zoomScaleNormal="47" workbookViewId="0">
      <pane xSplit="7" ySplit="5" topLeftCell="O6" activePane="bottomRight" state="frozen"/>
      <selection/>
      <selection pane="topRight"/>
      <selection pane="bottomLeft"/>
      <selection pane="bottomRight" activeCell="W8" sqref="W8:W9"/>
    </sheetView>
  </sheetViews>
  <sheetFormatPr defaultColWidth="8.88888888888889" defaultRowHeight="14.4"/>
  <cols>
    <col min="1" max="1" width="11.2962962962963" style="9" customWidth="1"/>
    <col min="2" max="2" width="12.3055555555556" style="12" customWidth="1"/>
    <col min="3" max="3" width="25.9907407407407" style="12" customWidth="1"/>
    <col min="4" max="4" width="16.3518518518519" style="12" customWidth="1"/>
    <col min="5" max="5" width="15.1296296296296" style="12" customWidth="1"/>
    <col min="6" max="6" width="36" style="12" customWidth="1"/>
    <col min="7" max="7" width="169.37962962963" style="12" customWidth="1"/>
    <col min="8" max="8" width="18.8796296296296" style="9" hidden="1" customWidth="1"/>
    <col min="9" max="10" width="8.12962962962963" style="9" customWidth="1"/>
    <col min="11" max="12" width="11.6296296296296" style="9" customWidth="1"/>
    <col min="13" max="13" width="8.12962962962963" style="9" customWidth="1"/>
    <col min="14" max="14" width="13.1296296296296" style="9" customWidth="1"/>
    <col min="15" max="15" width="24.5" style="9" customWidth="1"/>
    <col min="16" max="17" width="18.6296296296296" style="14" customWidth="1"/>
    <col min="18" max="18" width="15.3796296296296" style="9" customWidth="1"/>
    <col min="19" max="19" width="22" style="9" customWidth="1"/>
    <col min="20" max="20" width="22.5925925925926" style="9" customWidth="1"/>
    <col min="21" max="21" width="11.6296296296296" style="9" customWidth="1"/>
    <col min="22" max="22" width="14.6574074074074" style="9" customWidth="1"/>
    <col min="23" max="29" width="15.1296296296296" style="9" customWidth="1"/>
    <col min="30" max="30" width="12.1296296296296" style="9" customWidth="1"/>
    <col min="31" max="32" width="74.5" style="12" customWidth="1"/>
    <col min="33" max="33" width="36.6296296296296" style="12" customWidth="1"/>
    <col min="34" max="34" width="26.3055555555556" style="12" hidden="1" customWidth="1"/>
    <col min="35" max="16384" width="8.88888888888889" style="8"/>
  </cols>
  <sheetData>
    <row r="1" s="5" customFormat="1" ht="39" customHeight="1" spans="1:33">
      <c r="A1" s="15" t="s">
        <v>0</v>
      </c>
      <c r="B1" s="15"/>
      <c r="C1" s="15"/>
      <c r="D1" s="12"/>
      <c r="E1" s="12"/>
      <c r="F1" s="12"/>
      <c r="G1" s="15"/>
      <c r="H1" s="16"/>
      <c r="I1" s="16"/>
      <c r="J1" s="16"/>
      <c r="K1" s="9"/>
      <c r="L1" s="9"/>
      <c r="M1" s="9"/>
      <c r="N1" s="9"/>
      <c r="O1" s="9"/>
      <c r="P1" s="14"/>
      <c r="Q1" s="14"/>
      <c r="R1" s="53"/>
      <c r="S1" s="9"/>
      <c r="T1" s="9"/>
      <c r="U1" s="9"/>
      <c r="V1" s="9"/>
      <c r="W1" s="9"/>
      <c r="X1" s="9"/>
      <c r="Y1" s="9"/>
      <c r="Z1" s="9"/>
      <c r="AA1" s="9"/>
      <c r="AB1" s="9"/>
      <c r="AC1" s="9"/>
      <c r="AD1" s="9"/>
      <c r="AE1" s="63"/>
      <c r="AF1" s="63"/>
      <c r="AG1" s="63"/>
    </row>
    <row r="2" s="6" customFormat="1" ht="63" customHeight="1" spans="1:33">
      <c r="A2" s="17" t="s">
        <v>1024</v>
      </c>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row>
    <row r="3" s="7" customFormat="1" ht="70" customHeight="1" spans="1:34">
      <c r="A3" s="18" t="s">
        <v>2</v>
      </c>
      <c r="B3" s="18" t="s">
        <v>4</v>
      </c>
      <c r="C3" s="18" t="s">
        <v>5</v>
      </c>
      <c r="D3" s="18" t="s">
        <v>6</v>
      </c>
      <c r="E3" s="18" t="s">
        <v>7</v>
      </c>
      <c r="F3" s="18" t="s">
        <v>8</v>
      </c>
      <c r="G3" s="18" t="s">
        <v>9</v>
      </c>
      <c r="H3" s="18" t="s">
        <v>11</v>
      </c>
      <c r="I3" s="18" t="s">
        <v>12</v>
      </c>
      <c r="J3" s="18"/>
      <c r="K3" s="18"/>
      <c r="L3" s="18"/>
      <c r="M3" s="18"/>
      <c r="N3" s="19" t="s">
        <v>13</v>
      </c>
      <c r="O3" s="20"/>
      <c r="P3" s="19" t="s">
        <v>14</v>
      </c>
      <c r="Q3" s="20"/>
      <c r="R3" s="54" t="s">
        <v>15</v>
      </c>
      <c r="S3" s="55"/>
      <c r="T3" s="55"/>
      <c r="U3" s="55"/>
      <c r="V3" s="55"/>
      <c r="W3" s="55"/>
      <c r="X3" s="55"/>
      <c r="Y3" s="55"/>
      <c r="Z3" s="55"/>
      <c r="AA3" s="55"/>
      <c r="AB3" s="55"/>
      <c r="AC3" s="55"/>
      <c r="AD3" s="64"/>
      <c r="AE3" s="18" t="s">
        <v>16</v>
      </c>
      <c r="AF3" s="18" t="s">
        <v>17</v>
      </c>
      <c r="AG3" s="45" t="s">
        <v>615</v>
      </c>
      <c r="AH3" s="7" t="s">
        <v>1384</v>
      </c>
    </row>
    <row r="4" s="7" customFormat="1" ht="90" customHeight="1" spans="1:33">
      <c r="A4" s="18"/>
      <c r="B4" s="18"/>
      <c r="C4" s="18"/>
      <c r="D4" s="18"/>
      <c r="E4" s="18"/>
      <c r="F4" s="18"/>
      <c r="G4" s="18"/>
      <c r="H4" s="18"/>
      <c r="I4" s="18" t="s">
        <v>18</v>
      </c>
      <c r="J4" s="18" t="s">
        <v>19</v>
      </c>
      <c r="K4" s="18" t="s">
        <v>20</v>
      </c>
      <c r="L4" s="18" t="s">
        <v>22</v>
      </c>
      <c r="M4" s="18" t="s">
        <v>25</v>
      </c>
      <c r="N4" s="45" t="s">
        <v>1253</v>
      </c>
      <c r="O4" s="45" t="s">
        <v>1254</v>
      </c>
      <c r="P4" s="45" t="s">
        <v>30</v>
      </c>
      <c r="Q4" s="45" t="s">
        <v>32</v>
      </c>
      <c r="R4" s="56" t="s">
        <v>35</v>
      </c>
      <c r="S4" s="18" t="s">
        <v>36</v>
      </c>
      <c r="T4" s="56" t="s">
        <v>37</v>
      </c>
      <c r="U4" s="56"/>
      <c r="V4" s="56"/>
      <c r="W4" s="56"/>
      <c r="X4" s="18" t="s">
        <v>38</v>
      </c>
      <c r="Y4" s="18" t="s">
        <v>39</v>
      </c>
      <c r="Z4" s="18" t="s">
        <v>40</v>
      </c>
      <c r="AA4" s="18" t="s">
        <v>41</v>
      </c>
      <c r="AB4" s="18" t="s">
        <v>42</v>
      </c>
      <c r="AC4" s="18" t="s">
        <v>43</v>
      </c>
      <c r="AD4" s="45" t="s">
        <v>44</v>
      </c>
      <c r="AE4" s="18"/>
      <c r="AF4" s="18"/>
      <c r="AG4" s="74"/>
    </row>
    <row r="5" s="7" customFormat="1" ht="165" customHeight="1" spans="1:33">
      <c r="A5" s="18"/>
      <c r="B5" s="18"/>
      <c r="C5" s="18"/>
      <c r="D5" s="18"/>
      <c r="E5" s="18"/>
      <c r="F5" s="18"/>
      <c r="G5" s="18"/>
      <c r="H5" s="18"/>
      <c r="I5" s="18"/>
      <c r="J5" s="18"/>
      <c r="K5" s="18"/>
      <c r="L5" s="18"/>
      <c r="M5" s="18"/>
      <c r="N5" s="46"/>
      <c r="O5" s="46"/>
      <c r="P5" s="46"/>
      <c r="Q5" s="46"/>
      <c r="R5" s="56"/>
      <c r="S5" s="18"/>
      <c r="T5" s="56" t="s">
        <v>45</v>
      </c>
      <c r="U5" s="56" t="s">
        <v>46</v>
      </c>
      <c r="V5" s="56" t="s">
        <v>47</v>
      </c>
      <c r="W5" s="56" t="s">
        <v>48</v>
      </c>
      <c r="X5" s="18"/>
      <c r="Y5" s="18"/>
      <c r="Z5" s="18"/>
      <c r="AA5" s="18"/>
      <c r="AB5" s="18"/>
      <c r="AC5" s="18"/>
      <c r="AD5" s="46"/>
      <c r="AE5" s="18"/>
      <c r="AF5" s="18"/>
      <c r="AG5" s="46"/>
    </row>
    <row r="6" s="7" customFormat="1" ht="80" customHeight="1" spans="1:33">
      <c r="A6" s="19" t="s">
        <v>49</v>
      </c>
      <c r="B6" s="20"/>
      <c r="C6" s="20"/>
      <c r="D6" s="20"/>
      <c r="E6" s="20"/>
      <c r="F6" s="20"/>
      <c r="G6" s="21"/>
      <c r="H6" s="18"/>
      <c r="I6" s="18">
        <f>SUM(I7:I34)</f>
        <v>10</v>
      </c>
      <c r="J6" s="18">
        <f t="shared" ref="J6:AD6" si="0">SUM(J7:J34)</f>
        <v>1</v>
      </c>
      <c r="K6" s="18">
        <f t="shared" si="0"/>
        <v>14</v>
      </c>
      <c r="L6" s="18">
        <f t="shared" si="0"/>
        <v>1</v>
      </c>
      <c r="M6" s="18">
        <f t="shared" si="0"/>
        <v>1</v>
      </c>
      <c r="N6" s="18">
        <f t="shared" si="0"/>
        <v>22512</v>
      </c>
      <c r="O6" s="18">
        <f t="shared" si="0"/>
        <v>65817</v>
      </c>
      <c r="P6" s="18"/>
      <c r="Q6" s="18"/>
      <c r="R6" s="18">
        <f t="shared" si="0"/>
        <v>28954</v>
      </c>
      <c r="S6" s="18">
        <f t="shared" si="0"/>
        <v>23194</v>
      </c>
      <c r="T6" s="18">
        <f t="shared" si="0"/>
        <v>20256</v>
      </c>
      <c r="U6" s="18">
        <f t="shared" si="0"/>
        <v>1900</v>
      </c>
      <c r="V6" s="18">
        <f t="shared" si="0"/>
        <v>1038</v>
      </c>
      <c r="W6" s="18">
        <f t="shared" si="0"/>
        <v>0</v>
      </c>
      <c r="X6" s="18">
        <f t="shared" si="0"/>
        <v>3610</v>
      </c>
      <c r="Y6" s="18">
        <f t="shared" si="0"/>
        <v>0</v>
      </c>
      <c r="Z6" s="18">
        <f t="shared" si="0"/>
        <v>2000</v>
      </c>
      <c r="AA6" s="18">
        <f t="shared" si="0"/>
        <v>0</v>
      </c>
      <c r="AB6" s="18">
        <f t="shared" si="0"/>
        <v>150</v>
      </c>
      <c r="AC6" s="18">
        <f t="shared" si="0"/>
        <v>0</v>
      </c>
      <c r="AD6" s="18">
        <f t="shared" si="0"/>
        <v>0</v>
      </c>
      <c r="AE6" s="18"/>
      <c r="AF6" s="18"/>
      <c r="AG6" s="46"/>
    </row>
    <row r="7" s="8" customFormat="1" ht="363" customHeight="1" spans="1:34">
      <c r="A7" s="22">
        <v>1</v>
      </c>
      <c r="B7" s="22">
        <v>2024</v>
      </c>
      <c r="C7" s="23" t="s">
        <v>1385</v>
      </c>
      <c r="D7" s="22" t="s">
        <v>178</v>
      </c>
      <c r="E7" s="24" t="s">
        <v>1347</v>
      </c>
      <c r="F7" s="22" t="s">
        <v>1160</v>
      </c>
      <c r="G7" s="23" t="s">
        <v>1348</v>
      </c>
      <c r="H7" s="22">
        <v>2000</v>
      </c>
      <c r="I7" s="22">
        <v>1</v>
      </c>
      <c r="J7" s="22"/>
      <c r="K7" s="22"/>
      <c r="L7" s="22"/>
      <c r="M7" s="22"/>
      <c r="N7" s="22">
        <v>56</v>
      </c>
      <c r="O7" s="22">
        <v>183</v>
      </c>
      <c r="P7" s="22" t="s">
        <v>183</v>
      </c>
      <c r="Q7" s="22" t="s">
        <v>183</v>
      </c>
      <c r="R7" s="22">
        <v>760</v>
      </c>
      <c r="S7" s="22">
        <v>760</v>
      </c>
      <c r="T7" s="22">
        <v>760</v>
      </c>
      <c r="U7" s="22"/>
      <c r="V7" s="22"/>
      <c r="W7" s="22"/>
      <c r="X7" s="22"/>
      <c r="Y7" s="22"/>
      <c r="Z7" s="22"/>
      <c r="AA7" s="22"/>
      <c r="AB7" s="22"/>
      <c r="AC7" s="22"/>
      <c r="AD7" s="22"/>
      <c r="AE7" s="33" t="s">
        <v>1349</v>
      </c>
      <c r="AF7" s="33" t="s">
        <v>1163</v>
      </c>
      <c r="AG7" s="60" t="s">
        <v>1386</v>
      </c>
      <c r="AH7" s="75" t="s">
        <v>1386</v>
      </c>
    </row>
    <row r="8" s="7" customFormat="1" ht="409" customHeight="1" spans="1:34">
      <c r="A8" s="25">
        <v>2</v>
      </c>
      <c r="B8" s="25">
        <v>2024</v>
      </c>
      <c r="C8" s="26" t="s">
        <v>983</v>
      </c>
      <c r="D8" s="27" t="s">
        <v>178</v>
      </c>
      <c r="E8" s="27" t="s">
        <v>984</v>
      </c>
      <c r="F8" s="27" t="s">
        <v>180</v>
      </c>
      <c r="G8" s="26" t="s">
        <v>1294</v>
      </c>
      <c r="H8" s="22">
        <v>3896</v>
      </c>
      <c r="I8" s="25">
        <v>1</v>
      </c>
      <c r="J8" s="25"/>
      <c r="K8" s="25"/>
      <c r="L8" s="25"/>
      <c r="M8" s="25"/>
      <c r="N8" s="25">
        <v>338</v>
      </c>
      <c r="O8" s="25">
        <v>1345</v>
      </c>
      <c r="P8" s="27" t="s">
        <v>985</v>
      </c>
      <c r="Q8" s="27" t="s">
        <v>183</v>
      </c>
      <c r="R8" s="27">
        <v>2000</v>
      </c>
      <c r="S8" s="25">
        <v>2000</v>
      </c>
      <c r="T8" s="57">
        <v>1600</v>
      </c>
      <c r="U8" s="57">
        <v>400</v>
      </c>
      <c r="V8" s="57"/>
      <c r="W8" s="57"/>
      <c r="X8" s="57"/>
      <c r="Y8" s="57"/>
      <c r="Z8" s="57"/>
      <c r="AA8" s="57"/>
      <c r="AB8" s="57"/>
      <c r="AC8" s="57"/>
      <c r="AD8" s="57"/>
      <c r="AE8" s="25" t="s">
        <v>1139</v>
      </c>
      <c r="AF8" s="25" t="s">
        <v>1140</v>
      </c>
      <c r="AG8" s="57" t="s">
        <v>1386</v>
      </c>
      <c r="AH8" s="75" t="s">
        <v>1386</v>
      </c>
    </row>
    <row r="9" s="7" customFormat="1" ht="312" customHeight="1" spans="1:34">
      <c r="A9" s="28"/>
      <c r="B9" s="28"/>
      <c r="C9" s="29"/>
      <c r="D9" s="30"/>
      <c r="E9" s="30"/>
      <c r="F9" s="30"/>
      <c r="G9" s="29"/>
      <c r="H9" s="22"/>
      <c r="I9" s="28"/>
      <c r="J9" s="28"/>
      <c r="K9" s="28"/>
      <c r="L9" s="28"/>
      <c r="M9" s="28"/>
      <c r="N9" s="28"/>
      <c r="O9" s="28"/>
      <c r="P9" s="30"/>
      <c r="Q9" s="30"/>
      <c r="R9" s="30"/>
      <c r="S9" s="28"/>
      <c r="T9" s="58"/>
      <c r="U9" s="58"/>
      <c r="V9" s="58"/>
      <c r="W9" s="58"/>
      <c r="X9" s="58"/>
      <c r="Y9" s="58"/>
      <c r="Z9" s="58"/>
      <c r="AA9" s="58"/>
      <c r="AB9" s="58"/>
      <c r="AC9" s="58"/>
      <c r="AD9" s="58"/>
      <c r="AE9" s="28"/>
      <c r="AF9" s="28"/>
      <c r="AG9" s="58"/>
      <c r="AH9" s="75"/>
    </row>
    <row r="10" s="7" customFormat="1" ht="354" customHeight="1" spans="1:34">
      <c r="A10" s="22">
        <v>3</v>
      </c>
      <c r="B10" s="22">
        <v>2024</v>
      </c>
      <c r="C10" s="23" t="s">
        <v>185</v>
      </c>
      <c r="D10" s="24" t="s">
        <v>178</v>
      </c>
      <c r="E10" s="24" t="s">
        <v>984</v>
      </c>
      <c r="F10" s="24" t="s">
        <v>1295</v>
      </c>
      <c r="G10" s="23" t="s">
        <v>1387</v>
      </c>
      <c r="H10" s="22">
        <v>4581</v>
      </c>
      <c r="I10" s="22">
        <v>1</v>
      </c>
      <c r="J10" s="22"/>
      <c r="K10" s="22"/>
      <c r="L10" s="22"/>
      <c r="M10" s="22"/>
      <c r="N10" s="22">
        <v>737</v>
      </c>
      <c r="O10" s="22">
        <v>2312</v>
      </c>
      <c r="P10" s="24" t="s">
        <v>183</v>
      </c>
      <c r="Q10" s="24" t="s">
        <v>183</v>
      </c>
      <c r="R10" s="59">
        <v>1370</v>
      </c>
      <c r="S10" s="22">
        <v>1370</v>
      </c>
      <c r="T10" s="60">
        <v>970</v>
      </c>
      <c r="U10" s="60">
        <v>400</v>
      </c>
      <c r="V10" s="60"/>
      <c r="W10" s="60"/>
      <c r="X10" s="22"/>
      <c r="Y10" s="22"/>
      <c r="Z10" s="22"/>
      <c r="AA10" s="22"/>
      <c r="AB10" s="22"/>
      <c r="AC10" s="22"/>
      <c r="AD10" s="22"/>
      <c r="AE10" s="33" t="s">
        <v>1145</v>
      </c>
      <c r="AF10" s="33" t="s">
        <v>1146</v>
      </c>
      <c r="AG10" s="60" t="s">
        <v>1386</v>
      </c>
      <c r="AH10" s="75" t="s">
        <v>1386</v>
      </c>
    </row>
    <row r="11" s="7" customFormat="1" ht="409" customHeight="1" spans="1:34">
      <c r="A11" s="22">
        <v>4</v>
      </c>
      <c r="B11" s="22">
        <v>2024</v>
      </c>
      <c r="C11" s="31" t="s">
        <v>1388</v>
      </c>
      <c r="D11" s="24" t="s">
        <v>178</v>
      </c>
      <c r="E11" s="31" t="s">
        <v>402</v>
      </c>
      <c r="F11" s="24" t="s">
        <v>198</v>
      </c>
      <c r="G11" s="32" t="s">
        <v>1389</v>
      </c>
      <c r="H11" s="22">
        <v>415</v>
      </c>
      <c r="I11" s="22">
        <v>1</v>
      </c>
      <c r="J11" s="22"/>
      <c r="K11" s="22"/>
      <c r="L11" s="22"/>
      <c r="M11" s="22"/>
      <c r="N11" s="28">
        <v>11</v>
      </c>
      <c r="O11" s="28">
        <v>43</v>
      </c>
      <c r="P11" s="24" t="s">
        <v>192</v>
      </c>
      <c r="Q11" s="24" t="s">
        <v>183</v>
      </c>
      <c r="R11" s="24">
        <v>160</v>
      </c>
      <c r="S11" s="22">
        <v>160</v>
      </c>
      <c r="T11" s="60">
        <v>160</v>
      </c>
      <c r="U11" s="60"/>
      <c r="V11" s="60"/>
      <c r="W11" s="60"/>
      <c r="X11" s="22"/>
      <c r="Y11" s="22"/>
      <c r="Z11" s="22"/>
      <c r="AA11" s="22"/>
      <c r="AB11" s="22"/>
      <c r="AC11" s="22"/>
      <c r="AD11" s="22"/>
      <c r="AE11" s="65" t="s">
        <v>1300</v>
      </c>
      <c r="AF11" s="65" t="s">
        <v>1301</v>
      </c>
      <c r="AG11" s="60" t="s">
        <v>1386</v>
      </c>
      <c r="AH11" s="75" t="s">
        <v>1386</v>
      </c>
    </row>
    <row r="12" s="7" customFormat="1" ht="306" customHeight="1" spans="1:34">
      <c r="A12" s="22">
        <v>5</v>
      </c>
      <c r="B12" s="22">
        <v>2024</v>
      </c>
      <c r="C12" s="22" t="s">
        <v>1303</v>
      </c>
      <c r="D12" s="22" t="s">
        <v>178</v>
      </c>
      <c r="E12" s="22" t="s">
        <v>984</v>
      </c>
      <c r="F12" s="22" t="s">
        <v>1304</v>
      </c>
      <c r="G12" s="33" t="s">
        <v>1504</v>
      </c>
      <c r="H12" s="22">
        <v>290</v>
      </c>
      <c r="I12" s="22">
        <v>1</v>
      </c>
      <c r="J12" s="22"/>
      <c r="K12" s="22"/>
      <c r="L12" s="22"/>
      <c r="M12" s="22"/>
      <c r="N12" s="47">
        <v>472</v>
      </c>
      <c r="O12" s="47">
        <v>1694</v>
      </c>
      <c r="P12" s="22" t="s">
        <v>192</v>
      </c>
      <c r="Q12" s="22" t="s">
        <v>183</v>
      </c>
      <c r="R12" s="22">
        <v>100</v>
      </c>
      <c r="S12" s="22">
        <v>100</v>
      </c>
      <c r="T12" s="22">
        <v>100</v>
      </c>
      <c r="U12" s="22"/>
      <c r="V12" s="22"/>
      <c r="W12" s="22"/>
      <c r="X12" s="22"/>
      <c r="Y12" s="22"/>
      <c r="Z12" s="22"/>
      <c r="AA12" s="22"/>
      <c r="AB12" s="22"/>
      <c r="AC12" s="22"/>
      <c r="AD12" s="22"/>
      <c r="AE12" s="47" t="s">
        <v>1306</v>
      </c>
      <c r="AF12" s="47" t="s">
        <v>1307</v>
      </c>
      <c r="AG12" s="76" t="s">
        <v>1386</v>
      </c>
      <c r="AH12" s="75" t="s">
        <v>1386</v>
      </c>
    </row>
    <row r="13" s="7" customFormat="1" ht="405" customHeight="1" spans="1:34">
      <c r="A13" s="22">
        <v>6</v>
      </c>
      <c r="B13" s="22">
        <v>2024</v>
      </c>
      <c r="C13" s="34" t="s">
        <v>203</v>
      </c>
      <c r="D13" s="24" t="s">
        <v>178</v>
      </c>
      <c r="E13" s="24" t="s">
        <v>990</v>
      </c>
      <c r="F13" s="24" t="s">
        <v>204</v>
      </c>
      <c r="G13" s="35" t="s">
        <v>1395</v>
      </c>
      <c r="H13" s="22">
        <v>4</v>
      </c>
      <c r="I13" s="22"/>
      <c r="J13" s="22"/>
      <c r="K13" s="22">
        <v>1</v>
      </c>
      <c r="L13" s="22"/>
      <c r="M13" s="22"/>
      <c r="N13" s="48">
        <v>788</v>
      </c>
      <c r="O13" s="48">
        <v>2878</v>
      </c>
      <c r="P13" s="49" t="s">
        <v>206</v>
      </c>
      <c r="Q13" s="49" t="s">
        <v>207</v>
      </c>
      <c r="R13" s="39">
        <v>1700</v>
      </c>
      <c r="S13" s="22">
        <v>1700</v>
      </c>
      <c r="T13" s="60">
        <v>1300</v>
      </c>
      <c r="U13" s="60">
        <v>400</v>
      </c>
      <c r="V13" s="60"/>
      <c r="W13" s="60"/>
      <c r="X13" s="22"/>
      <c r="Y13" s="22"/>
      <c r="Z13" s="22"/>
      <c r="AA13" s="22"/>
      <c r="AB13" s="22"/>
      <c r="AC13" s="22"/>
      <c r="AD13" s="22"/>
      <c r="AE13" s="33" t="s">
        <v>1410</v>
      </c>
      <c r="AF13" s="33" t="s">
        <v>1157</v>
      </c>
      <c r="AG13" s="60" t="s">
        <v>1386</v>
      </c>
      <c r="AH13" s="75" t="s">
        <v>1386</v>
      </c>
    </row>
    <row r="14" s="9" customFormat="1" ht="320" customHeight="1" spans="1:34">
      <c r="A14" s="22">
        <v>7</v>
      </c>
      <c r="B14" s="22">
        <v>2024</v>
      </c>
      <c r="C14" s="22" t="s">
        <v>1190</v>
      </c>
      <c r="D14" s="22" t="s">
        <v>178</v>
      </c>
      <c r="E14" s="22" t="s">
        <v>990</v>
      </c>
      <c r="F14" s="22" t="s">
        <v>357</v>
      </c>
      <c r="G14" s="22" t="s">
        <v>1320</v>
      </c>
      <c r="H14" s="36">
        <v>16</v>
      </c>
      <c r="I14" s="36"/>
      <c r="J14" s="36"/>
      <c r="K14" s="36">
        <v>1</v>
      </c>
      <c r="L14" s="36"/>
      <c r="M14" s="36"/>
      <c r="N14" s="36">
        <v>114</v>
      </c>
      <c r="O14" s="36">
        <v>456</v>
      </c>
      <c r="P14" s="36" t="s">
        <v>1016</v>
      </c>
      <c r="Q14" s="49" t="s">
        <v>207</v>
      </c>
      <c r="R14" s="22">
        <v>1400</v>
      </c>
      <c r="S14" s="61"/>
      <c r="T14" s="36"/>
      <c r="U14" s="36"/>
      <c r="V14" s="36"/>
      <c r="W14" s="36"/>
      <c r="X14" s="36">
        <v>1400</v>
      </c>
      <c r="Y14" s="36"/>
      <c r="Z14" s="36"/>
      <c r="AA14" s="36"/>
      <c r="AB14" s="36"/>
      <c r="AC14" s="36"/>
      <c r="AD14" s="36"/>
      <c r="AE14" s="37" t="s">
        <v>1192</v>
      </c>
      <c r="AF14" s="37" t="s">
        <v>1193</v>
      </c>
      <c r="AG14" s="77" t="s">
        <v>1386</v>
      </c>
      <c r="AH14" s="75" t="s">
        <v>1386</v>
      </c>
    </row>
    <row r="15" s="7" customFormat="1" ht="189" customHeight="1" spans="1:34">
      <c r="A15" s="22">
        <v>8</v>
      </c>
      <c r="B15" s="22">
        <v>2024</v>
      </c>
      <c r="C15" s="37" t="s">
        <v>208</v>
      </c>
      <c r="D15" s="24" t="s">
        <v>178</v>
      </c>
      <c r="E15" s="24" t="s">
        <v>990</v>
      </c>
      <c r="F15" s="24" t="s">
        <v>209</v>
      </c>
      <c r="G15" s="37" t="s">
        <v>1396</v>
      </c>
      <c r="H15" s="22"/>
      <c r="I15" s="22"/>
      <c r="J15" s="22"/>
      <c r="K15" s="22">
        <v>1</v>
      </c>
      <c r="L15" s="22"/>
      <c r="M15" s="22"/>
      <c r="N15" s="22">
        <v>1867</v>
      </c>
      <c r="O15" s="22">
        <v>7902</v>
      </c>
      <c r="P15" s="36" t="s">
        <v>211</v>
      </c>
      <c r="Q15" s="49" t="s">
        <v>207</v>
      </c>
      <c r="R15" s="22">
        <v>350</v>
      </c>
      <c r="S15" s="28">
        <v>200</v>
      </c>
      <c r="T15" s="58">
        <v>200</v>
      </c>
      <c r="U15" s="58"/>
      <c r="V15" s="58"/>
      <c r="W15" s="58"/>
      <c r="X15" s="28"/>
      <c r="Y15" s="28"/>
      <c r="Z15" s="28"/>
      <c r="AA15" s="28"/>
      <c r="AB15" s="28">
        <v>150</v>
      </c>
      <c r="AC15" s="28"/>
      <c r="AD15" s="28"/>
      <c r="AE15" s="50" t="s">
        <v>1195</v>
      </c>
      <c r="AF15" s="50" t="s">
        <v>1196</v>
      </c>
      <c r="AG15" s="60" t="s">
        <v>1386</v>
      </c>
      <c r="AH15" s="75" t="s">
        <v>1386</v>
      </c>
    </row>
    <row r="16" s="10" customFormat="1" ht="321" customHeight="1" spans="1:34">
      <c r="A16" s="22">
        <v>9</v>
      </c>
      <c r="B16" s="33">
        <v>2024</v>
      </c>
      <c r="C16" s="33" t="s">
        <v>1328</v>
      </c>
      <c r="D16" s="33" t="s">
        <v>178</v>
      </c>
      <c r="E16" s="22" t="s">
        <v>1009</v>
      </c>
      <c r="F16" s="33" t="s">
        <v>548</v>
      </c>
      <c r="G16" s="33" t="s">
        <v>1329</v>
      </c>
      <c r="H16" s="33">
        <v>100</v>
      </c>
      <c r="I16" s="33">
        <v>1</v>
      </c>
      <c r="J16" s="33"/>
      <c r="K16" s="33"/>
      <c r="L16" s="33"/>
      <c r="M16" s="33"/>
      <c r="N16" s="50">
        <v>26</v>
      </c>
      <c r="O16" s="50">
        <v>83</v>
      </c>
      <c r="P16" s="33" t="s">
        <v>183</v>
      </c>
      <c r="Q16" s="33" t="s">
        <v>183</v>
      </c>
      <c r="R16" s="33">
        <v>60</v>
      </c>
      <c r="S16" s="33">
        <v>60</v>
      </c>
      <c r="T16" s="33">
        <v>60</v>
      </c>
      <c r="U16" s="33"/>
      <c r="V16" s="33"/>
      <c r="W16" s="33"/>
      <c r="X16" s="33"/>
      <c r="Y16" s="33"/>
      <c r="Z16" s="33"/>
      <c r="AA16" s="33"/>
      <c r="AB16" s="33"/>
      <c r="AC16" s="66"/>
      <c r="AD16" s="33"/>
      <c r="AE16" s="67" t="s">
        <v>1331</v>
      </c>
      <c r="AF16" s="33" t="s">
        <v>1332</v>
      </c>
      <c r="AG16" s="60" t="s">
        <v>1386</v>
      </c>
      <c r="AH16" s="22" t="s">
        <v>1390</v>
      </c>
    </row>
    <row r="17" s="7" customFormat="1" ht="178" customHeight="1" spans="1:34">
      <c r="A17" s="22">
        <v>10</v>
      </c>
      <c r="B17" s="22">
        <v>2024</v>
      </c>
      <c r="C17" s="33" t="s">
        <v>998</v>
      </c>
      <c r="D17" s="22" t="s">
        <v>178</v>
      </c>
      <c r="E17" s="22" t="s">
        <v>1175</v>
      </c>
      <c r="F17" s="22" t="s">
        <v>995</v>
      </c>
      <c r="G17" s="33" t="s">
        <v>999</v>
      </c>
      <c r="H17" s="22">
        <v>1200</v>
      </c>
      <c r="I17" s="22">
        <v>1</v>
      </c>
      <c r="J17" s="22"/>
      <c r="K17" s="22"/>
      <c r="L17" s="22"/>
      <c r="M17" s="22"/>
      <c r="N17" s="22">
        <v>1200</v>
      </c>
      <c r="O17" s="22">
        <v>1200</v>
      </c>
      <c r="P17" s="36" t="s">
        <v>183</v>
      </c>
      <c r="Q17" s="36" t="s">
        <v>183</v>
      </c>
      <c r="R17" s="22">
        <v>200</v>
      </c>
      <c r="S17" s="22"/>
      <c r="T17" s="60"/>
      <c r="U17" s="60"/>
      <c r="V17" s="60"/>
      <c r="W17" s="60"/>
      <c r="X17" s="22">
        <v>200</v>
      </c>
      <c r="Y17" s="22"/>
      <c r="Z17" s="22"/>
      <c r="AA17" s="22"/>
      <c r="AB17" s="22"/>
      <c r="AC17" s="22"/>
      <c r="AD17" s="22"/>
      <c r="AE17" s="33" t="s">
        <v>1181</v>
      </c>
      <c r="AF17" s="33" t="s">
        <v>1182</v>
      </c>
      <c r="AG17" s="60" t="s">
        <v>1386</v>
      </c>
      <c r="AH17" s="75" t="s">
        <v>1386</v>
      </c>
    </row>
    <row r="18" s="11" customFormat="1" ht="189" customHeight="1" spans="1:34">
      <c r="A18" s="22">
        <v>11</v>
      </c>
      <c r="B18" s="25">
        <v>2024</v>
      </c>
      <c r="C18" s="38" t="s">
        <v>1336</v>
      </c>
      <c r="D18" s="27" t="s">
        <v>178</v>
      </c>
      <c r="E18" s="27" t="s">
        <v>1337</v>
      </c>
      <c r="F18" s="27" t="s">
        <v>1304</v>
      </c>
      <c r="G18" s="38" t="s">
        <v>1338</v>
      </c>
      <c r="H18" s="25">
        <v>30</v>
      </c>
      <c r="I18" s="25">
        <v>1</v>
      </c>
      <c r="J18" s="25"/>
      <c r="K18" s="25"/>
      <c r="L18" s="25"/>
      <c r="M18" s="25"/>
      <c r="N18" s="25">
        <v>431</v>
      </c>
      <c r="O18" s="25">
        <v>1548</v>
      </c>
      <c r="P18" s="51" t="s">
        <v>215</v>
      </c>
      <c r="Q18" s="51" t="s">
        <v>215</v>
      </c>
      <c r="R18" s="25">
        <v>1400</v>
      </c>
      <c r="S18" s="25">
        <v>1400</v>
      </c>
      <c r="T18" s="57">
        <v>1400</v>
      </c>
      <c r="U18" s="57"/>
      <c r="V18" s="57"/>
      <c r="W18" s="57"/>
      <c r="X18" s="25"/>
      <c r="Y18" s="25"/>
      <c r="Z18" s="25"/>
      <c r="AA18" s="25"/>
      <c r="AB18" s="25"/>
      <c r="AC18" s="25"/>
      <c r="AD18" s="25"/>
      <c r="AE18" s="68" t="s">
        <v>1339</v>
      </c>
      <c r="AF18" s="68" t="s">
        <v>1340</v>
      </c>
      <c r="AG18" s="57" t="s">
        <v>1386</v>
      </c>
      <c r="AH18" s="75" t="s">
        <v>1386</v>
      </c>
    </row>
    <row r="19" s="7" customFormat="1" ht="348" customHeight="1" spans="1:34">
      <c r="A19" s="22">
        <v>12</v>
      </c>
      <c r="B19" s="22">
        <v>2024</v>
      </c>
      <c r="C19" s="34" t="s">
        <v>220</v>
      </c>
      <c r="D19" s="22" t="s">
        <v>178</v>
      </c>
      <c r="E19" s="24" t="s">
        <v>990</v>
      </c>
      <c r="F19" s="22" t="s">
        <v>221</v>
      </c>
      <c r="G19" s="34" t="s">
        <v>1098</v>
      </c>
      <c r="H19" s="22">
        <v>3</v>
      </c>
      <c r="I19" s="22"/>
      <c r="J19" s="22"/>
      <c r="K19" s="22">
        <v>1</v>
      </c>
      <c r="L19" s="22"/>
      <c r="M19" s="22"/>
      <c r="N19" s="22">
        <v>2245</v>
      </c>
      <c r="O19" s="22">
        <v>10000</v>
      </c>
      <c r="P19" s="36" t="s">
        <v>1369</v>
      </c>
      <c r="Q19" s="22" t="s">
        <v>207</v>
      </c>
      <c r="R19" s="22">
        <v>3000</v>
      </c>
      <c r="S19" s="22">
        <v>1000</v>
      </c>
      <c r="T19" s="60">
        <v>1000</v>
      </c>
      <c r="U19" s="60"/>
      <c r="V19" s="60"/>
      <c r="W19" s="60"/>
      <c r="X19" s="22"/>
      <c r="Y19" s="22"/>
      <c r="Z19" s="22">
        <v>2000</v>
      </c>
      <c r="AA19" s="22"/>
      <c r="AB19" s="22"/>
      <c r="AC19" s="22"/>
      <c r="AD19" s="22"/>
      <c r="AE19" s="33" t="s">
        <v>1165</v>
      </c>
      <c r="AF19" s="33" t="s">
        <v>1166</v>
      </c>
      <c r="AG19" s="60" t="s">
        <v>1386</v>
      </c>
      <c r="AH19" s="75" t="s">
        <v>1386</v>
      </c>
    </row>
    <row r="20" s="9" customFormat="1" ht="409" customHeight="1" spans="1:34">
      <c r="A20" s="22">
        <v>13</v>
      </c>
      <c r="B20" s="22">
        <v>2024</v>
      </c>
      <c r="C20" s="37" t="s">
        <v>327</v>
      </c>
      <c r="D20" s="36" t="s">
        <v>178</v>
      </c>
      <c r="E20" s="36" t="s">
        <v>984</v>
      </c>
      <c r="F20" s="36" t="s">
        <v>209</v>
      </c>
      <c r="G20" s="37" t="s">
        <v>1081</v>
      </c>
      <c r="H20" s="36">
        <v>1</v>
      </c>
      <c r="I20" s="36"/>
      <c r="J20" s="36"/>
      <c r="K20" s="36">
        <v>1</v>
      </c>
      <c r="L20" s="36"/>
      <c r="M20" s="36"/>
      <c r="N20" s="36">
        <v>560</v>
      </c>
      <c r="O20" s="36">
        <v>1650</v>
      </c>
      <c r="P20" s="36" t="s">
        <v>305</v>
      </c>
      <c r="Q20" s="36" t="s">
        <v>207</v>
      </c>
      <c r="R20" s="36">
        <v>800</v>
      </c>
      <c r="S20" s="36">
        <v>800</v>
      </c>
      <c r="T20" s="36">
        <v>800</v>
      </c>
      <c r="U20" s="36"/>
      <c r="V20" s="36"/>
      <c r="W20" s="36"/>
      <c r="X20" s="36"/>
      <c r="Y20" s="36"/>
      <c r="Z20" s="36"/>
      <c r="AA20" s="36"/>
      <c r="AB20" s="36"/>
      <c r="AC20" s="36"/>
      <c r="AD20" s="36"/>
      <c r="AE20" s="37" t="s">
        <v>1172</v>
      </c>
      <c r="AF20" s="37" t="s">
        <v>1173</v>
      </c>
      <c r="AG20" s="77" t="s">
        <v>1386</v>
      </c>
      <c r="AH20" s="75" t="s">
        <v>1386</v>
      </c>
    </row>
    <row r="21" s="12" customFormat="1" ht="409" customHeight="1" spans="1:34">
      <c r="A21" s="22">
        <v>14</v>
      </c>
      <c r="B21" s="22">
        <v>2024</v>
      </c>
      <c r="C21" s="33" t="s">
        <v>1341</v>
      </c>
      <c r="D21" s="22" t="s">
        <v>178</v>
      </c>
      <c r="E21" s="24" t="s">
        <v>1013</v>
      </c>
      <c r="F21" s="22" t="s">
        <v>1342</v>
      </c>
      <c r="G21" s="33" t="s">
        <v>1343</v>
      </c>
      <c r="H21" s="39">
        <v>109.8</v>
      </c>
      <c r="I21" s="39"/>
      <c r="J21" s="39"/>
      <c r="K21" s="39">
        <v>1</v>
      </c>
      <c r="L21" s="39"/>
      <c r="M21" s="39"/>
      <c r="N21" s="39">
        <v>794</v>
      </c>
      <c r="O21" s="39">
        <v>3208</v>
      </c>
      <c r="P21" s="22" t="s">
        <v>207</v>
      </c>
      <c r="Q21" s="22" t="s">
        <v>207</v>
      </c>
      <c r="R21" s="39">
        <v>1250</v>
      </c>
      <c r="S21" s="39">
        <v>1250</v>
      </c>
      <c r="T21" s="39">
        <v>1250</v>
      </c>
      <c r="U21" s="39"/>
      <c r="V21" s="39"/>
      <c r="W21" s="39"/>
      <c r="X21" s="39"/>
      <c r="Y21" s="39"/>
      <c r="Z21" s="39"/>
      <c r="AA21" s="39"/>
      <c r="AB21" s="39"/>
      <c r="AC21" s="69"/>
      <c r="AD21" s="39"/>
      <c r="AE21" s="70" t="s">
        <v>1202</v>
      </c>
      <c r="AF21" s="71" t="s">
        <v>1203</v>
      </c>
      <c r="AG21" s="78" t="s">
        <v>1386</v>
      </c>
      <c r="AH21" s="75" t="s">
        <v>1386</v>
      </c>
    </row>
    <row r="22" s="7" customFormat="1" ht="198" customHeight="1" spans="1:34">
      <c r="A22" s="22">
        <v>15</v>
      </c>
      <c r="B22" s="22">
        <v>2024</v>
      </c>
      <c r="C22" s="33" t="s">
        <v>993</v>
      </c>
      <c r="D22" s="22" t="s">
        <v>178</v>
      </c>
      <c r="E22" s="22" t="s">
        <v>1175</v>
      </c>
      <c r="F22" s="22" t="s">
        <v>995</v>
      </c>
      <c r="G22" s="33" t="s">
        <v>1103</v>
      </c>
      <c r="H22" s="22">
        <v>800</v>
      </c>
      <c r="I22" s="22"/>
      <c r="J22" s="22"/>
      <c r="K22" s="22"/>
      <c r="L22" s="22">
        <v>1</v>
      </c>
      <c r="M22" s="22"/>
      <c r="N22" s="22">
        <v>800</v>
      </c>
      <c r="O22" s="22">
        <v>800</v>
      </c>
      <c r="P22" s="36" t="s">
        <v>997</v>
      </c>
      <c r="Q22" s="22" t="s">
        <v>997</v>
      </c>
      <c r="R22" s="22">
        <v>240</v>
      </c>
      <c r="S22" s="22">
        <v>240</v>
      </c>
      <c r="T22" s="60">
        <v>240</v>
      </c>
      <c r="U22" s="60"/>
      <c r="V22" s="60"/>
      <c r="W22" s="60"/>
      <c r="X22" s="22"/>
      <c r="Y22" s="22"/>
      <c r="Z22" s="22"/>
      <c r="AA22" s="22"/>
      <c r="AB22" s="22"/>
      <c r="AC22" s="22"/>
      <c r="AD22" s="22"/>
      <c r="AE22" s="33" t="s">
        <v>1178</v>
      </c>
      <c r="AF22" s="33" t="s">
        <v>1179</v>
      </c>
      <c r="AG22" s="60" t="s">
        <v>1386</v>
      </c>
      <c r="AH22" s="75" t="s">
        <v>1386</v>
      </c>
    </row>
    <row r="23" s="7" customFormat="1" ht="207" customHeight="1" spans="1:34">
      <c r="A23" s="22">
        <v>16</v>
      </c>
      <c r="B23" s="22">
        <v>2024</v>
      </c>
      <c r="C23" s="33" t="s">
        <v>1004</v>
      </c>
      <c r="D23" s="22" t="s">
        <v>178</v>
      </c>
      <c r="E23" s="22" t="s">
        <v>1184</v>
      </c>
      <c r="F23" s="22" t="s">
        <v>995</v>
      </c>
      <c r="G23" s="33" t="s">
        <v>1006</v>
      </c>
      <c r="H23" s="22">
        <v>3800</v>
      </c>
      <c r="I23" s="22"/>
      <c r="J23" s="22"/>
      <c r="K23" s="22"/>
      <c r="L23" s="22"/>
      <c r="M23" s="22">
        <v>1</v>
      </c>
      <c r="N23" s="22">
        <v>3800</v>
      </c>
      <c r="O23" s="22"/>
      <c r="P23" s="22" t="s">
        <v>1007</v>
      </c>
      <c r="Q23" s="22" t="s">
        <v>1007</v>
      </c>
      <c r="R23" s="22">
        <v>38</v>
      </c>
      <c r="S23" s="22">
        <v>38</v>
      </c>
      <c r="T23" s="60"/>
      <c r="U23" s="60"/>
      <c r="V23" s="60">
        <v>38</v>
      </c>
      <c r="W23" s="60"/>
      <c r="X23" s="22"/>
      <c r="Y23" s="22"/>
      <c r="Z23" s="22"/>
      <c r="AA23" s="22"/>
      <c r="AB23" s="22"/>
      <c r="AC23" s="22"/>
      <c r="AD23" s="22"/>
      <c r="AE23" s="33" t="s">
        <v>1187</v>
      </c>
      <c r="AF23" s="33" t="s">
        <v>1188</v>
      </c>
      <c r="AG23" s="60" t="s">
        <v>1386</v>
      </c>
      <c r="AH23" s="75" t="s">
        <v>1386</v>
      </c>
    </row>
    <row r="24" s="8" customFormat="1" ht="221" customHeight="1" spans="1:34">
      <c r="A24" s="22">
        <v>17</v>
      </c>
      <c r="B24" s="22">
        <v>2024</v>
      </c>
      <c r="C24" s="33" t="s">
        <v>648</v>
      </c>
      <c r="D24" s="22" t="s">
        <v>178</v>
      </c>
      <c r="E24" s="24" t="s">
        <v>1011</v>
      </c>
      <c r="F24" s="22" t="s">
        <v>1391</v>
      </c>
      <c r="G24" s="33" t="s">
        <v>1060</v>
      </c>
      <c r="H24" s="22">
        <v>38.6</v>
      </c>
      <c r="I24" s="22"/>
      <c r="J24" s="22"/>
      <c r="K24" s="22">
        <v>1</v>
      </c>
      <c r="L24" s="22"/>
      <c r="M24" s="22"/>
      <c r="N24" s="22">
        <v>2833</v>
      </c>
      <c r="O24" s="22">
        <v>9916</v>
      </c>
      <c r="P24" s="22" t="s">
        <v>183</v>
      </c>
      <c r="Q24" s="22" t="s">
        <v>183</v>
      </c>
      <c r="R24" s="22">
        <v>116</v>
      </c>
      <c r="S24" s="22">
        <v>116</v>
      </c>
      <c r="T24" s="22">
        <v>116</v>
      </c>
      <c r="U24" s="22"/>
      <c r="V24" s="22"/>
      <c r="W24" s="22"/>
      <c r="X24" s="22"/>
      <c r="Y24" s="22"/>
      <c r="Z24" s="22"/>
      <c r="AA24" s="22"/>
      <c r="AB24" s="22"/>
      <c r="AC24" s="22"/>
      <c r="AD24" s="22"/>
      <c r="AE24" s="33" t="s">
        <v>1217</v>
      </c>
      <c r="AF24" s="33" t="s">
        <v>1218</v>
      </c>
      <c r="AG24" s="60" t="s">
        <v>1392</v>
      </c>
      <c r="AH24" s="75" t="s">
        <v>1392</v>
      </c>
    </row>
    <row r="25" s="13" customFormat="1" ht="409" customHeight="1" spans="1:34">
      <c r="A25" s="22">
        <v>18</v>
      </c>
      <c r="B25" s="33">
        <v>2024</v>
      </c>
      <c r="C25" s="33" t="s">
        <v>1323</v>
      </c>
      <c r="D25" s="33" t="s">
        <v>178</v>
      </c>
      <c r="E25" s="22" t="s">
        <v>1009</v>
      </c>
      <c r="F25" s="33" t="s">
        <v>1324</v>
      </c>
      <c r="G25" s="33" t="s">
        <v>1325</v>
      </c>
      <c r="H25" s="33">
        <v>7.7</v>
      </c>
      <c r="I25" s="33"/>
      <c r="J25" s="33"/>
      <c r="K25" s="33">
        <v>1</v>
      </c>
      <c r="L25" s="33"/>
      <c r="M25" s="33"/>
      <c r="N25" s="39">
        <v>788</v>
      </c>
      <c r="O25" s="39">
        <v>2878</v>
      </c>
      <c r="P25" s="22" t="s">
        <v>206</v>
      </c>
      <c r="Q25" s="33" t="s">
        <v>207</v>
      </c>
      <c r="R25" s="33">
        <v>950</v>
      </c>
      <c r="S25" s="33">
        <v>950</v>
      </c>
      <c r="T25" s="33">
        <v>950</v>
      </c>
      <c r="U25" s="33"/>
      <c r="V25" s="33"/>
      <c r="W25" s="33"/>
      <c r="X25" s="33"/>
      <c r="Y25" s="33"/>
      <c r="Z25" s="33"/>
      <c r="AA25" s="33"/>
      <c r="AB25" s="33"/>
      <c r="AC25" s="33"/>
      <c r="AD25" s="33"/>
      <c r="AE25" s="33" t="s">
        <v>1326</v>
      </c>
      <c r="AF25" s="33" t="s">
        <v>913</v>
      </c>
      <c r="AG25" s="60" t="s">
        <v>1392</v>
      </c>
      <c r="AH25" s="75" t="s">
        <v>1392</v>
      </c>
    </row>
    <row r="26" s="7" customFormat="1" ht="189" customHeight="1" spans="1:34">
      <c r="A26" s="22">
        <v>19</v>
      </c>
      <c r="B26" s="22">
        <v>2024</v>
      </c>
      <c r="C26" s="33" t="s">
        <v>1333</v>
      </c>
      <c r="D26" s="22" t="s">
        <v>178</v>
      </c>
      <c r="E26" s="22" t="s">
        <v>1175</v>
      </c>
      <c r="F26" s="22" t="s">
        <v>995</v>
      </c>
      <c r="G26" s="33" t="s">
        <v>1114</v>
      </c>
      <c r="H26" s="22"/>
      <c r="I26" s="22"/>
      <c r="J26" s="22">
        <v>1</v>
      </c>
      <c r="K26" s="22"/>
      <c r="L26" s="22"/>
      <c r="M26" s="22"/>
      <c r="N26" s="22"/>
      <c r="O26" s="22"/>
      <c r="P26" s="36" t="s">
        <v>1003</v>
      </c>
      <c r="Q26" s="36" t="s">
        <v>1003</v>
      </c>
      <c r="R26" s="22">
        <v>10</v>
      </c>
      <c r="S26" s="22"/>
      <c r="T26" s="60"/>
      <c r="U26" s="60"/>
      <c r="V26" s="60"/>
      <c r="W26" s="60"/>
      <c r="X26" s="22">
        <v>10</v>
      </c>
      <c r="Y26" s="22"/>
      <c r="Z26" s="22"/>
      <c r="AA26" s="22"/>
      <c r="AB26" s="22"/>
      <c r="AC26" s="22"/>
      <c r="AD26" s="22"/>
      <c r="AE26" s="33" t="s">
        <v>1221</v>
      </c>
      <c r="AF26" s="33" t="s">
        <v>1334</v>
      </c>
      <c r="AG26" s="60" t="s">
        <v>1392</v>
      </c>
      <c r="AH26" s="75" t="s">
        <v>1392</v>
      </c>
    </row>
    <row r="27" s="8" customFormat="1" ht="201" customHeight="1" spans="1:34">
      <c r="A27" s="22">
        <v>20</v>
      </c>
      <c r="B27" s="24">
        <v>2024</v>
      </c>
      <c r="C27" s="40" t="s">
        <v>592</v>
      </c>
      <c r="D27" s="24" t="s">
        <v>178</v>
      </c>
      <c r="E27" s="24" t="s">
        <v>1022</v>
      </c>
      <c r="F27" s="24" t="s">
        <v>593</v>
      </c>
      <c r="G27" s="40" t="s">
        <v>594</v>
      </c>
      <c r="H27" s="24">
        <v>11</v>
      </c>
      <c r="I27" s="52"/>
      <c r="J27" s="52"/>
      <c r="K27" s="24">
        <v>1</v>
      </c>
      <c r="L27" s="52"/>
      <c r="M27" s="52"/>
      <c r="N27" s="24">
        <v>50</v>
      </c>
      <c r="O27" s="52">
        <v>218</v>
      </c>
      <c r="P27" s="24" t="s">
        <v>985</v>
      </c>
      <c r="Q27" s="24" t="s">
        <v>207</v>
      </c>
      <c r="R27" s="24">
        <v>370</v>
      </c>
      <c r="S27" s="24">
        <v>370</v>
      </c>
      <c r="T27" s="24">
        <v>370</v>
      </c>
      <c r="U27" s="24"/>
      <c r="V27" s="24"/>
      <c r="W27" s="24"/>
      <c r="X27" s="24"/>
      <c r="Y27" s="24"/>
      <c r="Z27" s="24"/>
      <c r="AA27" s="24"/>
      <c r="AB27" s="24"/>
      <c r="AC27" s="22"/>
      <c r="AD27" s="22"/>
      <c r="AE27" s="33" t="s">
        <v>1214</v>
      </c>
      <c r="AF27" s="33" t="s">
        <v>1215</v>
      </c>
      <c r="AG27" s="60" t="s">
        <v>1392</v>
      </c>
      <c r="AH27" s="75" t="s">
        <v>1392</v>
      </c>
    </row>
    <row r="28" s="7" customFormat="1" ht="409" customHeight="1" spans="1:34">
      <c r="A28" s="22">
        <v>21</v>
      </c>
      <c r="B28" s="22">
        <v>2024</v>
      </c>
      <c r="C28" s="35" t="s">
        <v>193</v>
      </c>
      <c r="D28" s="24" t="s">
        <v>178</v>
      </c>
      <c r="E28" s="24" t="s">
        <v>984</v>
      </c>
      <c r="F28" s="24" t="s">
        <v>194</v>
      </c>
      <c r="G28" s="35" t="s">
        <v>1397</v>
      </c>
      <c r="H28" s="22">
        <v>2</v>
      </c>
      <c r="I28" s="22"/>
      <c r="J28" s="22"/>
      <c r="K28" s="22">
        <v>1</v>
      </c>
      <c r="L28" s="22"/>
      <c r="M28" s="22"/>
      <c r="N28" s="22">
        <v>1200</v>
      </c>
      <c r="O28" s="22">
        <v>4337</v>
      </c>
      <c r="P28" s="49" t="s">
        <v>183</v>
      </c>
      <c r="Q28" s="49" t="s">
        <v>183</v>
      </c>
      <c r="R28" s="62">
        <v>2000</v>
      </c>
      <c r="S28" s="22">
        <v>2000</v>
      </c>
      <c r="T28" s="60">
        <v>2000</v>
      </c>
      <c r="U28" s="60"/>
      <c r="V28" s="60"/>
      <c r="W28" s="60"/>
      <c r="X28" s="22"/>
      <c r="Y28" s="22"/>
      <c r="Z28" s="22"/>
      <c r="AA28" s="22"/>
      <c r="AB28" s="22"/>
      <c r="AC28" s="22"/>
      <c r="AD28" s="22"/>
      <c r="AE28" s="33" t="s">
        <v>1153</v>
      </c>
      <c r="AF28" s="33" t="s">
        <v>1154</v>
      </c>
      <c r="AG28" s="60" t="s">
        <v>1392</v>
      </c>
      <c r="AH28" s="75" t="s">
        <v>1392</v>
      </c>
    </row>
    <row r="29" s="12" customFormat="1" ht="271" customHeight="1" spans="1:34">
      <c r="A29" s="22">
        <v>22</v>
      </c>
      <c r="B29" s="22">
        <v>2024</v>
      </c>
      <c r="C29" s="33" t="s">
        <v>1077</v>
      </c>
      <c r="D29" s="22" t="s">
        <v>178</v>
      </c>
      <c r="E29" s="24" t="s">
        <v>1013</v>
      </c>
      <c r="F29" s="22" t="s">
        <v>590</v>
      </c>
      <c r="G29" s="33" t="s">
        <v>1398</v>
      </c>
      <c r="H29" s="39">
        <v>1.13</v>
      </c>
      <c r="I29" s="39"/>
      <c r="J29" s="39"/>
      <c r="K29" s="39">
        <v>1</v>
      </c>
      <c r="L29" s="39"/>
      <c r="M29" s="39"/>
      <c r="N29" s="39">
        <v>298</v>
      </c>
      <c r="O29" s="39">
        <v>1188</v>
      </c>
      <c r="P29" s="22" t="s">
        <v>985</v>
      </c>
      <c r="Q29" s="22" t="s">
        <v>183</v>
      </c>
      <c r="R29" s="39">
        <v>950</v>
      </c>
      <c r="S29" s="39">
        <v>950</v>
      </c>
      <c r="T29" s="39">
        <v>950</v>
      </c>
      <c r="U29" s="39"/>
      <c r="V29" s="39"/>
      <c r="W29" s="39"/>
      <c r="X29" s="39"/>
      <c r="Y29" s="39"/>
      <c r="Z29" s="39"/>
      <c r="AA29" s="39"/>
      <c r="AB29" s="39"/>
      <c r="AC29" s="39"/>
      <c r="AD29" s="39"/>
      <c r="AE29" s="72" t="s">
        <v>1168</v>
      </c>
      <c r="AF29" s="72" t="s">
        <v>1169</v>
      </c>
      <c r="AG29" s="78" t="s">
        <v>1392</v>
      </c>
      <c r="AH29" s="75" t="s">
        <v>1392</v>
      </c>
    </row>
    <row r="30" s="12" customFormat="1" ht="279" customHeight="1" spans="1:34">
      <c r="A30" s="22">
        <v>23</v>
      </c>
      <c r="B30" s="22">
        <v>2024</v>
      </c>
      <c r="C30" s="33" t="s">
        <v>282</v>
      </c>
      <c r="D30" s="22" t="s">
        <v>178</v>
      </c>
      <c r="E30" s="24" t="s">
        <v>1013</v>
      </c>
      <c r="F30" s="22" t="s">
        <v>252</v>
      </c>
      <c r="G30" s="33" t="s">
        <v>1399</v>
      </c>
      <c r="H30" s="39">
        <v>1</v>
      </c>
      <c r="I30" s="39"/>
      <c r="J30" s="39"/>
      <c r="K30" s="39">
        <v>1</v>
      </c>
      <c r="L30" s="39"/>
      <c r="M30" s="39"/>
      <c r="N30" s="39">
        <v>367</v>
      </c>
      <c r="O30" s="39">
        <v>1386</v>
      </c>
      <c r="P30" s="22" t="s">
        <v>227</v>
      </c>
      <c r="Q30" s="22" t="s">
        <v>183</v>
      </c>
      <c r="R30" s="39">
        <v>650</v>
      </c>
      <c r="S30" s="39">
        <v>650</v>
      </c>
      <c r="T30" s="39">
        <v>650</v>
      </c>
      <c r="U30" s="39"/>
      <c r="V30" s="39"/>
      <c r="W30" s="39"/>
      <c r="X30" s="39"/>
      <c r="Y30" s="39"/>
      <c r="Z30" s="39"/>
      <c r="AA30" s="39"/>
      <c r="AB30" s="39"/>
      <c r="AC30" s="39"/>
      <c r="AD30" s="39"/>
      <c r="AE30" s="73" t="s">
        <v>1199</v>
      </c>
      <c r="AF30" s="73" t="s">
        <v>1200</v>
      </c>
      <c r="AG30" s="78" t="s">
        <v>1392</v>
      </c>
      <c r="AH30" s="75" t="s">
        <v>1392</v>
      </c>
    </row>
    <row r="31" s="12" customFormat="1" ht="305" customHeight="1" spans="1:34">
      <c r="A31" s="22">
        <v>24</v>
      </c>
      <c r="B31" s="22">
        <v>2024</v>
      </c>
      <c r="C31" s="33" t="s">
        <v>285</v>
      </c>
      <c r="D31" s="22" t="s">
        <v>178</v>
      </c>
      <c r="E31" s="24" t="s">
        <v>1013</v>
      </c>
      <c r="F31" s="22" t="s">
        <v>252</v>
      </c>
      <c r="G31" s="33" t="s">
        <v>1116</v>
      </c>
      <c r="H31" s="39">
        <v>1</v>
      </c>
      <c r="I31" s="39"/>
      <c r="J31" s="39"/>
      <c r="K31" s="39">
        <v>1</v>
      </c>
      <c r="L31" s="39"/>
      <c r="M31" s="39"/>
      <c r="N31" s="39">
        <v>462</v>
      </c>
      <c r="O31" s="39">
        <v>1868</v>
      </c>
      <c r="P31" s="22" t="s">
        <v>227</v>
      </c>
      <c r="Q31" s="22" t="s">
        <v>183</v>
      </c>
      <c r="R31" s="39">
        <v>80</v>
      </c>
      <c r="S31" s="39">
        <v>80</v>
      </c>
      <c r="T31" s="39">
        <v>80</v>
      </c>
      <c r="U31" s="39"/>
      <c r="V31" s="39"/>
      <c r="W31" s="39"/>
      <c r="X31" s="39"/>
      <c r="Y31" s="39"/>
      <c r="Z31" s="39"/>
      <c r="AA31" s="39"/>
      <c r="AB31" s="39"/>
      <c r="AC31" s="39"/>
      <c r="AD31" s="39"/>
      <c r="AE31" s="73" t="s">
        <v>1224</v>
      </c>
      <c r="AF31" s="73" t="s">
        <v>1225</v>
      </c>
      <c r="AG31" s="78" t="s">
        <v>1392</v>
      </c>
      <c r="AH31" s="75" t="s">
        <v>1392</v>
      </c>
    </row>
    <row r="32" s="7" customFormat="1" ht="409" customHeight="1" spans="1:34">
      <c r="A32" s="22">
        <v>25</v>
      </c>
      <c r="B32" s="22">
        <v>2024</v>
      </c>
      <c r="C32" s="23" t="s">
        <v>988</v>
      </c>
      <c r="D32" s="24" t="s">
        <v>178</v>
      </c>
      <c r="E32" s="24" t="s">
        <v>984</v>
      </c>
      <c r="F32" s="24" t="s">
        <v>198</v>
      </c>
      <c r="G32" s="23" t="s">
        <v>1149</v>
      </c>
      <c r="H32" s="22">
        <v>4600</v>
      </c>
      <c r="I32" s="22">
        <v>1</v>
      </c>
      <c r="J32" s="22"/>
      <c r="K32" s="22"/>
      <c r="L32" s="22"/>
      <c r="M32" s="22"/>
      <c r="N32" s="22">
        <v>998</v>
      </c>
      <c r="O32" s="22">
        <v>3640</v>
      </c>
      <c r="P32" s="36" t="s">
        <v>192</v>
      </c>
      <c r="Q32" s="24" t="s">
        <v>183</v>
      </c>
      <c r="R32" s="59">
        <v>3000</v>
      </c>
      <c r="S32" s="22">
        <v>3000</v>
      </c>
      <c r="T32" s="60">
        <v>2300</v>
      </c>
      <c r="U32" s="60">
        <v>700</v>
      </c>
      <c r="V32" s="60"/>
      <c r="W32" s="60"/>
      <c r="X32" s="22"/>
      <c r="Y32" s="22"/>
      <c r="Z32" s="22"/>
      <c r="AA32" s="22"/>
      <c r="AB32" s="22"/>
      <c r="AC32" s="22"/>
      <c r="AD32" s="22"/>
      <c r="AE32" s="65" t="s">
        <v>1150</v>
      </c>
      <c r="AF32" s="65" t="s">
        <v>1151</v>
      </c>
      <c r="AG32" s="60" t="s">
        <v>1390</v>
      </c>
      <c r="AH32" s="22" t="s">
        <v>1390</v>
      </c>
    </row>
    <row r="33" s="7" customFormat="1" ht="362" customHeight="1" spans="1:34">
      <c r="A33" s="22">
        <v>26</v>
      </c>
      <c r="B33" s="22">
        <v>2024</v>
      </c>
      <c r="C33" s="41" t="s">
        <v>1393</v>
      </c>
      <c r="D33" s="22" t="s">
        <v>365</v>
      </c>
      <c r="E33" s="22" t="s">
        <v>1289</v>
      </c>
      <c r="F33" s="42" t="s">
        <v>403</v>
      </c>
      <c r="G33" s="42" t="s">
        <v>1394</v>
      </c>
      <c r="H33" s="22">
        <v>1</v>
      </c>
      <c r="I33" s="22">
        <v>1</v>
      </c>
      <c r="J33" s="22"/>
      <c r="K33" s="22"/>
      <c r="L33" s="22"/>
      <c r="M33" s="22"/>
      <c r="N33" s="22">
        <v>523</v>
      </c>
      <c r="O33" s="22">
        <v>2189</v>
      </c>
      <c r="P33" s="22" t="s">
        <v>192</v>
      </c>
      <c r="Q33" s="22" t="s">
        <v>183</v>
      </c>
      <c r="R33" s="22">
        <v>1000</v>
      </c>
      <c r="S33" s="22">
        <v>1000</v>
      </c>
      <c r="T33" s="22">
        <v>1000</v>
      </c>
      <c r="U33" s="22"/>
      <c r="V33" s="22"/>
      <c r="W33" s="22"/>
      <c r="X33" s="22"/>
      <c r="Y33" s="22"/>
      <c r="Z33" s="22"/>
      <c r="AA33" s="22"/>
      <c r="AB33" s="22"/>
      <c r="AC33" s="22"/>
      <c r="AD33" s="22"/>
      <c r="AE33" s="22" t="s">
        <v>1312</v>
      </c>
      <c r="AF33" s="22" t="s">
        <v>1313</v>
      </c>
      <c r="AG33" s="22" t="s">
        <v>1390</v>
      </c>
      <c r="AH33" s="22" t="s">
        <v>1390</v>
      </c>
    </row>
    <row r="34" s="7" customFormat="1" ht="306" customHeight="1" spans="1:34">
      <c r="A34" s="22">
        <v>27</v>
      </c>
      <c r="B34" s="22">
        <v>2024</v>
      </c>
      <c r="C34" s="33" t="s">
        <v>646</v>
      </c>
      <c r="D34" s="22" t="s">
        <v>302</v>
      </c>
      <c r="E34" s="24" t="s">
        <v>990</v>
      </c>
      <c r="F34" s="22" t="s">
        <v>503</v>
      </c>
      <c r="G34" s="33" t="s">
        <v>647</v>
      </c>
      <c r="H34" s="22">
        <v>7</v>
      </c>
      <c r="I34" s="22"/>
      <c r="J34" s="22"/>
      <c r="K34" s="22">
        <v>1</v>
      </c>
      <c r="L34" s="22"/>
      <c r="M34" s="22"/>
      <c r="N34" s="22">
        <v>754</v>
      </c>
      <c r="O34" s="22">
        <v>2895</v>
      </c>
      <c r="P34" s="36" t="s">
        <v>211</v>
      </c>
      <c r="Q34" s="49" t="s">
        <v>207</v>
      </c>
      <c r="R34" s="22">
        <v>5000</v>
      </c>
      <c r="S34" s="22">
        <v>3000</v>
      </c>
      <c r="T34" s="60">
        <v>2000</v>
      </c>
      <c r="U34" s="60"/>
      <c r="V34" s="60">
        <v>1000</v>
      </c>
      <c r="W34" s="60"/>
      <c r="X34" s="22">
        <v>2000</v>
      </c>
      <c r="Y34" s="22"/>
      <c r="Z34" s="22"/>
      <c r="AA34" s="22"/>
      <c r="AB34" s="22"/>
      <c r="AC34" s="22"/>
      <c r="AD34" s="22"/>
      <c r="AE34" s="33" t="s">
        <v>1245</v>
      </c>
      <c r="AF34" s="33" t="s">
        <v>1246</v>
      </c>
      <c r="AG34" s="60" t="s">
        <v>1390</v>
      </c>
      <c r="AH34" s="22" t="s">
        <v>1390</v>
      </c>
    </row>
    <row r="35" ht="267" customHeight="1" spans="1:33">
      <c r="A35" s="43" t="s">
        <v>1505</v>
      </c>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row>
    <row r="36" ht="159" customHeight="1"/>
    <row r="37" ht="159" customHeight="1"/>
  </sheetData>
  <autoFilter xmlns:etc="http://www.wps.cn/officeDocument/2017/etCustomData" ref="A5:XFD35" etc:filterBottomFollowUsedRange="0">
    <sortState ref="5:35">
      <sortCondition ref="AG5" descending="1"/>
    </sortState>
    <extLst/>
  </autoFilter>
  <mergeCells count="71">
    <mergeCell ref="A1:C1"/>
    <mergeCell ref="A2:AG2"/>
    <mergeCell ref="I3:M3"/>
    <mergeCell ref="N3:O3"/>
    <mergeCell ref="P3:Q3"/>
    <mergeCell ref="R3:AD3"/>
    <mergeCell ref="T4:W4"/>
    <mergeCell ref="A6:G6"/>
    <mergeCell ref="A35:AG35"/>
    <mergeCell ref="A3:A5"/>
    <mergeCell ref="A8:A9"/>
    <mergeCell ref="B3:B5"/>
    <mergeCell ref="B8:B9"/>
    <mergeCell ref="C3:C5"/>
    <mergeCell ref="C8:C9"/>
    <mergeCell ref="D3:D5"/>
    <mergeCell ref="D8:D9"/>
    <mergeCell ref="E3:E5"/>
    <mergeCell ref="E8:E9"/>
    <mergeCell ref="F3:F5"/>
    <mergeCell ref="F8:F9"/>
    <mergeCell ref="G3:G5"/>
    <mergeCell ref="G8:G9"/>
    <mergeCell ref="H3:H5"/>
    <mergeCell ref="I4:I5"/>
    <mergeCell ref="I8:I9"/>
    <mergeCell ref="J4:J5"/>
    <mergeCell ref="J8:J9"/>
    <mergeCell ref="K4:K5"/>
    <mergeCell ref="K8:K9"/>
    <mergeCell ref="L4:L5"/>
    <mergeCell ref="L8:L9"/>
    <mergeCell ref="M4:M5"/>
    <mergeCell ref="M8:M9"/>
    <mergeCell ref="N4:N5"/>
    <mergeCell ref="N8:N9"/>
    <mergeCell ref="O4:O5"/>
    <mergeCell ref="O8:O9"/>
    <mergeCell ref="P4:P5"/>
    <mergeCell ref="P8:P9"/>
    <mergeCell ref="Q4:Q5"/>
    <mergeCell ref="Q8:Q9"/>
    <mergeCell ref="R4:R5"/>
    <mergeCell ref="R8:R9"/>
    <mergeCell ref="S4:S5"/>
    <mergeCell ref="S8:S9"/>
    <mergeCell ref="T8:T9"/>
    <mergeCell ref="U8:U9"/>
    <mergeCell ref="V8:V9"/>
    <mergeCell ref="W8:W9"/>
    <mergeCell ref="X4:X5"/>
    <mergeCell ref="X8:X9"/>
    <mergeCell ref="Y4:Y5"/>
    <mergeCell ref="Y8:Y9"/>
    <mergeCell ref="Z4:Z5"/>
    <mergeCell ref="Z8:Z9"/>
    <mergeCell ref="AA4:AA5"/>
    <mergeCell ref="AA8:AA9"/>
    <mergeCell ref="AB4:AB5"/>
    <mergeCell ref="AB8:AB9"/>
    <mergeCell ref="AC4:AC5"/>
    <mergeCell ref="AC8:AC9"/>
    <mergeCell ref="AD4:AD5"/>
    <mergeCell ref="AD8:AD9"/>
    <mergeCell ref="AE3:AE5"/>
    <mergeCell ref="AE8:AE9"/>
    <mergeCell ref="AF3:AF5"/>
    <mergeCell ref="AF8:AF9"/>
    <mergeCell ref="AG3:AG5"/>
    <mergeCell ref="AG8:AG9"/>
    <mergeCell ref="AH3:AH5"/>
  </mergeCells>
  <conditionalFormatting sqref="C22">
    <cfRule type="duplicateValues" dxfId="1" priority="1"/>
  </conditionalFormatting>
  <conditionalFormatting sqref="C33">
    <cfRule type="expression" dxfId="0" priority="2">
      <formula>AND(COUNTIF(#REF!,C33)+COUNTIF(#REF!,C33)+COUNTIF(#REF!,C33)+COUNTIF(#REF!,C33)+COUNTIF(#REF!,C33)+COUNTIF(#REF!,C33)+COUNTIF(#REF!,C33)+COUNTIF(#REF!,C33)+COUNTIF(#REF!,C33)+COUNTIF(#REF!,C33)+COUNTIF(#REF!,C33)+COUNTIF(#REF!,C33)&gt;1,NOT(ISBLANK(C33)))</formula>
    </cfRule>
  </conditionalFormatting>
  <printOptions horizontalCentered="1"/>
  <pageMargins left="0" right="0" top="0.2125" bottom="0.2125" header="0.5" footer="0.5"/>
  <pageSetup paperSize="8" scale="26" fitToHeight="0" orientation="landscape" horizontalDpi="600"/>
  <headerFooter/>
  <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47"/>
  <sheetViews>
    <sheetView topLeftCell="A22" workbookViewId="0">
      <selection activeCell="H103" sqref="H103"/>
    </sheetView>
  </sheetViews>
  <sheetFormatPr defaultColWidth="9" defaultRowHeight="14.4" outlineLevelCol="2"/>
  <cols>
    <col min="1" max="1" width="21.25" customWidth="1"/>
    <col min="2" max="2" width="5.37962962962963" customWidth="1"/>
    <col min="3" max="3" width="96.25" customWidth="1"/>
  </cols>
  <sheetData>
    <row r="1" spans="1:1">
      <c r="A1" t="s">
        <v>1506</v>
      </c>
    </row>
    <row r="2" spans="1:3">
      <c r="A2" t="s">
        <v>1158</v>
      </c>
      <c r="B2">
        <v>2024</v>
      </c>
      <c r="C2" t="s">
        <v>1284</v>
      </c>
    </row>
    <row r="3" spans="1:3">
      <c r="A3" t="s">
        <v>1138</v>
      </c>
      <c r="B3">
        <v>2024</v>
      </c>
      <c r="C3" t="s">
        <v>983</v>
      </c>
    </row>
    <row r="4" spans="1:3">
      <c r="A4" t="s">
        <v>1142</v>
      </c>
      <c r="B4">
        <v>2024</v>
      </c>
      <c r="C4" t="s">
        <v>185</v>
      </c>
    </row>
    <row r="5" spans="1:3">
      <c r="A5" t="s">
        <v>1297</v>
      </c>
      <c r="B5">
        <v>2024</v>
      </c>
      <c r="C5" t="s">
        <v>1298</v>
      </c>
    </row>
    <row r="6" spans="1:3">
      <c r="A6" t="s">
        <v>1302</v>
      </c>
      <c r="B6">
        <v>2024</v>
      </c>
      <c r="C6" t="s">
        <v>1303</v>
      </c>
    </row>
    <row r="7" spans="1:3">
      <c r="A7" t="s">
        <v>1314</v>
      </c>
      <c r="B7">
        <v>2024</v>
      </c>
      <c r="C7" t="s">
        <v>1315</v>
      </c>
    </row>
    <row r="8" spans="1:3">
      <c r="A8" t="s">
        <v>1155</v>
      </c>
      <c r="B8">
        <v>2024</v>
      </c>
      <c r="C8" t="s">
        <v>203</v>
      </c>
    </row>
    <row r="9" spans="1:3">
      <c r="A9" t="s">
        <v>1189</v>
      </c>
      <c r="B9">
        <v>2024</v>
      </c>
      <c r="C9" t="s">
        <v>1190</v>
      </c>
    </row>
    <row r="10" spans="1:3">
      <c r="A10" t="s">
        <v>1194</v>
      </c>
      <c r="B10">
        <v>2024</v>
      </c>
      <c r="C10" t="s">
        <v>208</v>
      </c>
    </row>
    <row r="11" spans="1:3">
      <c r="A11" t="s">
        <v>1180</v>
      </c>
      <c r="B11">
        <v>2024</v>
      </c>
      <c r="C11" t="s">
        <v>998</v>
      </c>
    </row>
    <row r="12" spans="1:3">
      <c r="A12" t="s">
        <v>1219</v>
      </c>
      <c r="B12">
        <v>2024</v>
      </c>
      <c r="C12" t="s">
        <v>1333</v>
      </c>
    </row>
    <row r="13" spans="1:3">
      <c r="A13" t="s">
        <v>1335</v>
      </c>
      <c r="B13">
        <v>2024</v>
      </c>
      <c r="C13" t="s">
        <v>1336</v>
      </c>
    </row>
    <row r="14" spans="1:3">
      <c r="A14" t="s">
        <v>1164</v>
      </c>
      <c r="B14">
        <v>2024</v>
      </c>
      <c r="C14" t="s">
        <v>220</v>
      </c>
    </row>
    <row r="15" spans="1:3">
      <c r="A15" t="s">
        <v>1170</v>
      </c>
      <c r="B15">
        <v>2024</v>
      </c>
      <c r="C15" t="s">
        <v>327</v>
      </c>
    </row>
    <row r="16" spans="1:3">
      <c r="A16" t="s">
        <v>1201</v>
      </c>
      <c r="B16">
        <v>2024</v>
      </c>
      <c r="C16" t="s">
        <v>1341</v>
      </c>
    </row>
    <row r="17" spans="1:3">
      <c r="A17" t="s">
        <v>1174</v>
      </c>
      <c r="B17">
        <v>2024</v>
      </c>
      <c r="C17" t="s">
        <v>993</v>
      </c>
    </row>
    <row r="18" spans="1:3">
      <c r="A18" t="s">
        <v>1183</v>
      </c>
      <c r="B18">
        <v>2024</v>
      </c>
      <c r="C18" t="s">
        <v>1004</v>
      </c>
    </row>
    <row r="22" spans="1:3">
      <c r="A22" t="s">
        <v>1158</v>
      </c>
      <c r="B22">
        <v>2024</v>
      </c>
      <c r="C22" t="s">
        <v>1284</v>
      </c>
    </row>
    <row r="23" spans="1:3">
      <c r="A23" t="s">
        <v>1287</v>
      </c>
      <c r="B23">
        <v>2024</v>
      </c>
      <c r="C23" t="s">
        <v>1288</v>
      </c>
    </row>
    <row r="24" spans="1:3">
      <c r="A24" t="s">
        <v>1138</v>
      </c>
      <c r="B24">
        <v>2024</v>
      </c>
      <c r="C24" t="s">
        <v>983</v>
      </c>
    </row>
    <row r="25" spans="1:3">
      <c r="A25" t="s">
        <v>1142</v>
      </c>
      <c r="B25">
        <v>2024</v>
      </c>
      <c r="C25" t="s">
        <v>185</v>
      </c>
    </row>
    <row r="26" spans="1:3">
      <c r="A26" t="s">
        <v>1297</v>
      </c>
      <c r="B26">
        <v>2024</v>
      </c>
      <c r="C26" t="s">
        <v>1298</v>
      </c>
    </row>
    <row r="27" spans="1:3">
      <c r="A27" t="s">
        <v>1216</v>
      </c>
      <c r="B27">
        <v>2024</v>
      </c>
      <c r="C27" t="s">
        <v>648</v>
      </c>
    </row>
    <row r="28" spans="1:3">
      <c r="A28" t="s">
        <v>1302</v>
      </c>
      <c r="B28">
        <v>2024</v>
      </c>
      <c r="C28" t="s">
        <v>1303</v>
      </c>
    </row>
    <row r="29" spans="1:3">
      <c r="A29" t="s">
        <v>1308</v>
      </c>
      <c r="B29">
        <v>2024</v>
      </c>
      <c r="C29" t="s">
        <v>1309</v>
      </c>
    </row>
    <row r="30" spans="1:3">
      <c r="A30" t="s">
        <v>1314</v>
      </c>
      <c r="B30">
        <v>2024</v>
      </c>
      <c r="C30" t="s">
        <v>1315</v>
      </c>
    </row>
    <row r="31" spans="1:3">
      <c r="A31" t="s">
        <v>1155</v>
      </c>
      <c r="B31">
        <v>2024</v>
      </c>
      <c r="C31" t="s">
        <v>203</v>
      </c>
    </row>
    <row r="32" spans="1:3">
      <c r="A32" t="s">
        <v>1189</v>
      </c>
      <c r="B32">
        <v>2024</v>
      </c>
      <c r="C32" t="s">
        <v>1190</v>
      </c>
    </row>
    <row r="33" spans="1:3">
      <c r="A33" t="s">
        <v>1194</v>
      </c>
      <c r="B33">
        <v>2024</v>
      </c>
      <c r="C33" t="s">
        <v>208</v>
      </c>
    </row>
    <row r="34" spans="1:3">
      <c r="A34" t="s">
        <v>1322</v>
      </c>
      <c r="B34">
        <v>2024</v>
      </c>
      <c r="C34" t="s">
        <v>1323</v>
      </c>
    </row>
    <row r="35" spans="1:3">
      <c r="A35" t="s">
        <v>1327</v>
      </c>
      <c r="B35">
        <v>2024</v>
      </c>
      <c r="C35" t="s">
        <v>1328</v>
      </c>
    </row>
    <row r="36" spans="1:3">
      <c r="A36" t="s">
        <v>1180</v>
      </c>
      <c r="B36">
        <v>2024</v>
      </c>
      <c r="C36" t="s">
        <v>998</v>
      </c>
    </row>
    <row r="37" spans="1:3">
      <c r="A37" t="s">
        <v>1219</v>
      </c>
      <c r="B37">
        <v>2024</v>
      </c>
      <c r="C37" t="s">
        <v>1333</v>
      </c>
    </row>
    <row r="38" spans="1:3">
      <c r="A38" t="s">
        <v>1335</v>
      </c>
      <c r="B38">
        <v>2024</v>
      </c>
      <c r="C38" t="s">
        <v>1336</v>
      </c>
    </row>
    <row r="39" spans="1:3">
      <c r="A39" t="s">
        <v>1164</v>
      </c>
      <c r="B39">
        <v>2024</v>
      </c>
      <c r="C39" t="s">
        <v>220</v>
      </c>
    </row>
    <row r="40" spans="1:3">
      <c r="A40" t="s">
        <v>1170</v>
      </c>
      <c r="B40">
        <v>2024</v>
      </c>
      <c r="C40" t="s">
        <v>327</v>
      </c>
    </row>
    <row r="41" spans="1:3">
      <c r="A41" t="s">
        <v>1201</v>
      </c>
      <c r="B41">
        <v>2024</v>
      </c>
      <c r="C41" t="s">
        <v>1341</v>
      </c>
    </row>
    <row r="42" spans="1:3">
      <c r="A42" t="s">
        <v>1213</v>
      </c>
      <c r="B42">
        <v>2024</v>
      </c>
      <c r="C42" t="s">
        <v>592</v>
      </c>
    </row>
    <row r="43" spans="1:3">
      <c r="A43" t="s">
        <v>1232</v>
      </c>
      <c r="B43">
        <v>2024</v>
      </c>
      <c r="C43" t="s">
        <v>565</v>
      </c>
    </row>
    <row r="44" spans="1:3">
      <c r="A44" t="s">
        <v>1198</v>
      </c>
      <c r="B44">
        <v>2024</v>
      </c>
      <c r="C44" t="s">
        <v>282</v>
      </c>
    </row>
    <row r="45" spans="1:3">
      <c r="A45" t="s">
        <v>1223</v>
      </c>
      <c r="B45">
        <v>2024</v>
      </c>
      <c r="C45" t="s">
        <v>285</v>
      </c>
    </row>
    <row r="46" spans="1:3">
      <c r="A46" t="s">
        <v>1174</v>
      </c>
      <c r="B46">
        <v>2024</v>
      </c>
      <c r="C46" t="s">
        <v>993</v>
      </c>
    </row>
    <row r="47" spans="1:3">
      <c r="A47" t="s">
        <v>1183</v>
      </c>
      <c r="B47">
        <v>2024</v>
      </c>
      <c r="C47" t="s">
        <v>1004</v>
      </c>
    </row>
  </sheetData>
  <autoFilter xmlns:etc="http://www.wps.cn/officeDocument/2017/etCustomData" ref="A1:C47" etc:filterBottomFollowUsedRange="0">
    <extLst/>
  </autoFilter>
  <conditionalFormatting sqref="A2:A47">
    <cfRule type="duplicateValues" dxfId="1" priority="2"/>
  </conditionalFormatting>
  <pageMargins left="0.75" right="0.75" top="1" bottom="1" header="0.5" footer="0.5"/>
  <pageSetup paperSize="9" orientation="portrait"/>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G34"/>
  <sheetViews>
    <sheetView workbookViewId="0">
      <selection activeCell="H103" sqref="H103"/>
    </sheetView>
  </sheetViews>
  <sheetFormatPr defaultColWidth="9" defaultRowHeight="14.4" outlineLevelCol="6"/>
  <cols>
    <col min="3" max="3" width="12.8796296296296" customWidth="1"/>
    <col min="6" max="6" width="31.5" customWidth="1"/>
    <col min="7" max="7" width="12.6296296296296"/>
  </cols>
  <sheetData>
    <row r="1" spans="4:7">
      <c r="D1" s="1"/>
      <c r="E1" s="1"/>
      <c r="F1" s="2" t="s">
        <v>1507</v>
      </c>
      <c r="G1" s="1"/>
    </row>
    <row r="2" spans="3:7">
      <c r="C2" t="s">
        <v>1508</v>
      </c>
      <c r="D2" s="1">
        <v>6495</v>
      </c>
      <c r="E2" s="1"/>
      <c r="F2" s="1">
        <v>15298</v>
      </c>
      <c r="G2" s="3">
        <f>D2/F2</f>
        <v>0.424565302653942</v>
      </c>
    </row>
    <row r="3" spans="3:7">
      <c r="C3" t="s">
        <v>1509</v>
      </c>
      <c r="D3" s="1">
        <v>3350</v>
      </c>
      <c r="E3" s="1"/>
      <c r="F3" s="1"/>
      <c r="G3" s="1"/>
    </row>
    <row r="4" spans="4:7">
      <c r="D4" s="1"/>
      <c r="E4" s="1"/>
      <c r="F4" s="1"/>
      <c r="G4" s="1"/>
    </row>
    <row r="5" spans="3:7">
      <c r="C5" t="s">
        <v>1510</v>
      </c>
      <c r="D5" s="1">
        <f>D2+D3</f>
        <v>9845</v>
      </c>
      <c r="E5" s="1"/>
      <c r="F5" s="1"/>
      <c r="G5" s="3">
        <f>D5/F2</f>
        <v>0.643548176232187</v>
      </c>
    </row>
    <row r="6" spans="4:7">
      <c r="D6" s="1"/>
      <c r="E6" s="1"/>
      <c r="F6" s="1"/>
      <c r="G6" s="1"/>
    </row>
    <row r="7" spans="4:7">
      <c r="D7" s="1"/>
      <c r="E7" s="1"/>
      <c r="F7" s="1"/>
      <c r="G7" s="1"/>
    </row>
    <row r="8" spans="4:7">
      <c r="D8" s="1"/>
      <c r="E8" s="1"/>
      <c r="F8" s="2" t="s">
        <v>1511</v>
      </c>
      <c r="G8" s="1"/>
    </row>
    <row r="9" spans="3:7">
      <c r="C9" t="s">
        <v>1508</v>
      </c>
      <c r="D9" s="1">
        <v>6495</v>
      </c>
      <c r="E9" s="1"/>
      <c r="F9" s="1">
        <v>13298</v>
      </c>
      <c r="G9" s="3">
        <f>D9/F9</f>
        <v>0.488419311174613</v>
      </c>
    </row>
    <row r="10" spans="3:7">
      <c r="C10" t="s">
        <v>1509</v>
      </c>
      <c r="D10" s="1">
        <v>3350</v>
      </c>
      <c r="E10" s="1"/>
      <c r="F10" s="1"/>
      <c r="G10" s="1"/>
    </row>
    <row r="11" spans="4:7">
      <c r="D11" s="1"/>
      <c r="E11" s="1"/>
      <c r="F11" s="1"/>
      <c r="G11" s="1"/>
    </row>
    <row r="12" spans="3:7">
      <c r="C12" t="s">
        <v>1510</v>
      </c>
      <c r="D12" s="1">
        <f>D9+D10</f>
        <v>9845</v>
      </c>
      <c r="E12" s="1"/>
      <c r="F12" s="1"/>
      <c r="G12" s="4">
        <f>D12/F9</f>
        <v>0.740336892765829</v>
      </c>
    </row>
    <row r="13" spans="4:7">
      <c r="D13" s="1"/>
      <c r="E13" s="1"/>
      <c r="F13" s="1"/>
      <c r="G13" s="1"/>
    </row>
    <row r="14" spans="4:7">
      <c r="D14" s="1"/>
      <c r="E14" s="1"/>
      <c r="F14" s="1"/>
      <c r="G14" s="1"/>
    </row>
    <row r="15" spans="4:7">
      <c r="D15" s="1"/>
      <c r="E15" s="1"/>
      <c r="F15" s="1"/>
      <c r="G15" s="1"/>
    </row>
    <row r="16" spans="4:7">
      <c r="D16" s="1"/>
      <c r="E16" s="1"/>
      <c r="F16" s="2" t="s">
        <v>1512</v>
      </c>
      <c r="G16" s="1"/>
    </row>
    <row r="17" spans="3:7">
      <c r="C17" t="s">
        <v>1508</v>
      </c>
      <c r="D17" s="1">
        <v>6495</v>
      </c>
      <c r="E17" s="1"/>
      <c r="F17" s="1">
        <v>8987</v>
      </c>
      <c r="G17" s="3">
        <f>D17/F17</f>
        <v>0.722710581951708</v>
      </c>
    </row>
    <row r="18" spans="3:7">
      <c r="C18" t="s">
        <v>1509</v>
      </c>
      <c r="D18" s="1">
        <v>3350</v>
      </c>
      <c r="E18" s="1"/>
      <c r="F18" s="1"/>
      <c r="G18" s="1"/>
    </row>
    <row r="19" spans="4:7">
      <c r="D19" s="1"/>
      <c r="E19" s="1"/>
      <c r="F19" s="1"/>
      <c r="G19" s="1"/>
    </row>
    <row r="20" spans="3:7">
      <c r="C20" t="s">
        <v>1510</v>
      </c>
      <c r="D20" s="1">
        <f>D17+D18</f>
        <v>9845</v>
      </c>
      <c r="E20" s="1"/>
      <c r="F20" s="1"/>
      <c r="G20" s="3">
        <f>D20/F17</f>
        <v>1.09547123623011</v>
      </c>
    </row>
    <row r="21" spans="4:7">
      <c r="D21" s="1"/>
      <c r="E21" s="1"/>
      <c r="F21" s="1"/>
      <c r="G21" s="1"/>
    </row>
    <row r="22" spans="4:7">
      <c r="D22" s="1"/>
      <c r="E22" s="1"/>
      <c r="F22" s="1"/>
      <c r="G22" s="1"/>
    </row>
    <row r="23" spans="4:7">
      <c r="D23" s="1"/>
      <c r="E23" s="1"/>
      <c r="F23" s="2" t="s">
        <v>1513</v>
      </c>
      <c r="G23" s="1"/>
    </row>
    <row r="24" spans="3:7">
      <c r="C24" t="s">
        <v>1508</v>
      </c>
      <c r="D24" s="1">
        <v>6495</v>
      </c>
      <c r="E24" s="1"/>
      <c r="F24" s="1">
        <v>12124</v>
      </c>
      <c r="G24" s="3">
        <f>D24/F24</f>
        <v>0.535714285714286</v>
      </c>
    </row>
    <row r="25" spans="3:7">
      <c r="C25" t="s">
        <v>1509</v>
      </c>
      <c r="D25" s="1">
        <v>3350</v>
      </c>
      <c r="E25" s="1"/>
      <c r="F25" s="1"/>
      <c r="G25" s="1"/>
    </row>
    <row r="26" spans="4:7">
      <c r="D26" s="1"/>
      <c r="E26" s="1"/>
      <c r="F26" s="1"/>
      <c r="G26" s="1"/>
    </row>
    <row r="27" spans="3:7">
      <c r="C27" t="s">
        <v>1510</v>
      </c>
      <c r="D27" s="1">
        <f>D24+D25</f>
        <v>9845</v>
      </c>
      <c r="E27" s="1"/>
      <c r="F27" s="1"/>
      <c r="G27" s="4">
        <f>D27/F24</f>
        <v>0.812025734081161</v>
      </c>
    </row>
    <row r="30" spans="4:7">
      <c r="D30" s="1"/>
      <c r="E30" s="1"/>
      <c r="F30" s="2" t="s">
        <v>1514</v>
      </c>
      <c r="G30" s="1"/>
    </row>
    <row r="31" spans="3:7">
      <c r="C31" t="s">
        <v>1508</v>
      </c>
      <c r="D31" s="1">
        <v>6495</v>
      </c>
      <c r="E31" s="1"/>
      <c r="F31" s="1">
        <v>12624</v>
      </c>
      <c r="G31" s="3">
        <f>D31/F31</f>
        <v>0.514496197718631</v>
      </c>
    </row>
    <row r="32" spans="3:7">
      <c r="C32" t="s">
        <v>1509</v>
      </c>
      <c r="D32" s="1">
        <v>3350</v>
      </c>
      <c r="E32" s="1"/>
      <c r="F32" s="1"/>
      <c r="G32" s="1"/>
    </row>
    <row r="33" spans="4:7">
      <c r="D33" s="1"/>
      <c r="E33" s="1"/>
      <c r="F33" s="1"/>
      <c r="G33" s="1"/>
    </row>
    <row r="34" spans="3:7">
      <c r="C34" t="s">
        <v>1510</v>
      </c>
      <c r="D34" s="1">
        <f>D31+D32</f>
        <v>9845</v>
      </c>
      <c r="E34" s="1"/>
      <c r="F34" s="1"/>
      <c r="G34" s="4">
        <f>D34/F31</f>
        <v>0.779863751584284</v>
      </c>
    </row>
  </sheetData>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5"/>
  <sheetViews>
    <sheetView view="pageBreakPreview" zoomScale="55" zoomScaleNormal="80" topLeftCell="A41" workbookViewId="0">
      <selection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44" customWidth="1"/>
    <col min="5" max="5" width="16.3518518518519" style="9" customWidth="1"/>
    <col min="6" max="6" width="21.3611111111111" style="14" customWidth="1"/>
    <col min="7" max="7" width="31.7962962962963" style="9" customWidth="1"/>
    <col min="8" max="8" width="100.972222222222" style="344"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2" width="8.88888888888889" style="12"/>
    <col min="16383"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86">
        <v>45154</v>
      </c>
      <c r="B3" s="7"/>
      <c r="C3" s="7"/>
      <c r="D3" s="7"/>
      <c r="E3" s="7"/>
      <c r="F3" s="17"/>
      <c r="G3" s="17"/>
      <c r="H3" s="346"/>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87" t="s">
        <v>2</v>
      </c>
      <c r="B4" s="387" t="s">
        <v>3</v>
      </c>
      <c r="C4" s="387" t="s">
        <v>4</v>
      </c>
      <c r="D4" s="387" t="s">
        <v>1025</v>
      </c>
      <c r="E4" s="387" t="s">
        <v>1026</v>
      </c>
      <c r="F4" s="387" t="s">
        <v>1027</v>
      </c>
      <c r="G4" s="387" t="s">
        <v>1028</v>
      </c>
      <c r="H4" s="387" t="s">
        <v>1029</v>
      </c>
      <c r="I4" s="387" t="s">
        <v>10</v>
      </c>
      <c r="J4" s="387" t="s">
        <v>11</v>
      </c>
      <c r="K4" s="387" t="s">
        <v>12</v>
      </c>
      <c r="L4" s="387"/>
      <c r="M4" s="387"/>
      <c r="N4" s="387"/>
      <c r="O4" s="387"/>
      <c r="P4" s="387"/>
      <c r="Q4" s="387"/>
      <c r="R4" s="387"/>
      <c r="S4" s="387" t="s">
        <v>13</v>
      </c>
      <c r="T4" s="387"/>
      <c r="U4" s="387"/>
      <c r="V4" s="416"/>
      <c r="W4" s="387" t="s">
        <v>1030</v>
      </c>
      <c r="X4" s="387"/>
      <c r="Y4" s="387" t="s">
        <v>1031</v>
      </c>
      <c r="Z4" s="419"/>
      <c r="AA4" s="387"/>
      <c r="AB4" s="420" t="s">
        <v>1032</v>
      </c>
      <c r="AC4" s="421"/>
      <c r="AD4" s="421"/>
      <c r="AE4" s="421"/>
      <c r="AF4" s="421"/>
      <c r="AG4" s="421"/>
      <c r="AH4" s="421"/>
      <c r="AI4" s="421"/>
      <c r="AJ4" s="421"/>
      <c r="AK4" s="421"/>
      <c r="AL4" s="421"/>
      <c r="AM4" s="421"/>
      <c r="AN4" s="435"/>
      <c r="AO4" s="387" t="s">
        <v>16</v>
      </c>
      <c r="AP4" s="387" t="s">
        <v>17</v>
      </c>
      <c r="AQ4" s="439" t="s">
        <v>173</v>
      </c>
      <c r="AR4" s="439" t="s">
        <v>174</v>
      </c>
      <c r="AS4" s="439" t="s">
        <v>175</v>
      </c>
      <c r="AT4" s="440" t="s">
        <v>176</v>
      </c>
      <c r="AU4" s="440" t="s">
        <v>615</v>
      </c>
    </row>
    <row r="5" s="7" customFormat="1" ht="19" customHeight="1" spans="1:47">
      <c r="A5" s="387"/>
      <c r="B5" s="387"/>
      <c r="C5" s="387"/>
      <c r="D5" s="387"/>
      <c r="E5" s="387"/>
      <c r="F5" s="387"/>
      <c r="G5" s="387"/>
      <c r="H5" s="387"/>
      <c r="I5" s="387"/>
      <c r="J5" s="387"/>
      <c r="K5" s="387" t="s">
        <v>1033</v>
      </c>
      <c r="L5" s="387" t="s">
        <v>1034</v>
      </c>
      <c r="M5" s="387" t="s">
        <v>1035</v>
      </c>
      <c r="N5" s="387" t="s">
        <v>1036</v>
      </c>
      <c r="O5" s="387" t="s">
        <v>1037</v>
      </c>
      <c r="P5" s="387" t="s">
        <v>1038</v>
      </c>
      <c r="Q5" s="387" t="s">
        <v>1039</v>
      </c>
      <c r="R5" s="387" t="s">
        <v>1040</v>
      </c>
      <c r="S5" s="387" t="s">
        <v>1041</v>
      </c>
      <c r="T5" s="387" t="s">
        <v>1042</v>
      </c>
      <c r="U5" s="387" t="s">
        <v>1043</v>
      </c>
      <c r="V5" s="416" t="s">
        <v>1044</v>
      </c>
      <c r="W5" s="387"/>
      <c r="X5" s="387" t="s">
        <v>1045</v>
      </c>
      <c r="Y5" s="387"/>
      <c r="Z5" s="419" t="s">
        <v>1046</v>
      </c>
      <c r="AA5" s="387" t="s">
        <v>1047</v>
      </c>
      <c r="AB5" s="422"/>
      <c r="AC5" s="423"/>
      <c r="AD5" s="423"/>
      <c r="AE5" s="423"/>
      <c r="AF5" s="423"/>
      <c r="AG5" s="423"/>
      <c r="AH5" s="423"/>
      <c r="AI5" s="423"/>
      <c r="AJ5" s="423"/>
      <c r="AK5" s="423"/>
      <c r="AL5" s="423"/>
      <c r="AM5" s="423"/>
      <c r="AN5" s="436"/>
      <c r="AO5" s="387"/>
      <c r="AP5" s="387"/>
      <c r="AQ5" s="441"/>
      <c r="AR5" s="441"/>
      <c r="AS5" s="441"/>
      <c r="AT5" s="442"/>
      <c r="AU5" s="442"/>
    </row>
    <row r="6" s="7" customFormat="1" ht="35" customHeight="1" spans="1:47">
      <c r="A6" s="387"/>
      <c r="B6" s="387"/>
      <c r="C6" s="387"/>
      <c r="D6" s="387"/>
      <c r="E6" s="387"/>
      <c r="F6" s="387"/>
      <c r="G6" s="387"/>
      <c r="H6" s="387"/>
      <c r="I6" s="387"/>
      <c r="J6" s="387"/>
      <c r="K6" s="387"/>
      <c r="L6" s="387"/>
      <c r="M6" s="387"/>
      <c r="N6" s="387"/>
      <c r="O6" s="387"/>
      <c r="P6" s="387"/>
      <c r="Q6" s="387"/>
      <c r="R6" s="387"/>
      <c r="S6" s="387"/>
      <c r="T6" s="387"/>
      <c r="U6" s="387"/>
      <c r="V6" s="416"/>
      <c r="W6" s="387"/>
      <c r="X6" s="387"/>
      <c r="Y6" s="387"/>
      <c r="Z6" s="419"/>
      <c r="AA6" s="387"/>
      <c r="AB6" s="424"/>
      <c r="AC6" s="425"/>
      <c r="AD6" s="425"/>
      <c r="AE6" s="425"/>
      <c r="AF6" s="425"/>
      <c r="AG6" s="425"/>
      <c r="AH6" s="425"/>
      <c r="AI6" s="425"/>
      <c r="AJ6" s="425"/>
      <c r="AK6" s="425"/>
      <c r="AL6" s="425"/>
      <c r="AM6" s="425"/>
      <c r="AN6" s="437"/>
      <c r="AO6" s="387"/>
      <c r="AP6" s="387"/>
      <c r="AQ6" s="443"/>
      <c r="AR6" s="443"/>
      <c r="AS6" s="443"/>
      <c r="AT6" s="444"/>
      <c r="AU6" s="444"/>
    </row>
    <row r="7" s="7" customFormat="1" ht="154" customHeight="1" spans="1:47">
      <c r="A7" s="388" t="s">
        <v>1067</v>
      </c>
      <c r="B7" s="389"/>
      <c r="C7" s="389"/>
      <c r="D7" s="389"/>
      <c r="E7" s="389"/>
      <c r="F7" s="389"/>
      <c r="G7" s="389"/>
      <c r="H7" s="389"/>
      <c r="I7" s="389"/>
      <c r="J7" s="389"/>
      <c r="K7" s="389"/>
      <c r="L7" s="389"/>
      <c r="M7" s="389"/>
      <c r="N7" s="389"/>
      <c r="O7" s="389"/>
      <c r="P7" s="389"/>
      <c r="Q7" s="389"/>
      <c r="R7" s="389"/>
      <c r="S7" s="389"/>
      <c r="T7" s="389"/>
      <c r="U7" s="389"/>
      <c r="V7" s="389"/>
      <c r="W7" s="389"/>
      <c r="X7" s="389"/>
      <c r="Y7" s="413"/>
      <c r="Z7" s="426"/>
      <c r="AA7" s="426"/>
      <c r="AB7" s="427">
        <f>SUM(AB8:AB23)</f>
        <v>18670</v>
      </c>
      <c r="AC7" s="426"/>
      <c r="AD7" s="427"/>
      <c r="AE7" s="427"/>
      <c r="AF7" s="427"/>
      <c r="AG7" s="427"/>
      <c r="AH7" s="426"/>
      <c r="AI7" s="426"/>
      <c r="AJ7" s="426"/>
      <c r="AK7" s="426"/>
      <c r="AL7" s="426"/>
      <c r="AM7" s="426"/>
      <c r="AN7" s="426"/>
      <c r="AO7" s="426"/>
      <c r="AP7" s="426"/>
      <c r="AQ7" s="445" t="s">
        <v>1063</v>
      </c>
      <c r="AR7" s="445" t="s">
        <v>1063</v>
      </c>
      <c r="AS7" s="445" t="s">
        <v>1063</v>
      </c>
      <c r="AT7" s="446"/>
      <c r="AU7" s="426"/>
    </row>
    <row r="8" s="7" customFormat="1" ht="159" customHeight="1" spans="1:48">
      <c r="A8" s="393">
        <v>1</v>
      </c>
      <c r="B8" s="393"/>
      <c r="C8" s="393"/>
      <c r="D8" s="454" t="s">
        <v>983</v>
      </c>
      <c r="E8" s="396" t="s">
        <v>178</v>
      </c>
      <c r="F8" s="396" t="s">
        <v>984</v>
      </c>
      <c r="G8" s="396" t="s">
        <v>180</v>
      </c>
      <c r="H8" s="454" t="s">
        <v>181</v>
      </c>
      <c r="I8" s="393"/>
      <c r="J8" s="393"/>
      <c r="K8" s="393"/>
      <c r="L8" s="393"/>
      <c r="M8" s="393"/>
      <c r="N8" s="393"/>
      <c r="O8" s="393"/>
      <c r="P8" s="393"/>
      <c r="Q8" s="393"/>
      <c r="R8" s="393"/>
      <c r="S8" s="393"/>
      <c r="T8" s="393"/>
      <c r="U8" s="393"/>
      <c r="V8" s="393"/>
      <c r="W8" s="396" t="s">
        <v>985</v>
      </c>
      <c r="X8" s="393"/>
      <c r="Y8" s="396" t="s">
        <v>183</v>
      </c>
      <c r="Z8" s="393"/>
      <c r="AA8" s="393"/>
      <c r="AB8" s="396">
        <v>2100</v>
      </c>
      <c r="AC8" s="393"/>
      <c r="AD8" s="430"/>
      <c r="AE8" s="430"/>
      <c r="AF8" s="430"/>
      <c r="AG8" s="430"/>
      <c r="AH8" s="393"/>
      <c r="AI8" s="393"/>
      <c r="AJ8" s="393"/>
      <c r="AK8" s="393"/>
      <c r="AL8" s="393"/>
      <c r="AM8" s="393"/>
      <c r="AN8" s="393"/>
      <c r="AO8" s="393"/>
      <c r="AP8" s="393"/>
      <c r="AQ8" s="399" t="s">
        <v>639</v>
      </c>
      <c r="AR8" s="399" t="s">
        <v>640</v>
      </c>
      <c r="AS8" s="399" t="s">
        <v>184</v>
      </c>
      <c r="AT8" s="399" t="s">
        <v>184</v>
      </c>
      <c r="AU8" s="393" t="s">
        <v>986</v>
      </c>
      <c r="AV8" s="12"/>
    </row>
    <row r="9" s="7" customFormat="1" ht="150" customHeight="1" spans="1:48">
      <c r="A9" s="393">
        <v>2</v>
      </c>
      <c r="B9" s="393"/>
      <c r="C9" s="393"/>
      <c r="D9" s="258" t="s">
        <v>185</v>
      </c>
      <c r="E9" s="396" t="s">
        <v>178</v>
      </c>
      <c r="F9" s="396" t="s">
        <v>984</v>
      </c>
      <c r="G9" s="396" t="s">
        <v>186</v>
      </c>
      <c r="H9" s="258" t="s">
        <v>987</v>
      </c>
      <c r="I9" s="393"/>
      <c r="J9" s="393"/>
      <c r="K9" s="393"/>
      <c r="L9" s="393"/>
      <c r="M9" s="393"/>
      <c r="N9" s="393"/>
      <c r="O9" s="393"/>
      <c r="P9" s="393"/>
      <c r="Q9" s="393"/>
      <c r="R9" s="393"/>
      <c r="S9" s="393"/>
      <c r="T9" s="393"/>
      <c r="U9" s="393"/>
      <c r="V9" s="393"/>
      <c r="W9" s="396" t="s">
        <v>183</v>
      </c>
      <c r="X9" s="393"/>
      <c r="Y9" s="396" t="s">
        <v>183</v>
      </c>
      <c r="Z9" s="393"/>
      <c r="AA9" s="393"/>
      <c r="AB9" s="460">
        <v>2000</v>
      </c>
      <c r="AC9" s="393"/>
      <c r="AD9" s="430"/>
      <c r="AE9" s="430"/>
      <c r="AF9" s="430"/>
      <c r="AG9" s="430"/>
      <c r="AH9" s="393"/>
      <c r="AI9" s="393"/>
      <c r="AJ9" s="393"/>
      <c r="AK9" s="393"/>
      <c r="AL9" s="393"/>
      <c r="AM9" s="393"/>
      <c r="AN9" s="393"/>
      <c r="AO9" s="393"/>
      <c r="AP9" s="393"/>
      <c r="AQ9" s="399" t="s">
        <v>639</v>
      </c>
      <c r="AR9" s="399" t="s">
        <v>640</v>
      </c>
      <c r="AS9" s="399" t="s">
        <v>184</v>
      </c>
      <c r="AT9" s="399" t="s">
        <v>184</v>
      </c>
      <c r="AU9" s="393" t="s">
        <v>986</v>
      </c>
      <c r="AV9" s="12"/>
    </row>
    <row r="10" s="7" customFormat="1" ht="134" customHeight="1" spans="1:48">
      <c r="A10" s="393">
        <v>3</v>
      </c>
      <c r="B10" s="393"/>
      <c r="C10" s="393"/>
      <c r="D10" s="258" t="s">
        <v>988</v>
      </c>
      <c r="E10" s="396" t="s">
        <v>178</v>
      </c>
      <c r="F10" s="396" t="s">
        <v>984</v>
      </c>
      <c r="G10" s="396" t="s">
        <v>198</v>
      </c>
      <c r="H10" s="258" t="s">
        <v>989</v>
      </c>
      <c r="I10" s="393"/>
      <c r="J10" s="393"/>
      <c r="K10" s="393"/>
      <c r="L10" s="393"/>
      <c r="M10" s="393"/>
      <c r="N10" s="393"/>
      <c r="O10" s="393"/>
      <c r="P10" s="393"/>
      <c r="Q10" s="393"/>
      <c r="R10" s="393"/>
      <c r="S10" s="393"/>
      <c r="T10" s="393"/>
      <c r="U10" s="393"/>
      <c r="V10" s="393"/>
      <c r="W10" s="411" t="s">
        <v>192</v>
      </c>
      <c r="X10" s="393"/>
      <c r="Y10" s="396" t="s">
        <v>183</v>
      </c>
      <c r="Z10" s="393"/>
      <c r="AA10" s="393"/>
      <c r="AB10" s="460">
        <v>2000</v>
      </c>
      <c r="AC10" s="393"/>
      <c r="AD10" s="430"/>
      <c r="AE10" s="430"/>
      <c r="AF10" s="430"/>
      <c r="AG10" s="430"/>
      <c r="AH10" s="393"/>
      <c r="AI10" s="393"/>
      <c r="AJ10" s="393"/>
      <c r="AK10" s="393"/>
      <c r="AL10" s="393"/>
      <c r="AM10" s="393"/>
      <c r="AN10" s="393"/>
      <c r="AO10" s="393"/>
      <c r="AP10" s="393"/>
      <c r="AQ10" s="399" t="s">
        <v>639</v>
      </c>
      <c r="AR10" s="399" t="s">
        <v>640</v>
      </c>
      <c r="AS10" s="399" t="s">
        <v>184</v>
      </c>
      <c r="AT10" s="399" t="s">
        <v>184</v>
      </c>
      <c r="AU10" s="393" t="s">
        <v>986</v>
      </c>
      <c r="AV10" s="12"/>
    </row>
    <row r="11" s="7" customFormat="1" ht="309" customHeight="1" spans="1:48">
      <c r="A11" s="393">
        <v>4</v>
      </c>
      <c r="B11" s="393"/>
      <c r="C11" s="393"/>
      <c r="D11" s="244" t="s">
        <v>193</v>
      </c>
      <c r="E11" s="396" t="s">
        <v>178</v>
      </c>
      <c r="F11" s="396" t="s">
        <v>984</v>
      </c>
      <c r="G11" s="396" t="s">
        <v>194</v>
      </c>
      <c r="H11" s="244" t="s">
        <v>195</v>
      </c>
      <c r="I11" s="393"/>
      <c r="J11" s="393"/>
      <c r="K11" s="393"/>
      <c r="L11" s="393"/>
      <c r="M11" s="393"/>
      <c r="N11" s="393"/>
      <c r="O11" s="393"/>
      <c r="P11" s="393"/>
      <c r="Q11" s="393"/>
      <c r="R11" s="393"/>
      <c r="S11" s="393"/>
      <c r="T11" s="393"/>
      <c r="U11" s="393"/>
      <c r="V11" s="393"/>
      <c r="W11" s="417" t="s">
        <v>183</v>
      </c>
      <c r="X11" s="393"/>
      <c r="Y11" s="417" t="s">
        <v>183</v>
      </c>
      <c r="Z11" s="393"/>
      <c r="AA11" s="393"/>
      <c r="AB11" s="432">
        <v>2000</v>
      </c>
      <c r="AC11" s="393"/>
      <c r="AD11" s="430"/>
      <c r="AE11" s="430"/>
      <c r="AF11" s="430"/>
      <c r="AG11" s="430"/>
      <c r="AH11" s="393"/>
      <c r="AI11" s="393"/>
      <c r="AJ11" s="393"/>
      <c r="AK11" s="393"/>
      <c r="AL11" s="393"/>
      <c r="AM11" s="393"/>
      <c r="AN11" s="393"/>
      <c r="AO11" s="393"/>
      <c r="AP11" s="393"/>
      <c r="AQ11" s="399" t="s">
        <v>184</v>
      </c>
      <c r="AR11" s="399" t="s">
        <v>640</v>
      </c>
      <c r="AS11" s="399" t="s">
        <v>639</v>
      </c>
      <c r="AT11" s="399"/>
      <c r="AU11" s="393" t="s">
        <v>986</v>
      </c>
      <c r="AV11" s="12"/>
    </row>
    <row r="12" s="7" customFormat="1" ht="145" customHeight="1" spans="1:48">
      <c r="A12" s="393">
        <v>5</v>
      </c>
      <c r="B12" s="393"/>
      <c r="C12" s="393"/>
      <c r="D12" s="456" t="s">
        <v>203</v>
      </c>
      <c r="E12" s="396" t="s">
        <v>178</v>
      </c>
      <c r="F12" s="396" t="s">
        <v>990</v>
      </c>
      <c r="G12" s="396" t="s">
        <v>204</v>
      </c>
      <c r="H12" s="244" t="s">
        <v>205</v>
      </c>
      <c r="I12" s="393"/>
      <c r="J12" s="393"/>
      <c r="K12" s="393"/>
      <c r="L12" s="393"/>
      <c r="M12" s="393"/>
      <c r="N12" s="393"/>
      <c r="O12" s="393"/>
      <c r="P12" s="393"/>
      <c r="Q12" s="393"/>
      <c r="R12" s="393"/>
      <c r="S12" s="393"/>
      <c r="T12" s="393"/>
      <c r="U12" s="393"/>
      <c r="V12" s="393"/>
      <c r="W12" s="393" t="s">
        <v>206</v>
      </c>
      <c r="X12" s="393"/>
      <c r="Y12" s="417" t="s">
        <v>207</v>
      </c>
      <c r="Z12" s="393"/>
      <c r="AA12" s="393"/>
      <c r="AB12" s="399">
        <v>1300</v>
      </c>
      <c r="AC12" s="393"/>
      <c r="AD12" s="430"/>
      <c r="AE12" s="430"/>
      <c r="AF12" s="430"/>
      <c r="AG12" s="430"/>
      <c r="AH12" s="393"/>
      <c r="AI12" s="393"/>
      <c r="AJ12" s="393"/>
      <c r="AK12" s="393"/>
      <c r="AL12" s="393"/>
      <c r="AM12" s="393"/>
      <c r="AN12" s="393"/>
      <c r="AO12" s="393"/>
      <c r="AP12" s="393"/>
      <c r="AQ12" s="399" t="s">
        <v>639</v>
      </c>
      <c r="AR12" s="399" t="s">
        <v>640</v>
      </c>
      <c r="AS12" s="399" t="s">
        <v>184</v>
      </c>
      <c r="AT12" s="399" t="s">
        <v>184</v>
      </c>
      <c r="AU12" s="393" t="s">
        <v>986</v>
      </c>
      <c r="AV12" s="12"/>
    </row>
    <row r="13" s="8" customFormat="1" ht="178" customHeight="1" spans="1:48">
      <c r="A13" s="393">
        <v>6</v>
      </c>
      <c r="B13" s="399"/>
      <c r="C13" s="399"/>
      <c r="D13" s="258" t="s">
        <v>651</v>
      </c>
      <c r="E13" s="393" t="s">
        <v>178</v>
      </c>
      <c r="F13" s="396" t="s">
        <v>990</v>
      </c>
      <c r="G13" s="393" t="s">
        <v>531</v>
      </c>
      <c r="H13" s="258" t="s">
        <v>1012</v>
      </c>
      <c r="I13" s="393"/>
      <c r="J13" s="393"/>
      <c r="K13" s="393"/>
      <c r="L13" s="393"/>
      <c r="M13" s="393"/>
      <c r="N13" s="393"/>
      <c r="O13" s="393"/>
      <c r="P13" s="393"/>
      <c r="Q13" s="393"/>
      <c r="R13" s="393"/>
      <c r="S13" s="393"/>
      <c r="T13" s="393"/>
      <c r="U13" s="393"/>
      <c r="V13" s="393"/>
      <c r="W13" s="393" t="s">
        <v>183</v>
      </c>
      <c r="X13" s="393"/>
      <c r="Y13" s="393" t="s">
        <v>183</v>
      </c>
      <c r="Z13" s="393"/>
      <c r="AA13" s="393"/>
      <c r="AB13" s="393">
        <v>510</v>
      </c>
      <c r="AC13" s="393"/>
      <c r="AD13" s="393"/>
      <c r="AE13" s="393"/>
      <c r="AF13" s="393"/>
      <c r="AG13" s="393"/>
      <c r="AH13" s="393"/>
      <c r="AI13" s="393"/>
      <c r="AJ13" s="393"/>
      <c r="AK13" s="393"/>
      <c r="AL13" s="393"/>
      <c r="AM13" s="393"/>
      <c r="AN13" s="393"/>
      <c r="AO13" s="393"/>
      <c r="AP13" s="393"/>
      <c r="AQ13" s="393" t="s">
        <v>639</v>
      </c>
      <c r="AR13" s="399" t="s">
        <v>640</v>
      </c>
      <c r="AS13" s="393" t="s">
        <v>184</v>
      </c>
      <c r="AT13" s="399"/>
      <c r="AU13" s="393" t="s">
        <v>986</v>
      </c>
      <c r="AV13" s="12"/>
    </row>
    <row r="14" s="7" customFormat="1" ht="129" customHeight="1" spans="1:48">
      <c r="A14" s="393">
        <v>7</v>
      </c>
      <c r="B14" s="393"/>
      <c r="C14" s="393"/>
      <c r="D14" s="472" t="s">
        <v>212</v>
      </c>
      <c r="E14" s="396" t="s">
        <v>178</v>
      </c>
      <c r="F14" s="396" t="s">
        <v>990</v>
      </c>
      <c r="G14" s="393" t="s">
        <v>213</v>
      </c>
      <c r="H14" s="473" t="s">
        <v>991</v>
      </c>
      <c r="I14" s="393"/>
      <c r="J14" s="393"/>
      <c r="K14" s="393"/>
      <c r="L14" s="393"/>
      <c r="M14" s="393"/>
      <c r="N14" s="393"/>
      <c r="O14" s="393"/>
      <c r="P14" s="393"/>
      <c r="Q14" s="393"/>
      <c r="R14" s="393"/>
      <c r="S14" s="393"/>
      <c r="T14" s="393"/>
      <c r="U14" s="393"/>
      <c r="V14" s="393"/>
      <c r="W14" s="393" t="s">
        <v>215</v>
      </c>
      <c r="X14" s="393"/>
      <c r="Y14" s="393" t="s">
        <v>215</v>
      </c>
      <c r="Z14" s="393"/>
      <c r="AA14" s="393"/>
      <c r="AB14" s="474">
        <v>1800</v>
      </c>
      <c r="AC14" s="393"/>
      <c r="AD14" s="430"/>
      <c r="AE14" s="430"/>
      <c r="AF14" s="430"/>
      <c r="AG14" s="430"/>
      <c r="AH14" s="393"/>
      <c r="AI14" s="393"/>
      <c r="AJ14" s="393"/>
      <c r="AK14" s="393"/>
      <c r="AL14" s="393"/>
      <c r="AM14" s="393"/>
      <c r="AN14" s="393"/>
      <c r="AO14" s="393"/>
      <c r="AP14" s="393"/>
      <c r="AQ14" s="399" t="s">
        <v>184</v>
      </c>
      <c r="AR14" s="399" t="s">
        <v>640</v>
      </c>
      <c r="AS14" s="399" t="s">
        <v>639</v>
      </c>
      <c r="AT14" s="399" t="s">
        <v>184</v>
      </c>
      <c r="AU14" s="393" t="s">
        <v>1049</v>
      </c>
      <c r="AV14" s="12"/>
    </row>
    <row r="15" s="7" customFormat="1" ht="169" customHeight="1" spans="1:48">
      <c r="A15" s="393">
        <v>8</v>
      </c>
      <c r="B15" s="393"/>
      <c r="C15" s="393"/>
      <c r="D15" s="456" t="s">
        <v>220</v>
      </c>
      <c r="E15" s="393" t="s">
        <v>178</v>
      </c>
      <c r="F15" s="396" t="s">
        <v>990</v>
      </c>
      <c r="G15" s="393" t="s">
        <v>221</v>
      </c>
      <c r="H15" s="456" t="s">
        <v>222</v>
      </c>
      <c r="I15" s="393"/>
      <c r="J15" s="393"/>
      <c r="K15" s="393"/>
      <c r="L15" s="393"/>
      <c r="M15" s="393"/>
      <c r="N15" s="393"/>
      <c r="O15" s="393"/>
      <c r="P15" s="393"/>
      <c r="Q15" s="393"/>
      <c r="R15" s="393"/>
      <c r="S15" s="393"/>
      <c r="T15" s="393"/>
      <c r="U15" s="393"/>
      <c r="V15" s="393"/>
      <c r="W15" s="411" t="s">
        <v>211</v>
      </c>
      <c r="X15" s="393"/>
      <c r="Y15" s="393" t="s">
        <v>207</v>
      </c>
      <c r="Z15" s="393"/>
      <c r="AA15" s="393"/>
      <c r="AB15" s="393">
        <v>5000</v>
      </c>
      <c r="AC15" s="393"/>
      <c r="AD15" s="430"/>
      <c r="AE15" s="430"/>
      <c r="AF15" s="430"/>
      <c r="AG15" s="430"/>
      <c r="AH15" s="393"/>
      <c r="AI15" s="393"/>
      <c r="AJ15" s="393"/>
      <c r="AK15" s="393"/>
      <c r="AL15" s="393"/>
      <c r="AM15" s="393"/>
      <c r="AN15" s="393"/>
      <c r="AO15" s="393"/>
      <c r="AP15" s="393"/>
      <c r="AQ15" s="399" t="s">
        <v>184</v>
      </c>
      <c r="AR15" s="399" t="s">
        <v>640</v>
      </c>
      <c r="AS15" s="399" t="s">
        <v>639</v>
      </c>
      <c r="AT15" s="399"/>
      <c r="AU15" s="393" t="s">
        <v>1064</v>
      </c>
      <c r="AV15" s="12"/>
    </row>
    <row r="16" s="7" customFormat="1" ht="131" customHeight="1" spans="1:48">
      <c r="A16" s="393">
        <v>9</v>
      </c>
      <c r="B16" s="393"/>
      <c r="C16" s="393"/>
      <c r="D16" s="408" t="s">
        <v>208</v>
      </c>
      <c r="E16" s="396" t="s">
        <v>178</v>
      </c>
      <c r="F16" s="396" t="s">
        <v>990</v>
      </c>
      <c r="G16" s="396" t="s">
        <v>209</v>
      </c>
      <c r="H16" s="408" t="s">
        <v>210</v>
      </c>
      <c r="I16" s="393"/>
      <c r="J16" s="393"/>
      <c r="K16" s="393"/>
      <c r="L16" s="393"/>
      <c r="M16" s="393"/>
      <c r="N16" s="393"/>
      <c r="O16" s="393"/>
      <c r="P16" s="393"/>
      <c r="Q16" s="393"/>
      <c r="R16" s="393"/>
      <c r="S16" s="393"/>
      <c r="T16" s="393"/>
      <c r="U16" s="393"/>
      <c r="V16" s="393"/>
      <c r="W16" s="411" t="s">
        <v>211</v>
      </c>
      <c r="X16" s="393"/>
      <c r="Y16" s="417" t="s">
        <v>207</v>
      </c>
      <c r="Z16" s="393"/>
      <c r="AA16" s="393"/>
      <c r="AB16" s="393">
        <v>300</v>
      </c>
      <c r="AC16" s="393"/>
      <c r="AD16" s="430"/>
      <c r="AE16" s="430"/>
      <c r="AF16" s="430"/>
      <c r="AG16" s="430"/>
      <c r="AH16" s="393"/>
      <c r="AI16" s="393"/>
      <c r="AJ16" s="393"/>
      <c r="AK16" s="393"/>
      <c r="AL16" s="393"/>
      <c r="AM16" s="393"/>
      <c r="AN16" s="393"/>
      <c r="AO16" s="393"/>
      <c r="AP16" s="393"/>
      <c r="AQ16" s="399" t="s">
        <v>639</v>
      </c>
      <c r="AR16" s="399" t="s">
        <v>640</v>
      </c>
      <c r="AS16" s="399" t="s">
        <v>639</v>
      </c>
      <c r="AT16" s="399"/>
      <c r="AU16" s="393"/>
      <c r="AV16" s="12"/>
    </row>
    <row r="17" s="7" customFormat="1" ht="151" customHeight="1" spans="1:48">
      <c r="A17" s="393">
        <v>10</v>
      </c>
      <c r="B17" s="393"/>
      <c r="C17" s="393"/>
      <c r="D17" s="65" t="s">
        <v>993</v>
      </c>
      <c r="E17" s="393" t="s">
        <v>178</v>
      </c>
      <c r="F17" s="393" t="s">
        <v>994</v>
      </c>
      <c r="G17" s="393" t="s">
        <v>995</v>
      </c>
      <c r="H17" s="65" t="s">
        <v>996</v>
      </c>
      <c r="I17" s="393"/>
      <c r="J17" s="393"/>
      <c r="K17" s="393"/>
      <c r="L17" s="393"/>
      <c r="M17" s="393"/>
      <c r="N17" s="393"/>
      <c r="O17" s="393"/>
      <c r="P17" s="393"/>
      <c r="Q17" s="393"/>
      <c r="R17" s="393"/>
      <c r="S17" s="393"/>
      <c r="T17" s="393"/>
      <c r="U17" s="393"/>
      <c r="V17" s="393"/>
      <c r="W17" s="411" t="s">
        <v>997</v>
      </c>
      <c r="X17" s="393"/>
      <c r="Y17" s="393" t="s">
        <v>997</v>
      </c>
      <c r="Z17" s="393"/>
      <c r="AA17" s="393"/>
      <c r="AB17" s="393">
        <v>210</v>
      </c>
      <c r="AC17" s="393"/>
      <c r="AD17" s="430"/>
      <c r="AE17" s="430"/>
      <c r="AF17" s="430"/>
      <c r="AG17" s="430"/>
      <c r="AH17" s="393"/>
      <c r="AI17" s="393"/>
      <c r="AJ17" s="393"/>
      <c r="AK17" s="393"/>
      <c r="AL17" s="393"/>
      <c r="AM17" s="393"/>
      <c r="AN17" s="393"/>
      <c r="AO17" s="393"/>
      <c r="AP17" s="393"/>
      <c r="AQ17" s="399" t="s">
        <v>639</v>
      </c>
      <c r="AR17" s="399" t="s">
        <v>640</v>
      </c>
      <c r="AS17" s="399" t="s">
        <v>639</v>
      </c>
      <c r="AT17" s="399"/>
      <c r="AU17" s="399"/>
      <c r="AV17" s="12"/>
    </row>
    <row r="18" s="7" customFormat="1" ht="75" customHeight="1" spans="1:48">
      <c r="A18" s="393">
        <v>11</v>
      </c>
      <c r="B18" s="393"/>
      <c r="C18" s="393"/>
      <c r="D18" s="65" t="s">
        <v>998</v>
      </c>
      <c r="E18" s="393" t="s">
        <v>178</v>
      </c>
      <c r="F18" s="393" t="s">
        <v>994</v>
      </c>
      <c r="G18" s="393" t="s">
        <v>995</v>
      </c>
      <c r="H18" s="65" t="s">
        <v>999</v>
      </c>
      <c r="I18" s="393"/>
      <c r="J18" s="393"/>
      <c r="K18" s="393"/>
      <c r="L18" s="393"/>
      <c r="M18" s="393"/>
      <c r="N18" s="393"/>
      <c r="O18" s="393"/>
      <c r="P18" s="393"/>
      <c r="Q18" s="393"/>
      <c r="R18" s="393"/>
      <c r="S18" s="393"/>
      <c r="T18" s="393"/>
      <c r="U18" s="393"/>
      <c r="V18" s="393"/>
      <c r="W18" s="411" t="s">
        <v>183</v>
      </c>
      <c r="X18" s="393"/>
      <c r="Y18" s="411" t="s">
        <v>183</v>
      </c>
      <c r="Z18" s="393"/>
      <c r="AA18" s="393"/>
      <c r="AB18" s="393">
        <v>200</v>
      </c>
      <c r="AC18" s="393"/>
      <c r="AD18" s="430"/>
      <c r="AE18" s="430"/>
      <c r="AF18" s="430"/>
      <c r="AG18" s="430"/>
      <c r="AH18" s="393"/>
      <c r="AI18" s="393"/>
      <c r="AJ18" s="393"/>
      <c r="AK18" s="393"/>
      <c r="AL18" s="393"/>
      <c r="AM18" s="393"/>
      <c r="AN18" s="393"/>
      <c r="AO18" s="393"/>
      <c r="AP18" s="393"/>
      <c r="AQ18" s="399" t="s">
        <v>639</v>
      </c>
      <c r="AR18" s="399" t="s">
        <v>640</v>
      </c>
      <c r="AS18" s="399" t="s">
        <v>184</v>
      </c>
      <c r="AT18" s="399"/>
      <c r="AU18" s="399"/>
      <c r="AV18" s="12"/>
    </row>
    <row r="19" s="7" customFormat="1" ht="93" customHeight="1" spans="1:48">
      <c r="A19" s="393">
        <v>12</v>
      </c>
      <c r="B19" s="393"/>
      <c r="C19" s="393"/>
      <c r="D19" s="65" t="s">
        <v>1004</v>
      </c>
      <c r="E19" s="393" t="s">
        <v>178</v>
      </c>
      <c r="F19" s="393" t="s">
        <v>1005</v>
      </c>
      <c r="G19" s="393" t="s">
        <v>995</v>
      </c>
      <c r="H19" s="65" t="s">
        <v>1006</v>
      </c>
      <c r="I19" s="393"/>
      <c r="J19" s="393"/>
      <c r="K19" s="393"/>
      <c r="L19" s="393"/>
      <c r="M19" s="393"/>
      <c r="N19" s="393"/>
      <c r="O19" s="393"/>
      <c r="P19" s="393"/>
      <c r="Q19" s="393"/>
      <c r="R19" s="393"/>
      <c r="S19" s="393"/>
      <c r="T19" s="393"/>
      <c r="U19" s="393"/>
      <c r="V19" s="393"/>
      <c r="W19" s="393" t="s">
        <v>1007</v>
      </c>
      <c r="X19" s="393"/>
      <c r="Y19" s="393" t="s">
        <v>1007</v>
      </c>
      <c r="Z19" s="393"/>
      <c r="AA19" s="393"/>
      <c r="AB19" s="393">
        <v>38</v>
      </c>
      <c r="AC19" s="393"/>
      <c r="AD19" s="430"/>
      <c r="AE19" s="430"/>
      <c r="AF19" s="430"/>
      <c r="AG19" s="430"/>
      <c r="AH19" s="393"/>
      <c r="AI19" s="393"/>
      <c r="AJ19" s="393"/>
      <c r="AK19" s="393"/>
      <c r="AL19" s="393"/>
      <c r="AM19" s="393"/>
      <c r="AN19" s="393"/>
      <c r="AO19" s="393"/>
      <c r="AP19" s="393"/>
      <c r="AQ19" s="399" t="s">
        <v>639</v>
      </c>
      <c r="AR19" s="399" t="s">
        <v>640</v>
      </c>
      <c r="AS19" s="399" t="s">
        <v>639</v>
      </c>
      <c r="AT19" s="399"/>
      <c r="AU19" s="399"/>
      <c r="AV19" s="12"/>
    </row>
    <row r="20" ht="261" customHeight="1" spans="1:48">
      <c r="A20" s="393">
        <v>13</v>
      </c>
      <c r="B20" s="396"/>
      <c r="C20" s="396" t="s">
        <v>303</v>
      </c>
      <c r="D20" s="412" t="s">
        <v>1051</v>
      </c>
      <c r="E20" s="396" t="s">
        <v>178</v>
      </c>
      <c r="F20" s="396" t="s">
        <v>1022</v>
      </c>
      <c r="G20" s="396" t="s">
        <v>950</v>
      </c>
      <c r="H20" s="412" t="s">
        <v>1052</v>
      </c>
      <c r="I20" s="459">
        <v>1</v>
      </c>
      <c r="J20" s="459" t="s">
        <v>952</v>
      </c>
      <c r="K20" s="459"/>
      <c r="L20" s="459"/>
      <c r="M20" s="459"/>
      <c r="N20" s="459"/>
      <c r="O20" s="459"/>
      <c r="P20" s="459"/>
      <c r="Q20" s="459"/>
      <c r="R20" s="459"/>
      <c r="S20" s="459" t="s">
        <v>953</v>
      </c>
      <c r="T20" s="467" t="s">
        <v>954</v>
      </c>
      <c r="U20" s="459" t="s">
        <v>955</v>
      </c>
      <c r="V20" s="459" t="s">
        <v>956</v>
      </c>
      <c r="W20" s="396" t="s">
        <v>985</v>
      </c>
      <c r="X20" s="396" t="s">
        <v>944</v>
      </c>
      <c r="Y20" s="396" t="s">
        <v>183</v>
      </c>
      <c r="Z20" s="396" t="s">
        <v>957</v>
      </c>
      <c r="AA20" s="396"/>
      <c r="AB20" s="396">
        <v>450</v>
      </c>
      <c r="AC20" s="396"/>
      <c r="AD20" s="396"/>
      <c r="AE20" s="396"/>
      <c r="AF20" s="396"/>
      <c r="AG20" s="396"/>
      <c r="AH20" s="396"/>
      <c r="AI20" s="396"/>
      <c r="AJ20" s="396"/>
      <c r="AK20" s="396"/>
      <c r="AL20" s="396"/>
      <c r="AM20" s="393"/>
      <c r="AN20" s="393"/>
      <c r="AO20" s="393" t="s">
        <v>958</v>
      </c>
      <c r="AP20" s="393" t="s">
        <v>959</v>
      </c>
      <c r="AQ20" s="399" t="s">
        <v>639</v>
      </c>
      <c r="AR20" s="399" t="s">
        <v>640</v>
      </c>
      <c r="AS20" s="399" t="s">
        <v>184</v>
      </c>
      <c r="AT20" s="399"/>
      <c r="AU20" s="399"/>
      <c r="AV20" s="12">
        <v>1</v>
      </c>
    </row>
    <row r="21" s="12" customFormat="1" ht="183" customHeight="1" spans="1:48">
      <c r="A21" s="393">
        <v>14</v>
      </c>
      <c r="B21" s="401"/>
      <c r="C21" s="393">
        <v>2024</v>
      </c>
      <c r="D21" s="65" t="s">
        <v>259</v>
      </c>
      <c r="E21" s="393" t="s">
        <v>178</v>
      </c>
      <c r="F21" s="396" t="s">
        <v>1013</v>
      </c>
      <c r="G21" s="393" t="s">
        <v>225</v>
      </c>
      <c r="H21" s="65" t="s">
        <v>1053</v>
      </c>
      <c r="I21" s="393"/>
      <c r="J21" s="399" t="s">
        <v>682</v>
      </c>
      <c r="K21" s="399"/>
      <c r="L21" s="399"/>
      <c r="M21" s="399"/>
      <c r="N21" s="399"/>
      <c r="O21" s="399"/>
      <c r="P21" s="399"/>
      <c r="Q21" s="399"/>
      <c r="R21" s="399"/>
      <c r="S21" s="399">
        <v>289</v>
      </c>
      <c r="T21" s="399">
        <v>1120</v>
      </c>
      <c r="U21" s="399">
        <v>66</v>
      </c>
      <c r="V21" s="399">
        <v>275</v>
      </c>
      <c r="W21" s="393" t="s">
        <v>227</v>
      </c>
      <c r="X21" s="393" t="s">
        <v>656</v>
      </c>
      <c r="Y21" s="393" t="s">
        <v>183</v>
      </c>
      <c r="Z21" s="393"/>
      <c r="AA21" s="393"/>
      <c r="AB21" s="399">
        <v>300</v>
      </c>
      <c r="AC21" s="399"/>
      <c r="AD21" s="399"/>
      <c r="AE21" s="399"/>
      <c r="AF21" s="399"/>
      <c r="AG21" s="399"/>
      <c r="AH21" s="399"/>
      <c r="AI21" s="399"/>
      <c r="AJ21" s="399"/>
      <c r="AK21" s="399"/>
      <c r="AL21" s="399"/>
      <c r="AM21" s="399"/>
      <c r="AN21" s="399"/>
      <c r="AO21" s="393" t="s">
        <v>683</v>
      </c>
      <c r="AP21" s="393" t="s">
        <v>683</v>
      </c>
      <c r="AQ21" s="399" t="s">
        <v>184</v>
      </c>
      <c r="AR21" s="399" t="s">
        <v>640</v>
      </c>
      <c r="AS21" s="399" t="s">
        <v>184</v>
      </c>
      <c r="AT21" s="399"/>
      <c r="AU21" s="399"/>
      <c r="AV21" s="12">
        <v>1</v>
      </c>
    </row>
    <row r="22" s="7" customFormat="1" ht="103" customHeight="1" spans="1:48">
      <c r="A22" s="393">
        <v>15</v>
      </c>
      <c r="B22" s="393"/>
      <c r="C22" s="393"/>
      <c r="D22" s="65" t="s">
        <v>216</v>
      </c>
      <c r="E22" s="393" t="s">
        <v>178</v>
      </c>
      <c r="F22" s="393" t="s">
        <v>1009</v>
      </c>
      <c r="G22" s="393" t="s">
        <v>218</v>
      </c>
      <c r="H22" s="65" t="s">
        <v>219</v>
      </c>
      <c r="I22" s="393"/>
      <c r="J22" s="393"/>
      <c r="K22" s="393"/>
      <c r="L22" s="393"/>
      <c r="M22" s="393"/>
      <c r="N22" s="393"/>
      <c r="O22" s="393"/>
      <c r="P22" s="393"/>
      <c r="Q22" s="393"/>
      <c r="R22" s="393"/>
      <c r="S22" s="393"/>
      <c r="T22" s="393"/>
      <c r="U22" s="393"/>
      <c r="V22" s="393"/>
      <c r="W22" s="393" t="s">
        <v>206</v>
      </c>
      <c r="X22" s="393"/>
      <c r="Y22" s="393" t="s">
        <v>183</v>
      </c>
      <c r="Z22" s="393"/>
      <c r="AA22" s="393"/>
      <c r="AB22" s="393">
        <v>220</v>
      </c>
      <c r="AC22" s="393"/>
      <c r="AD22" s="430"/>
      <c r="AE22" s="430"/>
      <c r="AF22" s="430"/>
      <c r="AG22" s="430"/>
      <c r="AH22" s="393"/>
      <c r="AI22" s="393"/>
      <c r="AJ22" s="393"/>
      <c r="AK22" s="393"/>
      <c r="AL22" s="393"/>
      <c r="AM22" s="393"/>
      <c r="AN22" s="393"/>
      <c r="AO22" s="393"/>
      <c r="AP22" s="393"/>
      <c r="AQ22" s="399" t="s">
        <v>639</v>
      </c>
      <c r="AR22" s="399" t="s">
        <v>640</v>
      </c>
      <c r="AS22" s="399" t="s">
        <v>184</v>
      </c>
      <c r="AT22" s="399"/>
      <c r="AU22" s="399"/>
      <c r="AV22" s="12">
        <v>1</v>
      </c>
    </row>
    <row r="23" s="9" customFormat="1" ht="309.6" spans="1:48">
      <c r="A23" s="393">
        <v>16</v>
      </c>
      <c r="B23" s="401"/>
      <c r="C23" s="411">
        <v>2024</v>
      </c>
      <c r="D23" s="408" t="s">
        <v>613</v>
      </c>
      <c r="E23" s="411" t="s">
        <v>178</v>
      </c>
      <c r="F23" s="411" t="s">
        <v>984</v>
      </c>
      <c r="G23" s="411" t="s">
        <v>409</v>
      </c>
      <c r="H23" s="408" t="s">
        <v>1014</v>
      </c>
      <c r="I23" s="411"/>
      <c r="J23" s="411"/>
      <c r="K23" s="411"/>
      <c r="L23" s="411"/>
      <c r="M23" s="411"/>
      <c r="N23" s="411"/>
      <c r="O23" s="411"/>
      <c r="P23" s="411"/>
      <c r="Q23" s="411"/>
      <c r="R23" s="411"/>
      <c r="S23" s="411">
        <v>955</v>
      </c>
      <c r="T23" s="411">
        <v>3536</v>
      </c>
      <c r="U23" s="411">
        <v>317</v>
      </c>
      <c r="V23" s="411">
        <v>1254</v>
      </c>
      <c r="W23" s="411" t="s">
        <v>192</v>
      </c>
      <c r="X23" s="411" t="s">
        <v>810</v>
      </c>
      <c r="Y23" s="411" t="s">
        <v>183</v>
      </c>
      <c r="Z23" s="411" t="s">
        <v>811</v>
      </c>
      <c r="AA23" s="411"/>
      <c r="AB23" s="411">
        <v>242</v>
      </c>
      <c r="AC23" s="411"/>
      <c r="AD23" s="411"/>
      <c r="AE23" s="411"/>
      <c r="AF23" s="411"/>
      <c r="AG23" s="411"/>
      <c r="AH23" s="411"/>
      <c r="AI23" s="411"/>
      <c r="AJ23" s="411"/>
      <c r="AK23" s="411"/>
      <c r="AL23" s="411"/>
      <c r="AM23" s="411"/>
      <c r="AN23" s="411"/>
      <c r="AO23" s="411" t="s">
        <v>816</v>
      </c>
      <c r="AP23" s="411" t="s">
        <v>817</v>
      </c>
      <c r="AQ23" s="399" t="s">
        <v>639</v>
      </c>
      <c r="AR23" s="399" t="s">
        <v>640</v>
      </c>
      <c r="AS23" s="399" t="s">
        <v>184</v>
      </c>
      <c r="AT23" s="399"/>
      <c r="AU23" s="399"/>
      <c r="AV23" s="12">
        <v>1</v>
      </c>
    </row>
    <row r="24" s="7" customFormat="1" ht="89" customHeight="1" spans="1:48">
      <c r="A24" s="388" t="s">
        <v>1065</v>
      </c>
      <c r="B24" s="389"/>
      <c r="C24" s="389"/>
      <c r="D24" s="389"/>
      <c r="E24" s="389"/>
      <c r="F24" s="389"/>
      <c r="G24" s="389"/>
      <c r="H24" s="389"/>
      <c r="I24" s="389"/>
      <c r="J24" s="389"/>
      <c r="K24" s="389"/>
      <c r="L24" s="389"/>
      <c r="M24" s="389"/>
      <c r="N24" s="389"/>
      <c r="O24" s="389"/>
      <c r="P24" s="389"/>
      <c r="Q24" s="389"/>
      <c r="R24" s="389"/>
      <c r="S24" s="389"/>
      <c r="T24" s="389"/>
      <c r="U24" s="389"/>
      <c r="V24" s="389"/>
      <c r="W24" s="389"/>
      <c r="X24" s="389"/>
      <c r="Y24" s="413"/>
      <c r="Z24" s="393"/>
      <c r="AA24" s="393"/>
      <c r="AB24" s="387">
        <f>SUM(AB25:AB39)</f>
        <v>4696</v>
      </c>
      <c r="AC24" s="393"/>
      <c r="AD24" s="430"/>
      <c r="AE24" s="430"/>
      <c r="AF24" s="430"/>
      <c r="AG24" s="430"/>
      <c r="AH24" s="393"/>
      <c r="AI24" s="393"/>
      <c r="AJ24" s="393"/>
      <c r="AK24" s="393"/>
      <c r="AL24" s="393"/>
      <c r="AM24" s="393"/>
      <c r="AN24" s="393"/>
      <c r="AO24" s="393"/>
      <c r="AP24" s="393"/>
      <c r="AQ24" s="399" t="s">
        <v>1063</v>
      </c>
      <c r="AR24" s="399" t="s">
        <v>1063</v>
      </c>
      <c r="AS24" s="399" t="s">
        <v>1063</v>
      </c>
      <c r="AT24" s="399"/>
      <c r="AU24" s="399"/>
      <c r="AV24" s="12"/>
    </row>
    <row r="25" s="12" customFormat="1" ht="186" customHeight="1" spans="1:47">
      <c r="A25" s="393">
        <v>1</v>
      </c>
      <c r="B25" s="401"/>
      <c r="C25" s="393"/>
      <c r="D25" s="65" t="s">
        <v>1056</v>
      </c>
      <c r="E25" s="393" t="s">
        <v>178</v>
      </c>
      <c r="F25" s="396" t="s">
        <v>1013</v>
      </c>
      <c r="G25" s="393" t="s">
        <v>590</v>
      </c>
      <c r="H25" s="65" t="s">
        <v>1057</v>
      </c>
      <c r="I25" s="393"/>
      <c r="J25" s="399"/>
      <c r="K25" s="399"/>
      <c r="L25" s="399"/>
      <c r="M25" s="399"/>
      <c r="N25" s="399"/>
      <c r="O25" s="399"/>
      <c r="P25" s="399"/>
      <c r="Q25" s="399"/>
      <c r="R25" s="399"/>
      <c r="S25" s="399"/>
      <c r="T25" s="399"/>
      <c r="U25" s="399"/>
      <c r="V25" s="399"/>
      <c r="W25" s="393" t="s">
        <v>985</v>
      </c>
      <c r="X25" s="393"/>
      <c r="Y25" s="393" t="s">
        <v>183</v>
      </c>
      <c r="Z25" s="393"/>
      <c r="AA25" s="393"/>
      <c r="AB25" s="399">
        <v>950</v>
      </c>
      <c r="AC25" s="399"/>
      <c r="AD25" s="399"/>
      <c r="AE25" s="399"/>
      <c r="AF25" s="399"/>
      <c r="AG25" s="399"/>
      <c r="AH25" s="399"/>
      <c r="AI25" s="399"/>
      <c r="AJ25" s="399"/>
      <c r="AK25" s="399"/>
      <c r="AL25" s="399"/>
      <c r="AM25" s="399"/>
      <c r="AN25" s="399"/>
      <c r="AO25" s="451"/>
      <c r="AP25" s="451"/>
      <c r="AQ25" s="399" t="s">
        <v>184</v>
      </c>
      <c r="AR25" s="399" t="s">
        <v>645</v>
      </c>
      <c r="AS25" s="399" t="s">
        <v>639</v>
      </c>
      <c r="AT25" s="399"/>
      <c r="AU25" s="399"/>
    </row>
    <row r="26" s="12" customFormat="1" ht="192" customHeight="1" spans="1:47">
      <c r="A26" s="393">
        <v>2</v>
      </c>
      <c r="B26" s="401"/>
      <c r="C26" s="393">
        <v>2024</v>
      </c>
      <c r="D26" s="65" t="s">
        <v>282</v>
      </c>
      <c r="E26" s="393" t="s">
        <v>178</v>
      </c>
      <c r="F26" s="396" t="s">
        <v>1013</v>
      </c>
      <c r="G26" s="393" t="s">
        <v>252</v>
      </c>
      <c r="H26" s="65" t="s">
        <v>1058</v>
      </c>
      <c r="I26" s="393"/>
      <c r="J26" s="399"/>
      <c r="K26" s="399"/>
      <c r="L26" s="399"/>
      <c r="M26" s="399"/>
      <c r="N26" s="399"/>
      <c r="O26" s="399"/>
      <c r="P26" s="399"/>
      <c r="Q26" s="399"/>
      <c r="R26" s="399"/>
      <c r="S26" s="399">
        <v>462</v>
      </c>
      <c r="T26" s="399">
        <v>1868</v>
      </c>
      <c r="U26" s="399">
        <v>118</v>
      </c>
      <c r="V26" s="399">
        <v>511</v>
      </c>
      <c r="W26" s="393" t="s">
        <v>227</v>
      </c>
      <c r="X26" s="393" t="s">
        <v>656</v>
      </c>
      <c r="Y26" s="393" t="s">
        <v>183</v>
      </c>
      <c r="Z26" s="393"/>
      <c r="AA26" s="393"/>
      <c r="AB26" s="399">
        <v>650</v>
      </c>
      <c r="AC26" s="399"/>
      <c r="AD26" s="399"/>
      <c r="AE26" s="399"/>
      <c r="AF26" s="399"/>
      <c r="AG26" s="399"/>
      <c r="AH26" s="399"/>
      <c r="AI26" s="399"/>
      <c r="AJ26" s="399"/>
      <c r="AK26" s="399"/>
      <c r="AL26" s="399"/>
      <c r="AM26" s="399"/>
      <c r="AN26" s="399"/>
      <c r="AO26" s="451" t="s">
        <v>695</v>
      </c>
      <c r="AP26" s="451" t="s">
        <v>695</v>
      </c>
      <c r="AQ26" s="399" t="s">
        <v>184</v>
      </c>
      <c r="AR26" s="399" t="s">
        <v>645</v>
      </c>
      <c r="AS26" s="399" t="s">
        <v>639</v>
      </c>
      <c r="AT26" s="399"/>
      <c r="AU26" s="399"/>
    </row>
    <row r="27" s="12" customFormat="1" ht="249" customHeight="1" spans="1:47">
      <c r="A27" s="393">
        <v>3</v>
      </c>
      <c r="B27" s="401"/>
      <c r="C27" s="393">
        <v>2024</v>
      </c>
      <c r="D27" s="65" t="s">
        <v>263</v>
      </c>
      <c r="E27" s="393" t="s">
        <v>178</v>
      </c>
      <c r="F27" s="396" t="s">
        <v>1013</v>
      </c>
      <c r="G27" s="393" t="s">
        <v>265</v>
      </c>
      <c r="H27" s="65" t="s">
        <v>266</v>
      </c>
      <c r="I27" s="393"/>
      <c r="J27" s="399" t="s">
        <v>687</v>
      </c>
      <c r="K27" s="399"/>
      <c r="L27" s="399"/>
      <c r="M27" s="399"/>
      <c r="N27" s="399"/>
      <c r="O27" s="399"/>
      <c r="P27" s="399"/>
      <c r="Q27" s="399"/>
      <c r="R27" s="399"/>
      <c r="S27" s="399">
        <v>694</v>
      </c>
      <c r="T27" s="399">
        <v>2838</v>
      </c>
      <c r="U27" s="399">
        <v>200</v>
      </c>
      <c r="V27" s="399">
        <v>872</v>
      </c>
      <c r="W27" s="393" t="s">
        <v>227</v>
      </c>
      <c r="X27" s="393" t="s">
        <v>656</v>
      </c>
      <c r="Y27" s="393" t="s">
        <v>207</v>
      </c>
      <c r="Z27" s="393"/>
      <c r="AA27" s="393"/>
      <c r="AB27" s="399">
        <v>500</v>
      </c>
      <c r="AC27" s="399"/>
      <c r="AD27" s="399"/>
      <c r="AE27" s="399"/>
      <c r="AF27" s="399"/>
      <c r="AG27" s="399"/>
      <c r="AH27" s="399"/>
      <c r="AI27" s="399"/>
      <c r="AJ27" s="399"/>
      <c r="AK27" s="399"/>
      <c r="AL27" s="399"/>
      <c r="AM27" s="399"/>
      <c r="AN27" s="399"/>
      <c r="AO27" s="451" t="s">
        <v>688</v>
      </c>
      <c r="AP27" s="451" t="s">
        <v>688</v>
      </c>
      <c r="AQ27" s="399" t="s">
        <v>184</v>
      </c>
      <c r="AR27" s="399" t="s">
        <v>645</v>
      </c>
      <c r="AS27" s="399" t="s">
        <v>639</v>
      </c>
      <c r="AT27" s="399"/>
      <c r="AU27" s="399"/>
    </row>
    <row r="28" s="453" customFormat="1" ht="186" customHeight="1" spans="1:48">
      <c r="A28" s="393">
        <v>4</v>
      </c>
      <c r="B28" s="401"/>
      <c r="C28" s="393" t="s">
        <v>303</v>
      </c>
      <c r="D28" s="458" t="s">
        <v>327</v>
      </c>
      <c r="E28" s="393" t="s">
        <v>178</v>
      </c>
      <c r="F28" s="396" t="s">
        <v>984</v>
      </c>
      <c r="G28" s="393" t="s">
        <v>328</v>
      </c>
      <c r="H28" s="65" t="s">
        <v>329</v>
      </c>
      <c r="I28" s="393">
        <v>1</v>
      </c>
      <c r="J28" s="393" t="s">
        <v>727</v>
      </c>
      <c r="K28" s="393"/>
      <c r="L28" s="393"/>
      <c r="M28" s="393"/>
      <c r="N28" s="393"/>
      <c r="O28" s="393"/>
      <c r="P28" s="393"/>
      <c r="Q28" s="393"/>
      <c r="R28" s="393"/>
      <c r="S28" s="393">
        <v>300</v>
      </c>
      <c r="T28" s="393">
        <v>1200</v>
      </c>
      <c r="U28" s="393">
        <v>266</v>
      </c>
      <c r="V28" s="393">
        <v>1064</v>
      </c>
      <c r="W28" s="393" t="s">
        <v>305</v>
      </c>
      <c r="X28" s="393" t="s">
        <v>705</v>
      </c>
      <c r="Y28" s="393" t="s">
        <v>207</v>
      </c>
      <c r="Z28" s="393" t="s">
        <v>715</v>
      </c>
      <c r="AA28" s="393"/>
      <c r="AB28" s="393">
        <v>1000</v>
      </c>
      <c r="AC28" s="393"/>
      <c r="AD28" s="393"/>
      <c r="AE28" s="393"/>
      <c r="AF28" s="393"/>
      <c r="AG28" s="393"/>
      <c r="AH28" s="393"/>
      <c r="AI28" s="393"/>
      <c r="AJ28" s="393"/>
      <c r="AK28" s="393"/>
      <c r="AL28" s="393"/>
      <c r="AM28" s="393"/>
      <c r="AN28" s="393"/>
      <c r="AO28" s="393" t="s">
        <v>728</v>
      </c>
      <c r="AP28" s="393" t="s">
        <v>728</v>
      </c>
      <c r="AQ28" s="399" t="s">
        <v>639</v>
      </c>
      <c r="AR28" s="399" t="s">
        <v>645</v>
      </c>
      <c r="AS28" s="399" t="s">
        <v>639</v>
      </c>
      <c r="AT28" s="399"/>
      <c r="AU28" s="399"/>
      <c r="AV28" s="12"/>
    </row>
    <row r="29" s="250" customFormat="1" ht="154.8" spans="1:48">
      <c r="A29" s="393">
        <v>5</v>
      </c>
      <c r="B29" s="393"/>
      <c r="C29" s="393">
        <v>2024</v>
      </c>
      <c r="D29" s="65" t="s">
        <v>383</v>
      </c>
      <c r="E29" s="393" t="s">
        <v>178</v>
      </c>
      <c r="F29" s="396" t="s">
        <v>990</v>
      </c>
      <c r="G29" s="393" t="s">
        <v>357</v>
      </c>
      <c r="H29" s="65" t="s">
        <v>384</v>
      </c>
      <c r="I29" s="393"/>
      <c r="J29" s="393" t="s">
        <v>789</v>
      </c>
      <c r="K29" s="393"/>
      <c r="L29" s="393"/>
      <c r="M29" s="393"/>
      <c r="N29" s="393"/>
      <c r="O29" s="393"/>
      <c r="P29" s="393"/>
      <c r="Q29" s="393"/>
      <c r="R29" s="393"/>
      <c r="S29" s="393">
        <v>67</v>
      </c>
      <c r="T29" s="393"/>
      <c r="U29" s="393">
        <v>15</v>
      </c>
      <c r="V29" s="393"/>
      <c r="W29" s="393" t="s">
        <v>1016</v>
      </c>
      <c r="X29" s="393" t="s">
        <v>749</v>
      </c>
      <c r="Y29" s="393" t="s">
        <v>207</v>
      </c>
      <c r="Z29" s="393"/>
      <c r="AA29" s="393"/>
      <c r="AB29" s="393">
        <v>200</v>
      </c>
      <c r="AC29" s="393"/>
      <c r="AD29" s="393"/>
      <c r="AE29" s="393"/>
      <c r="AF29" s="393"/>
      <c r="AG29" s="393"/>
      <c r="AH29" s="393"/>
      <c r="AI29" s="393"/>
      <c r="AJ29" s="393"/>
      <c r="AK29" s="393"/>
      <c r="AL29" s="393"/>
      <c r="AM29" s="393"/>
      <c r="AN29" s="393"/>
      <c r="AO29" s="393" t="s">
        <v>790</v>
      </c>
      <c r="AP29" s="393" t="s">
        <v>791</v>
      </c>
      <c r="AQ29" s="393" t="s">
        <v>639</v>
      </c>
      <c r="AR29" s="399" t="s">
        <v>645</v>
      </c>
      <c r="AS29" s="393" t="s">
        <v>639</v>
      </c>
      <c r="AT29" s="393"/>
      <c r="AU29" s="393"/>
      <c r="AV29" s="464"/>
    </row>
    <row r="30" s="12" customFormat="1" ht="154.8" spans="1:47">
      <c r="A30" s="393">
        <v>6</v>
      </c>
      <c r="B30" s="401"/>
      <c r="C30" s="411">
        <v>2024</v>
      </c>
      <c r="D30" s="408" t="s">
        <v>1017</v>
      </c>
      <c r="E30" s="411" t="s">
        <v>178</v>
      </c>
      <c r="F30" s="411" t="s">
        <v>984</v>
      </c>
      <c r="G30" s="411" t="s">
        <v>442</v>
      </c>
      <c r="H30" s="408" t="s">
        <v>443</v>
      </c>
      <c r="I30" s="411"/>
      <c r="J30" s="411"/>
      <c r="K30" s="411"/>
      <c r="L30" s="411"/>
      <c r="M30" s="411"/>
      <c r="N30" s="411"/>
      <c r="O30" s="411"/>
      <c r="P30" s="411"/>
      <c r="Q30" s="411"/>
      <c r="R30" s="411"/>
      <c r="S30" s="411">
        <v>472</v>
      </c>
      <c r="T30" s="411">
        <v>1694</v>
      </c>
      <c r="U30" s="411">
        <v>127</v>
      </c>
      <c r="V30" s="411">
        <v>488</v>
      </c>
      <c r="W30" s="411" t="s">
        <v>192</v>
      </c>
      <c r="X30" s="411" t="s">
        <v>810</v>
      </c>
      <c r="Y30" s="411" t="s">
        <v>207</v>
      </c>
      <c r="Z30" s="411" t="s">
        <v>715</v>
      </c>
      <c r="AA30" s="411"/>
      <c r="AB30" s="411">
        <v>100</v>
      </c>
      <c r="AC30" s="411"/>
      <c r="AD30" s="411"/>
      <c r="AE30" s="411"/>
      <c r="AF30" s="411"/>
      <c r="AG30" s="411"/>
      <c r="AH30" s="411"/>
      <c r="AI30" s="411"/>
      <c r="AJ30" s="411"/>
      <c r="AK30" s="411"/>
      <c r="AL30" s="411"/>
      <c r="AM30" s="411"/>
      <c r="AN30" s="411"/>
      <c r="AO30" s="411" t="s">
        <v>841</v>
      </c>
      <c r="AP30" s="411" t="s">
        <v>842</v>
      </c>
      <c r="AQ30" s="399" t="s">
        <v>639</v>
      </c>
      <c r="AR30" s="399" t="s">
        <v>645</v>
      </c>
      <c r="AS30" s="399" t="s">
        <v>639</v>
      </c>
      <c r="AT30" s="399"/>
      <c r="AU30" s="399"/>
    </row>
    <row r="31" ht="201" customHeight="1" spans="1:47">
      <c r="A31" s="393">
        <v>7</v>
      </c>
      <c r="B31" s="396"/>
      <c r="C31" s="396" t="s">
        <v>303</v>
      </c>
      <c r="D31" s="412" t="s">
        <v>592</v>
      </c>
      <c r="E31" s="396" t="s">
        <v>178</v>
      </c>
      <c r="F31" s="396" t="s">
        <v>1022</v>
      </c>
      <c r="G31" s="396" t="s">
        <v>593</v>
      </c>
      <c r="H31" s="412" t="s">
        <v>594</v>
      </c>
      <c r="I31" s="459">
        <v>1</v>
      </c>
      <c r="J31" s="459" t="s">
        <v>948</v>
      </c>
      <c r="K31" s="459"/>
      <c r="L31" s="459"/>
      <c r="M31" s="459"/>
      <c r="N31" s="459"/>
      <c r="O31" s="459"/>
      <c r="P31" s="459"/>
      <c r="Q31" s="459"/>
      <c r="R31" s="459"/>
      <c r="S31" s="459">
        <v>50</v>
      </c>
      <c r="T31" s="459">
        <v>218</v>
      </c>
      <c r="U31" s="459">
        <v>44</v>
      </c>
      <c r="V31" s="459">
        <v>2</v>
      </c>
      <c r="W31" s="396" t="s">
        <v>985</v>
      </c>
      <c r="X31" s="396" t="s">
        <v>944</v>
      </c>
      <c r="Y31" s="396" t="s">
        <v>207</v>
      </c>
      <c r="Z31" s="396" t="s">
        <v>945</v>
      </c>
      <c r="AA31" s="396"/>
      <c r="AB31" s="396">
        <v>370</v>
      </c>
      <c r="AC31" s="396"/>
      <c r="AD31" s="396"/>
      <c r="AE31" s="396"/>
      <c r="AF31" s="396"/>
      <c r="AG31" s="396"/>
      <c r="AH31" s="396"/>
      <c r="AI31" s="396"/>
      <c r="AJ31" s="396"/>
      <c r="AK31" s="396"/>
      <c r="AL31" s="396"/>
      <c r="AM31" s="393"/>
      <c r="AN31" s="393"/>
      <c r="AO31" s="393" t="s">
        <v>949</v>
      </c>
      <c r="AP31" s="393" t="s">
        <v>949</v>
      </c>
      <c r="AQ31" s="399" t="s">
        <v>639</v>
      </c>
      <c r="AR31" s="399" t="s">
        <v>645</v>
      </c>
      <c r="AS31" s="399" t="s">
        <v>639</v>
      </c>
      <c r="AT31" s="399"/>
      <c r="AU31" s="399"/>
    </row>
    <row r="32" s="8" customFormat="1" ht="133" customHeight="1" spans="1:48">
      <c r="A32" s="393">
        <v>8</v>
      </c>
      <c r="B32" s="399"/>
      <c r="C32" s="399"/>
      <c r="D32" s="65" t="s">
        <v>648</v>
      </c>
      <c r="E32" s="393" t="s">
        <v>178</v>
      </c>
      <c r="F32" s="396" t="s">
        <v>1011</v>
      </c>
      <c r="G32" s="393" t="s">
        <v>1059</v>
      </c>
      <c r="H32" s="65" t="s">
        <v>1060</v>
      </c>
      <c r="I32" s="393"/>
      <c r="J32" s="393"/>
      <c r="K32" s="393"/>
      <c r="L32" s="393"/>
      <c r="M32" s="393"/>
      <c r="N32" s="393"/>
      <c r="O32" s="393"/>
      <c r="P32" s="393"/>
      <c r="Q32" s="393"/>
      <c r="R32" s="393"/>
      <c r="S32" s="393"/>
      <c r="T32" s="393"/>
      <c r="U32" s="393"/>
      <c r="V32" s="393"/>
      <c r="W32" s="393" t="s">
        <v>183</v>
      </c>
      <c r="X32" s="393"/>
      <c r="Y32" s="393" t="s">
        <v>183</v>
      </c>
      <c r="Z32" s="393"/>
      <c r="AA32" s="393"/>
      <c r="AB32" s="393">
        <v>116</v>
      </c>
      <c r="AC32" s="393"/>
      <c r="AD32" s="393"/>
      <c r="AE32" s="393"/>
      <c r="AF32" s="393"/>
      <c r="AG32" s="393"/>
      <c r="AH32" s="393"/>
      <c r="AI32" s="393"/>
      <c r="AJ32" s="393"/>
      <c r="AK32" s="393"/>
      <c r="AL32" s="393"/>
      <c r="AM32" s="393"/>
      <c r="AN32" s="393"/>
      <c r="AO32" s="393"/>
      <c r="AP32" s="393"/>
      <c r="AQ32" s="393" t="s">
        <v>639</v>
      </c>
      <c r="AR32" s="399" t="s">
        <v>645</v>
      </c>
      <c r="AS32" s="393" t="s">
        <v>639</v>
      </c>
      <c r="AT32" s="399"/>
      <c r="AU32" s="399"/>
      <c r="AV32" s="12"/>
    </row>
    <row r="33" s="7" customFormat="1" ht="109" customHeight="1" spans="1:48">
      <c r="A33" s="393">
        <v>9</v>
      </c>
      <c r="B33" s="393"/>
      <c r="C33" s="393"/>
      <c r="D33" s="65" t="s">
        <v>1000</v>
      </c>
      <c r="E33" s="393" t="s">
        <v>178</v>
      </c>
      <c r="F33" s="393" t="s">
        <v>1001</v>
      </c>
      <c r="G33" s="393" t="s">
        <v>995</v>
      </c>
      <c r="H33" s="65" t="s">
        <v>1002</v>
      </c>
      <c r="I33" s="393"/>
      <c r="J33" s="393"/>
      <c r="K33" s="393"/>
      <c r="L33" s="393"/>
      <c r="M33" s="393"/>
      <c r="N33" s="393"/>
      <c r="O33" s="393"/>
      <c r="P33" s="393"/>
      <c r="Q33" s="393"/>
      <c r="R33" s="393"/>
      <c r="S33" s="393"/>
      <c r="T33" s="393"/>
      <c r="U33" s="393"/>
      <c r="V33" s="393"/>
      <c r="W33" s="411" t="s">
        <v>1003</v>
      </c>
      <c r="X33" s="393"/>
      <c r="Y33" s="411" t="s">
        <v>1003</v>
      </c>
      <c r="Z33" s="393"/>
      <c r="AA33" s="393"/>
      <c r="AB33" s="393">
        <v>10</v>
      </c>
      <c r="AC33" s="393"/>
      <c r="AD33" s="430"/>
      <c r="AE33" s="430"/>
      <c r="AF33" s="430"/>
      <c r="AG33" s="430"/>
      <c r="AH33" s="393"/>
      <c r="AI33" s="393"/>
      <c r="AJ33" s="393"/>
      <c r="AK33" s="393"/>
      <c r="AL33" s="393"/>
      <c r="AM33" s="393"/>
      <c r="AN33" s="393"/>
      <c r="AO33" s="393"/>
      <c r="AP33" s="393"/>
      <c r="AQ33" s="399" t="s">
        <v>639</v>
      </c>
      <c r="AR33" s="399" t="s">
        <v>645</v>
      </c>
      <c r="AS33" s="399" t="s">
        <v>639</v>
      </c>
      <c r="AT33" s="399"/>
      <c r="AU33" s="399"/>
      <c r="AV33" s="12"/>
    </row>
    <row r="34" s="12" customFormat="1" ht="155" customHeight="1" spans="1:47">
      <c r="A34" s="393">
        <v>10</v>
      </c>
      <c r="B34" s="401"/>
      <c r="C34" s="393">
        <v>2024</v>
      </c>
      <c r="D34" s="65" t="s">
        <v>236</v>
      </c>
      <c r="E34" s="393" t="s">
        <v>178</v>
      </c>
      <c r="F34" s="396" t="s">
        <v>1013</v>
      </c>
      <c r="G34" s="393" t="s">
        <v>225</v>
      </c>
      <c r="H34" s="65" t="s">
        <v>237</v>
      </c>
      <c r="I34" s="393"/>
      <c r="J34" s="399"/>
      <c r="K34" s="399"/>
      <c r="L34" s="399"/>
      <c r="M34" s="399"/>
      <c r="N34" s="399"/>
      <c r="O34" s="399"/>
      <c r="P34" s="399"/>
      <c r="Q34" s="399"/>
      <c r="R34" s="399"/>
      <c r="S34" s="399">
        <v>694</v>
      </c>
      <c r="T34" s="399">
        <v>2838</v>
      </c>
      <c r="U34" s="399">
        <v>200</v>
      </c>
      <c r="V34" s="399">
        <v>872</v>
      </c>
      <c r="W34" s="393" t="s">
        <v>227</v>
      </c>
      <c r="X34" s="393" t="s">
        <v>656</v>
      </c>
      <c r="Y34" s="393" t="s">
        <v>183</v>
      </c>
      <c r="Z34" s="393"/>
      <c r="AA34" s="393"/>
      <c r="AB34" s="399">
        <v>150</v>
      </c>
      <c r="AC34" s="399"/>
      <c r="AD34" s="399"/>
      <c r="AE34" s="399"/>
      <c r="AF34" s="399"/>
      <c r="AG34" s="399"/>
      <c r="AH34" s="399"/>
      <c r="AI34" s="399"/>
      <c r="AJ34" s="399"/>
      <c r="AK34" s="399"/>
      <c r="AL34" s="399"/>
      <c r="AM34" s="399"/>
      <c r="AN34" s="399"/>
      <c r="AO34" s="451" t="s">
        <v>664</v>
      </c>
      <c r="AP34" s="451" t="s">
        <v>664</v>
      </c>
      <c r="AQ34" s="399" t="s">
        <v>184</v>
      </c>
      <c r="AR34" s="399" t="s">
        <v>645</v>
      </c>
      <c r="AS34" s="399" t="s">
        <v>184</v>
      </c>
      <c r="AT34" s="399"/>
      <c r="AU34" s="399"/>
    </row>
    <row r="35" s="178" customFormat="1" ht="154" customHeight="1" spans="1:48">
      <c r="A35" s="393">
        <v>11</v>
      </c>
      <c r="B35" s="393"/>
      <c r="C35" s="393">
        <v>2024</v>
      </c>
      <c r="D35" s="65" t="s">
        <v>356</v>
      </c>
      <c r="E35" s="393" t="s">
        <v>178</v>
      </c>
      <c r="F35" s="396" t="s">
        <v>1013</v>
      </c>
      <c r="G35" s="393" t="s">
        <v>357</v>
      </c>
      <c r="H35" s="65" t="s">
        <v>358</v>
      </c>
      <c r="I35" s="393"/>
      <c r="J35" s="393" t="s">
        <v>755</v>
      </c>
      <c r="K35" s="399"/>
      <c r="L35" s="399"/>
      <c r="M35" s="399"/>
      <c r="N35" s="399"/>
      <c r="O35" s="399"/>
      <c r="P35" s="399"/>
      <c r="Q35" s="399"/>
      <c r="R35" s="399"/>
      <c r="S35" s="399">
        <v>350</v>
      </c>
      <c r="T35" s="399"/>
      <c r="U35" s="399">
        <v>233</v>
      </c>
      <c r="V35" s="399"/>
      <c r="W35" s="393" t="s">
        <v>1016</v>
      </c>
      <c r="X35" s="393" t="s">
        <v>749</v>
      </c>
      <c r="Y35" s="393" t="s">
        <v>183</v>
      </c>
      <c r="Z35" s="393"/>
      <c r="AA35" s="393"/>
      <c r="AB35" s="393">
        <v>80</v>
      </c>
      <c r="AC35" s="399"/>
      <c r="AD35" s="399"/>
      <c r="AE35" s="399"/>
      <c r="AF35" s="399"/>
      <c r="AG35" s="399"/>
      <c r="AH35" s="399"/>
      <c r="AI35" s="399"/>
      <c r="AJ35" s="399"/>
      <c r="AK35" s="399"/>
      <c r="AL35" s="399"/>
      <c r="AM35" s="399"/>
      <c r="AN35" s="399"/>
      <c r="AO35" s="393" t="s">
        <v>756</v>
      </c>
      <c r="AP35" s="393" t="s">
        <v>757</v>
      </c>
      <c r="AQ35" s="399" t="s">
        <v>639</v>
      </c>
      <c r="AR35" s="399" t="s">
        <v>645</v>
      </c>
      <c r="AS35" s="399" t="s">
        <v>184</v>
      </c>
      <c r="AT35" s="399"/>
      <c r="AU35" s="399"/>
      <c r="AV35" s="12"/>
    </row>
    <row r="36" s="12" customFormat="1" ht="129" spans="1:47">
      <c r="A36" s="393">
        <v>12</v>
      </c>
      <c r="B36" s="401"/>
      <c r="C36" s="393">
        <v>2024</v>
      </c>
      <c r="D36" s="65" t="s">
        <v>285</v>
      </c>
      <c r="E36" s="393" t="s">
        <v>178</v>
      </c>
      <c r="F36" s="396" t="s">
        <v>1013</v>
      </c>
      <c r="G36" s="393" t="s">
        <v>252</v>
      </c>
      <c r="H36" s="65" t="s">
        <v>286</v>
      </c>
      <c r="I36" s="393"/>
      <c r="J36" s="399"/>
      <c r="K36" s="399"/>
      <c r="L36" s="399"/>
      <c r="M36" s="399"/>
      <c r="N36" s="399"/>
      <c r="O36" s="399"/>
      <c r="P36" s="399"/>
      <c r="Q36" s="399"/>
      <c r="R36" s="399"/>
      <c r="S36" s="399">
        <v>462</v>
      </c>
      <c r="T36" s="399">
        <v>1868</v>
      </c>
      <c r="U36" s="399">
        <v>118</v>
      </c>
      <c r="V36" s="399">
        <v>511</v>
      </c>
      <c r="W36" s="393" t="s">
        <v>227</v>
      </c>
      <c r="X36" s="393" t="s">
        <v>656</v>
      </c>
      <c r="Y36" s="393" t="s">
        <v>254</v>
      </c>
      <c r="Z36" s="393"/>
      <c r="AA36" s="393"/>
      <c r="AB36" s="399">
        <v>80</v>
      </c>
      <c r="AC36" s="399"/>
      <c r="AD36" s="399"/>
      <c r="AE36" s="399"/>
      <c r="AF36" s="399"/>
      <c r="AG36" s="399"/>
      <c r="AH36" s="399"/>
      <c r="AI36" s="399"/>
      <c r="AJ36" s="399"/>
      <c r="AK36" s="399"/>
      <c r="AL36" s="399"/>
      <c r="AM36" s="399"/>
      <c r="AN36" s="399"/>
      <c r="AO36" s="451" t="s">
        <v>695</v>
      </c>
      <c r="AP36" s="451" t="s">
        <v>695</v>
      </c>
      <c r="AQ36" s="399" t="s">
        <v>184</v>
      </c>
      <c r="AR36" s="399" t="s">
        <v>645</v>
      </c>
      <c r="AS36" s="399" t="s">
        <v>639</v>
      </c>
      <c r="AT36" s="399"/>
      <c r="AU36" s="399"/>
    </row>
    <row r="37" s="12" customFormat="1" ht="153" customHeight="1" spans="1:47">
      <c r="A37" s="393">
        <v>13</v>
      </c>
      <c r="B37" s="401"/>
      <c r="C37" s="411">
        <v>2024</v>
      </c>
      <c r="D37" s="408" t="s">
        <v>447</v>
      </c>
      <c r="E37" s="411" t="s">
        <v>178</v>
      </c>
      <c r="F37" s="411" t="s">
        <v>984</v>
      </c>
      <c r="G37" s="411" t="s">
        <v>403</v>
      </c>
      <c r="H37" s="408" t="s">
        <v>448</v>
      </c>
      <c r="I37" s="411"/>
      <c r="J37" s="411"/>
      <c r="K37" s="411"/>
      <c r="L37" s="411"/>
      <c r="M37" s="411"/>
      <c r="N37" s="411"/>
      <c r="O37" s="411"/>
      <c r="P37" s="411"/>
      <c r="Q37" s="411"/>
      <c r="R37" s="411"/>
      <c r="S37" s="411">
        <v>336</v>
      </c>
      <c r="T37" s="411">
        <v>1251</v>
      </c>
      <c r="U37" s="411">
        <v>142</v>
      </c>
      <c r="V37" s="411">
        <v>547</v>
      </c>
      <c r="W37" s="411" t="s">
        <v>192</v>
      </c>
      <c r="X37" s="411" t="s">
        <v>810</v>
      </c>
      <c r="Y37" s="411" t="s">
        <v>207</v>
      </c>
      <c r="Z37" s="411" t="s">
        <v>715</v>
      </c>
      <c r="AA37" s="411"/>
      <c r="AB37" s="411">
        <v>80</v>
      </c>
      <c r="AC37" s="411"/>
      <c r="AD37" s="411"/>
      <c r="AE37" s="411"/>
      <c r="AF37" s="411"/>
      <c r="AG37" s="411"/>
      <c r="AH37" s="411"/>
      <c r="AI37" s="411"/>
      <c r="AJ37" s="411"/>
      <c r="AK37" s="411"/>
      <c r="AL37" s="411"/>
      <c r="AM37" s="411"/>
      <c r="AN37" s="411"/>
      <c r="AO37" s="411" t="s">
        <v>845</v>
      </c>
      <c r="AP37" s="411" t="s">
        <v>846</v>
      </c>
      <c r="AQ37" s="399" t="s">
        <v>639</v>
      </c>
      <c r="AR37" s="399" t="s">
        <v>645</v>
      </c>
      <c r="AS37" s="399" t="s">
        <v>184</v>
      </c>
      <c r="AT37" s="399"/>
      <c r="AU37" s="399"/>
    </row>
    <row r="38" s="12" customFormat="1" ht="150" customHeight="1" spans="1:47">
      <c r="A38" s="393">
        <v>14</v>
      </c>
      <c r="B38" s="401"/>
      <c r="C38" s="411">
        <v>2024</v>
      </c>
      <c r="D38" s="408" t="s">
        <v>466</v>
      </c>
      <c r="E38" s="411" t="s">
        <v>178</v>
      </c>
      <c r="F38" s="411" t="s">
        <v>984</v>
      </c>
      <c r="G38" s="411" t="s">
        <v>403</v>
      </c>
      <c r="H38" s="408" t="s">
        <v>467</v>
      </c>
      <c r="I38" s="411"/>
      <c r="J38" s="411"/>
      <c r="K38" s="411"/>
      <c r="L38" s="411"/>
      <c r="M38" s="411"/>
      <c r="N38" s="411"/>
      <c r="O38" s="411"/>
      <c r="P38" s="411"/>
      <c r="Q38" s="411"/>
      <c r="R38" s="411"/>
      <c r="S38" s="411">
        <v>336</v>
      </c>
      <c r="T38" s="411">
        <v>1261</v>
      </c>
      <c r="U38" s="411">
        <v>142</v>
      </c>
      <c r="V38" s="411">
        <v>547</v>
      </c>
      <c r="W38" s="411" t="s">
        <v>192</v>
      </c>
      <c r="X38" s="411" t="s">
        <v>810</v>
      </c>
      <c r="Y38" s="411" t="s">
        <v>183</v>
      </c>
      <c r="Z38" s="411" t="s">
        <v>863</v>
      </c>
      <c r="AA38" s="411"/>
      <c r="AB38" s="411">
        <v>200</v>
      </c>
      <c r="AC38" s="411"/>
      <c r="AD38" s="411"/>
      <c r="AE38" s="411"/>
      <c r="AF38" s="411"/>
      <c r="AG38" s="411"/>
      <c r="AH38" s="411"/>
      <c r="AI38" s="411"/>
      <c r="AJ38" s="411"/>
      <c r="AK38" s="411"/>
      <c r="AL38" s="411"/>
      <c r="AM38" s="411"/>
      <c r="AN38" s="411"/>
      <c r="AO38" s="411" t="s">
        <v>864</v>
      </c>
      <c r="AP38" s="411" t="s">
        <v>865</v>
      </c>
      <c r="AQ38" s="399" t="s">
        <v>639</v>
      </c>
      <c r="AR38" s="399" t="s">
        <v>645</v>
      </c>
      <c r="AS38" s="399" t="s">
        <v>184</v>
      </c>
      <c r="AT38" s="399"/>
      <c r="AU38" s="399"/>
    </row>
    <row r="39" s="251" customFormat="1" ht="169" customHeight="1" spans="1:48">
      <c r="A39" s="393">
        <v>15</v>
      </c>
      <c r="B39" s="393"/>
      <c r="C39" s="393">
        <v>2024</v>
      </c>
      <c r="D39" s="65" t="s">
        <v>565</v>
      </c>
      <c r="E39" s="393" t="s">
        <v>302</v>
      </c>
      <c r="F39" s="393" t="s">
        <v>1009</v>
      </c>
      <c r="G39" s="393" t="s">
        <v>535</v>
      </c>
      <c r="H39" s="65" t="s">
        <v>566</v>
      </c>
      <c r="I39" s="393">
        <v>1</v>
      </c>
      <c r="J39" s="393"/>
      <c r="K39" s="393"/>
      <c r="L39" s="393"/>
      <c r="M39" s="393"/>
      <c r="N39" s="393"/>
      <c r="O39" s="393"/>
      <c r="P39" s="393"/>
      <c r="Q39" s="393"/>
      <c r="R39" s="393"/>
      <c r="S39" s="393"/>
      <c r="T39" s="393"/>
      <c r="U39" s="393"/>
      <c r="V39" s="393"/>
      <c r="W39" s="393" t="s">
        <v>206</v>
      </c>
      <c r="X39" s="393" t="s">
        <v>902</v>
      </c>
      <c r="Y39" s="393" t="s">
        <v>207</v>
      </c>
      <c r="Z39" s="393" t="s">
        <v>866</v>
      </c>
      <c r="AA39" s="393"/>
      <c r="AB39" s="393">
        <v>210</v>
      </c>
      <c r="AC39" s="393"/>
      <c r="AD39" s="430"/>
      <c r="AE39" s="430"/>
      <c r="AF39" s="430"/>
      <c r="AG39" s="430"/>
      <c r="AH39" s="393"/>
      <c r="AI39" s="393"/>
      <c r="AJ39" s="393"/>
      <c r="AK39" s="393"/>
      <c r="AL39" s="393"/>
      <c r="AM39" s="393"/>
      <c r="AN39" s="393"/>
      <c r="AO39" s="393" t="s">
        <v>929</v>
      </c>
      <c r="AP39" s="393" t="s">
        <v>930</v>
      </c>
      <c r="AQ39" s="399" t="s">
        <v>639</v>
      </c>
      <c r="AR39" s="399" t="s">
        <v>645</v>
      </c>
      <c r="AS39" s="399" t="s">
        <v>639</v>
      </c>
      <c r="AT39" s="399"/>
      <c r="AU39" s="399"/>
      <c r="AV39" s="12"/>
    </row>
    <row r="40" s="9" customFormat="1" ht="58" customHeight="1" spans="1:48">
      <c r="A40" s="388" t="s">
        <v>1066</v>
      </c>
      <c r="B40" s="389"/>
      <c r="C40" s="389"/>
      <c r="D40" s="389"/>
      <c r="E40" s="389"/>
      <c r="F40" s="389"/>
      <c r="G40" s="389"/>
      <c r="H40" s="413"/>
      <c r="I40" s="411"/>
      <c r="J40" s="411"/>
      <c r="K40" s="411"/>
      <c r="L40" s="411"/>
      <c r="M40" s="411"/>
      <c r="N40" s="411"/>
      <c r="O40" s="411"/>
      <c r="P40" s="411"/>
      <c r="Q40" s="411"/>
      <c r="R40" s="411"/>
      <c r="S40" s="411"/>
      <c r="T40" s="411"/>
      <c r="U40" s="411"/>
      <c r="V40" s="411"/>
      <c r="W40" s="411"/>
      <c r="X40" s="411"/>
      <c r="Y40" s="411"/>
      <c r="Z40" s="411"/>
      <c r="AA40" s="411"/>
      <c r="AB40" s="434">
        <f>SUM(AB41:AB45)</f>
        <v>7375</v>
      </c>
      <c r="AC40" s="411"/>
      <c r="AD40" s="411"/>
      <c r="AE40" s="411"/>
      <c r="AF40" s="411"/>
      <c r="AG40" s="411"/>
      <c r="AH40" s="411"/>
      <c r="AI40" s="411"/>
      <c r="AJ40" s="411"/>
      <c r="AK40" s="411"/>
      <c r="AL40" s="411"/>
      <c r="AM40" s="411"/>
      <c r="AN40" s="411"/>
      <c r="AO40" s="411"/>
      <c r="AP40" s="411"/>
      <c r="AQ40" s="399" t="s">
        <v>1063</v>
      </c>
      <c r="AR40" s="399" t="s">
        <v>1063</v>
      </c>
      <c r="AS40" s="399" t="s">
        <v>1063</v>
      </c>
      <c r="AT40" s="399"/>
      <c r="AU40" s="399"/>
      <c r="AV40" s="12"/>
    </row>
    <row r="41" s="7" customFormat="1" ht="156" customHeight="1" spans="1:48">
      <c r="A41" s="393">
        <v>1</v>
      </c>
      <c r="B41" s="393"/>
      <c r="C41" s="393"/>
      <c r="D41" s="65" t="s">
        <v>646</v>
      </c>
      <c r="E41" s="393" t="s">
        <v>302</v>
      </c>
      <c r="F41" s="396" t="s">
        <v>990</v>
      </c>
      <c r="G41" s="393" t="s">
        <v>503</v>
      </c>
      <c r="H41" s="65" t="s">
        <v>647</v>
      </c>
      <c r="I41" s="393"/>
      <c r="J41" s="393"/>
      <c r="K41" s="393"/>
      <c r="L41" s="393"/>
      <c r="M41" s="393"/>
      <c r="N41" s="393"/>
      <c r="O41" s="393"/>
      <c r="P41" s="393"/>
      <c r="Q41" s="393"/>
      <c r="R41" s="393"/>
      <c r="S41" s="393"/>
      <c r="T41" s="393"/>
      <c r="U41" s="393"/>
      <c r="V41" s="393"/>
      <c r="W41" s="411" t="s">
        <v>211</v>
      </c>
      <c r="X41" s="393"/>
      <c r="Y41" s="411" t="s">
        <v>207</v>
      </c>
      <c r="Z41" s="393"/>
      <c r="AA41" s="393"/>
      <c r="AB41" s="393">
        <v>5000</v>
      </c>
      <c r="AC41" s="393"/>
      <c r="AD41" s="430"/>
      <c r="AE41" s="430"/>
      <c r="AF41" s="430"/>
      <c r="AG41" s="430"/>
      <c r="AH41" s="393"/>
      <c r="AI41" s="393"/>
      <c r="AJ41" s="393"/>
      <c r="AK41" s="393"/>
      <c r="AL41" s="393"/>
      <c r="AM41" s="393"/>
      <c r="AN41" s="393"/>
      <c r="AO41" s="393"/>
      <c r="AP41" s="393"/>
      <c r="AQ41" s="399" t="s">
        <v>184</v>
      </c>
      <c r="AR41" s="399" t="s">
        <v>201</v>
      </c>
      <c r="AS41" s="399" t="s">
        <v>639</v>
      </c>
      <c r="AT41" s="399"/>
      <c r="AU41" s="393"/>
      <c r="AV41" s="12">
        <v>1</v>
      </c>
    </row>
    <row r="42" s="178" customFormat="1" ht="179" customHeight="1" spans="1:48">
      <c r="A42" s="393">
        <v>2</v>
      </c>
      <c r="B42" s="401"/>
      <c r="C42" s="393">
        <v>2024</v>
      </c>
      <c r="D42" s="65" t="s">
        <v>654</v>
      </c>
      <c r="E42" s="393" t="s">
        <v>178</v>
      </c>
      <c r="F42" s="396" t="s">
        <v>1013</v>
      </c>
      <c r="G42" s="393" t="s">
        <v>225</v>
      </c>
      <c r="H42" s="65" t="s">
        <v>226</v>
      </c>
      <c r="I42" s="399"/>
      <c r="J42" s="393" t="s">
        <v>655</v>
      </c>
      <c r="K42" s="399"/>
      <c r="L42" s="399"/>
      <c r="M42" s="399"/>
      <c r="N42" s="399"/>
      <c r="O42" s="399"/>
      <c r="P42" s="399"/>
      <c r="Q42" s="399"/>
      <c r="R42" s="399"/>
      <c r="S42" s="399">
        <v>694</v>
      </c>
      <c r="T42" s="399">
        <v>2838</v>
      </c>
      <c r="U42" s="399">
        <v>200</v>
      </c>
      <c r="V42" s="399">
        <v>872</v>
      </c>
      <c r="W42" s="393" t="s">
        <v>227</v>
      </c>
      <c r="X42" s="393" t="s">
        <v>656</v>
      </c>
      <c r="Y42" s="393" t="s">
        <v>183</v>
      </c>
      <c r="Z42" s="393"/>
      <c r="AA42" s="393"/>
      <c r="AB42" s="399">
        <v>1500</v>
      </c>
      <c r="AC42" s="399"/>
      <c r="AD42" s="399"/>
      <c r="AE42" s="399"/>
      <c r="AF42" s="399"/>
      <c r="AG42" s="399"/>
      <c r="AH42" s="399"/>
      <c r="AI42" s="399"/>
      <c r="AJ42" s="399"/>
      <c r="AK42" s="399"/>
      <c r="AL42" s="399"/>
      <c r="AM42" s="399"/>
      <c r="AN42" s="399"/>
      <c r="AO42" s="393" t="s">
        <v>657</v>
      </c>
      <c r="AP42" s="393" t="s">
        <v>657</v>
      </c>
      <c r="AQ42" s="399" t="s">
        <v>184</v>
      </c>
      <c r="AR42" s="399" t="s">
        <v>201</v>
      </c>
      <c r="AS42" s="399" t="s">
        <v>184</v>
      </c>
      <c r="AT42" s="399"/>
      <c r="AU42" s="399"/>
      <c r="AV42" s="12"/>
    </row>
    <row r="43" s="9" customFormat="1" ht="157" customHeight="1" spans="1:48">
      <c r="A43" s="393">
        <v>3</v>
      </c>
      <c r="B43" s="401"/>
      <c r="C43" s="393">
        <v>2024</v>
      </c>
      <c r="D43" s="65" t="s">
        <v>368</v>
      </c>
      <c r="E43" s="399" t="s">
        <v>302</v>
      </c>
      <c r="F43" s="396" t="s">
        <v>990</v>
      </c>
      <c r="G43" s="399" t="s">
        <v>369</v>
      </c>
      <c r="H43" s="65" t="s">
        <v>370</v>
      </c>
      <c r="I43" s="399"/>
      <c r="J43" s="393" t="s">
        <v>771</v>
      </c>
      <c r="K43" s="399"/>
      <c r="L43" s="399"/>
      <c r="M43" s="399"/>
      <c r="N43" s="399"/>
      <c r="O43" s="399"/>
      <c r="P43" s="399"/>
      <c r="Q43" s="399"/>
      <c r="R43" s="399"/>
      <c r="S43" s="399">
        <v>195</v>
      </c>
      <c r="T43" s="399"/>
      <c r="U43" s="399">
        <v>89</v>
      </c>
      <c r="V43" s="399"/>
      <c r="W43" s="393" t="s">
        <v>1016</v>
      </c>
      <c r="X43" s="393" t="s">
        <v>749</v>
      </c>
      <c r="Y43" s="393" t="s">
        <v>207</v>
      </c>
      <c r="Z43" s="399"/>
      <c r="AA43" s="399"/>
      <c r="AB43" s="399">
        <v>650</v>
      </c>
      <c r="AC43" s="399"/>
      <c r="AD43" s="399"/>
      <c r="AE43" s="399"/>
      <c r="AF43" s="399"/>
      <c r="AG43" s="399"/>
      <c r="AH43" s="399"/>
      <c r="AI43" s="399"/>
      <c r="AJ43" s="399"/>
      <c r="AK43" s="399"/>
      <c r="AL43" s="399"/>
      <c r="AM43" s="399"/>
      <c r="AN43" s="399"/>
      <c r="AO43" s="393" t="s">
        <v>772</v>
      </c>
      <c r="AP43" s="393" t="s">
        <v>773</v>
      </c>
      <c r="AQ43" s="399" t="s">
        <v>639</v>
      </c>
      <c r="AR43" s="399" t="s">
        <v>201</v>
      </c>
      <c r="AS43" s="399" t="s">
        <v>639</v>
      </c>
      <c r="AT43" s="399"/>
      <c r="AU43" s="399"/>
      <c r="AV43" s="12"/>
    </row>
    <row r="44" s="12" customFormat="1" ht="117" customHeight="1" spans="1:47">
      <c r="A44" s="393">
        <v>4</v>
      </c>
      <c r="B44" s="401"/>
      <c r="C44" s="401">
        <v>2024</v>
      </c>
      <c r="D44" s="65" t="s">
        <v>518</v>
      </c>
      <c r="E44" s="393" t="s">
        <v>178</v>
      </c>
      <c r="F44" s="393" t="s">
        <v>1020</v>
      </c>
      <c r="G44" s="393" t="s">
        <v>503</v>
      </c>
      <c r="H44" s="65" t="s">
        <v>520</v>
      </c>
      <c r="I44" s="393">
        <v>1</v>
      </c>
      <c r="J44" s="393">
        <v>200</v>
      </c>
      <c r="K44" s="393"/>
      <c r="L44" s="393"/>
      <c r="M44" s="393"/>
      <c r="N44" s="393"/>
      <c r="O44" s="393"/>
      <c r="P44" s="393" t="s">
        <v>893</v>
      </c>
      <c r="Q44" s="393"/>
      <c r="R44" s="393"/>
      <c r="S44" s="393">
        <v>1036</v>
      </c>
      <c r="T44" s="393">
        <v>3894</v>
      </c>
      <c r="U44" s="393">
        <v>384</v>
      </c>
      <c r="V44" s="393">
        <v>384</v>
      </c>
      <c r="W44" s="393" t="s">
        <v>1019</v>
      </c>
      <c r="X44" s="393" t="s">
        <v>880</v>
      </c>
      <c r="Y44" s="393" t="s">
        <v>254</v>
      </c>
      <c r="Z44" s="393" t="s">
        <v>881</v>
      </c>
      <c r="AA44" s="393"/>
      <c r="AB44" s="393">
        <v>200</v>
      </c>
      <c r="AC44" s="393"/>
      <c r="AD44" s="393"/>
      <c r="AE44" s="393"/>
      <c r="AF44" s="393"/>
      <c r="AG44" s="393"/>
      <c r="AH44" s="393"/>
      <c r="AI44" s="393"/>
      <c r="AJ44" s="393"/>
      <c r="AK44" s="393"/>
      <c r="AL44" s="393"/>
      <c r="AM44" s="393"/>
      <c r="AN44" s="393"/>
      <c r="AO44" s="393" t="s">
        <v>894</v>
      </c>
      <c r="AP44" s="393" t="s">
        <v>895</v>
      </c>
      <c r="AQ44" s="399" t="s">
        <v>184</v>
      </c>
      <c r="AR44" s="399" t="s">
        <v>201</v>
      </c>
      <c r="AS44" s="399" t="s">
        <v>639</v>
      </c>
      <c r="AT44" s="399"/>
      <c r="AU44" s="399"/>
    </row>
    <row r="45" s="12" customFormat="1" ht="154.8" spans="1:47">
      <c r="A45" s="393">
        <v>5</v>
      </c>
      <c r="B45" s="401"/>
      <c r="C45" s="401">
        <v>2024</v>
      </c>
      <c r="D45" s="458" t="s">
        <v>521</v>
      </c>
      <c r="E45" s="393" t="s">
        <v>178</v>
      </c>
      <c r="F45" s="393" t="s">
        <v>1021</v>
      </c>
      <c r="G45" s="393" t="s">
        <v>503</v>
      </c>
      <c r="H45" s="65" t="s">
        <v>523</v>
      </c>
      <c r="I45" s="393">
        <v>1</v>
      </c>
      <c r="J45" s="393">
        <v>25</v>
      </c>
      <c r="K45" s="393"/>
      <c r="L45" s="393"/>
      <c r="M45" s="393"/>
      <c r="N45" s="393"/>
      <c r="O45" s="393"/>
      <c r="P45" s="393"/>
      <c r="Q45" s="393"/>
      <c r="R45" s="393"/>
      <c r="S45" s="393">
        <v>435</v>
      </c>
      <c r="T45" s="393">
        <v>1563</v>
      </c>
      <c r="U45" s="393">
        <v>102</v>
      </c>
      <c r="V45" s="393">
        <v>102</v>
      </c>
      <c r="W45" s="393" t="s">
        <v>1019</v>
      </c>
      <c r="X45" s="393" t="s">
        <v>880</v>
      </c>
      <c r="Y45" s="393" t="s">
        <v>183</v>
      </c>
      <c r="Z45" s="393" t="s">
        <v>881</v>
      </c>
      <c r="AA45" s="393"/>
      <c r="AB45" s="393">
        <v>25</v>
      </c>
      <c r="AC45" s="393"/>
      <c r="AD45" s="393"/>
      <c r="AE45" s="393"/>
      <c r="AF45" s="393"/>
      <c r="AG45" s="393"/>
      <c r="AH45" s="393"/>
      <c r="AI45" s="393"/>
      <c r="AJ45" s="393"/>
      <c r="AK45" s="393"/>
      <c r="AL45" s="393"/>
      <c r="AM45" s="393"/>
      <c r="AN45" s="393"/>
      <c r="AO45" s="393" t="s">
        <v>896</v>
      </c>
      <c r="AP45" s="393" t="s">
        <v>897</v>
      </c>
      <c r="AQ45" s="399" t="s">
        <v>184</v>
      </c>
      <c r="AR45" s="399" t="s">
        <v>201</v>
      </c>
      <c r="AS45" s="399" t="s">
        <v>639</v>
      </c>
      <c r="AT45" s="399"/>
      <c r="AU45" s="399"/>
    </row>
  </sheetData>
  <autoFilter xmlns:etc="http://www.wps.cn/officeDocument/2017/etCustomData" ref="A6:XFD45" etc:filterBottomFollowUsedRange="0">
    <extLst/>
  </autoFilter>
  <mergeCells count="43">
    <mergeCell ref="A1:D1"/>
    <mergeCell ref="A2:AU2"/>
    <mergeCell ref="A3:E3"/>
    <mergeCell ref="K4:R4"/>
    <mergeCell ref="S4:V4"/>
    <mergeCell ref="A7:Y7"/>
    <mergeCell ref="A24:Y24"/>
    <mergeCell ref="A40:H40"/>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7">
    <cfRule type="expression" dxfId="0" priority="2">
      <formula>AND(COUNTIF(#REF!,D17)+COUNTIF(#REF!,D17)+COUNTIF(#REF!,D17)+COUNTIF(#REF!,D17)+COUNTIF(#REF!,D17)+COUNTIF(#REF!,D17)+COUNTIF(#REF!,D17)+COUNTIF(#REF!,D17)+COUNTIF(#REF!,D17)+COUNTIF(#REF!,D17)+COUNTIF(#REF!,D17)+COUNTIF(#REF!,D17)&gt;1,NOT(ISBLANK(D17)))</formula>
    </cfRule>
  </conditionalFormatting>
  <conditionalFormatting sqref="D18">
    <cfRule type="expression" dxfId="0" priority="1">
      <formula>AND(SUMPRODUCT(IFERROR(1*(($D$18&amp;"x")=(D18&amp;"x")),0))&gt;1,NOT(ISBLANK(D18)))</formula>
    </cfRule>
  </conditionalFormatting>
  <pageMargins left="0.751388888888889" right="0.751388888888889" top="1" bottom="1" header="0.5" footer="0.5"/>
  <pageSetup paperSize="8" scale="57" fitToHeight="0" orientation="landscape" horizontalDpi="600"/>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4"/>
  <sheetViews>
    <sheetView view="pageBreakPreview" zoomScale="38" zoomScaleNormal="80" topLeftCell="A2" workbookViewId="0">
      <pane xSplit="6" ySplit="6" topLeftCell="G44" activePane="bottomRight" state="frozen"/>
      <selection/>
      <selection pane="topRight"/>
      <selection pane="bottomLeft"/>
      <selection pane="bottomRight"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44" customWidth="1"/>
    <col min="5" max="5" width="16.3518518518519" style="9" customWidth="1"/>
    <col min="6" max="6" width="21.3611111111111" style="14" customWidth="1"/>
    <col min="7" max="7" width="31.7962962962963" style="9" customWidth="1"/>
    <col min="8" max="8" width="100.972222222222" style="344"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86">
        <v>45156</v>
      </c>
      <c r="B3" s="7"/>
      <c r="C3" s="7"/>
      <c r="D3" s="7"/>
      <c r="E3" s="7"/>
      <c r="F3" s="17"/>
      <c r="G3" s="17"/>
      <c r="H3" s="346"/>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87" t="s">
        <v>2</v>
      </c>
      <c r="B4" s="387" t="s">
        <v>3</v>
      </c>
      <c r="C4" s="387" t="s">
        <v>4</v>
      </c>
      <c r="D4" s="387" t="s">
        <v>1025</v>
      </c>
      <c r="E4" s="387" t="s">
        <v>1026</v>
      </c>
      <c r="F4" s="387" t="s">
        <v>1027</v>
      </c>
      <c r="G4" s="387" t="s">
        <v>1028</v>
      </c>
      <c r="H4" s="387" t="s">
        <v>1029</v>
      </c>
      <c r="I4" s="387" t="s">
        <v>10</v>
      </c>
      <c r="J4" s="387" t="s">
        <v>11</v>
      </c>
      <c r="K4" s="387" t="s">
        <v>12</v>
      </c>
      <c r="L4" s="387"/>
      <c r="M4" s="387"/>
      <c r="N4" s="387"/>
      <c r="O4" s="387"/>
      <c r="P4" s="387"/>
      <c r="Q4" s="387"/>
      <c r="R4" s="387"/>
      <c r="S4" s="387" t="s">
        <v>13</v>
      </c>
      <c r="T4" s="387"/>
      <c r="U4" s="387"/>
      <c r="V4" s="416"/>
      <c r="W4" s="387" t="s">
        <v>1030</v>
      </c>
      <c r="X4" s="387"/>
      <c r="Y4" s="387" t="s">
        <v>1031</v>
      </c>
      <c r="Z4" s="419"/>
      <c r="AA4" s="387"/>
      <c r="AB4" s="420" t="s">
        <v>1032</v>
      </c>
      <c r="AC4" s="421"/>
      <c r="AD4" s="421"/>
      <c r="AE4" s="421"/>
      <c r="AF4" s="421"/>
      <c r="AG4" s="421"/>
      <c r="AH4" s="421"/>
      <c r="AI4" s="421"/>
      <c r="AJ4" s="421"/>
      <c r="AK4" s="421"/>
      <c r="AL4" s="421"/>
      <c r="AM4" s="421"/>
      <c r="AN4" s="435"/>
      <c r="AO4" s="387" t="s">
        <v>16</v>
      </c>
      <c r="AP4" s="387" t="s">
        <v>17</v>
      </c>
      <c r="AQ4" s="439" t="s">
        <v>173</v>
      </c>
      <c r="AR4" s="439" t="s">
        <v>174</v>
      </c>
      <c r="AS4" s="439" t="s">
        <v>175</v>
      </c>
      <c r="AT4" s="440" t="s">
        <v>176</v>
      </c>
      <c r="AU4" s="440" t="s">
        <v>615</v>
      </c>
    </row>
    <row r="5" s="7" customFormat="1" ht="19" customHeight="1" spans="1:47">
      <c r="A5" s="387"/>
      <c r="B5" s="387"/>
      <c r="C5" s="387"/>
      <c r="D5" s="387"/>
      <c r="E5" s="387"/>
      <c r="F5" s="387"/>
      <c r="G5" s="387"/>
      <c r="H5" s="387"/>
      <c r="I5" s="387"/>
      <c r="J5" s="387"/>
      <c r="K5" s="387" t="s">
        <v>1033</v>
      </c>
      <c r="L5" s="387" t="s">
        <v>1034</v>
      </c>
      <c r="M5" s="387" t="s">
        <v>1035</v>
      </c>
      <c r="N5" s="387" t="s">
        <v>1036</v>
      </c>
      <c r="O5" s="387" t="s">
        <v>1037</v>
      </c>
      <c r="P5" s="387" t="s">
        <v>1038</v>
      </c>
      <c r="Q5" s="387" t="s">
        <v>1039</v>
      </c>
      <c r="R5" s="387" t="s">
        <v>1040</v>
      </c>
      <c r="S5" s="387" t="s">
        <v>1041</v>
      </c>
      <c r="T5" s="387" t="s">
        <v>1042</v>
      </c>
      <c r="U5" s="387" t="s">
        <v>1043</v>
      </c>
      <c r="V5" s="416" t="s">
        <v>1044</v>
      </c>
      <c r="W5" s="387"/>
      <c r="X5" s="387" t="s">
        <v>1045</v>
      </c>
      <c r="Y5" s="387"/>
      <c r="Z5" s="419" t="s">
        <v>1046</v>
      </c>
      <c r="AA5" s="387" t="s">
        <v>1047</v>
      </c>
      <c r="AB5" s="422"/>
      <c r="AC5" s="423"/>
      <c r="AD5" s="423"/>
      <c r="AE5" s="423"/>
      <c r="AF5" s="423"/>
      <c r="AG5" s="423"/>
      <c r="AH5" s="423"/>
      <c r="AI5" s="423"/>
      <c r="AJ5" s="423"/>
      <c r="AK5" s="423"/>
      <c r="AL5" s="423"/>
      <c r="AM5" s="423"/>
      <c r="AN5" s="436"/>
      <c r="AO5" s="387"/>
      <c r="AP5" s="387"/>
      <c r="AQ5" s="441"/>
      <c r="AR5" s="441"/>
      <c r="AS5" s="441"/>
      <c r="AT5" s="442"/>
      <c r="AU5" s="442"/>
    </row>
    <row r="6" s="7" customFormat="1" ht="35" customHeight="1" spans="1:47">
      <c r="A6" s="387"/>
      <c r="B6" s="387"/>
      <c r="C6" s="387"/>
      <c r="D6" s="387"/>
      <c r="E6" s="387"/>
      <c r="F6" s="387"/>
      <c r="G6" s="387"/>
      <c r="H6" s="387"/>
      <c r="I6" s="387"/>
      <c r="J6" s="387"/>
      <c r="K6" s="387"/>
      <c r="L6" s="387"/>
      <c r="M6" s="387"/>
      <c r="N6" s="387"/>
      <c r="O6" s="387"/>
      <c r="P6" s="387"/>
      <c r="Q6" s="387"/>
      <c r="R6" s="387"/>
      <c r="S6" s="387"/>
      <c r="T6" s="387"/>
      <c r="U6" s="387"/>
      <c r="V6" s="416"/>
      <c r="W6" s="387"/>
      <c r="X6" s="387"/>
      <c r="Y6" s="387"/>
      <c r="Z6" s="419"/>
      <c r="AA6" s="387"/>
      <c r="AB6" s="424"/>
      <c r="AC6" s="425"/>
      <c r="AD6" s="425"/>
      <c r="AE6" s="425"/>
      <c r="AF6" s="425"/>
      <c r="AG6" s="425"/>
      <c r="AH6" s="425"/>
      <c r="AI6" s="425"/>
      <c r="AJ6" s="425"/>
      <c r="AK6" s="425"/>
      <c r="AL6" s="425"/>
      <c r="AM6" s="425"/>
      <c r="AN6" s="437"/>
      <c r="AO6" s="387"/>
      <c r="AP6" s="387"/>
      <c r="AQ6" s="443"/>
      <c r="AR6" s="443"/>
      <c r="AS6" s="443"/>
      <c r="AT6" s="444"/>
      <c r="AU6" s="444"/>
    </row>
    <row r="7" s="7" customFormat="1" ht="154" customHeight="1" spans="1:47">
      <c r="A7" s="388" t="s">
        <v>1068</v>
      </c>
      <c r="B7" s="389"/>
      <c r="C7" s="389"/>
      <c r="D7" s="389"/>
      <c r="E7" s="389"/>
      <c r="F7" s="389"/>
      <c r="G7" s="389"/>
      <c r="H7" s="389"/>
      <c r="I7" s="389"/>
      <c r="J7" s="389"/>
      <c r="K7" s="389"/>
      <c r="L7" s="389"/>
      <c r="M7" s="389"/>
      <c r="N7" s="389"/>
      <c r="O7" s="389"/>
      <c r="P7" s="389"/>
      <c r="Q7" s="389"/>
      <c r="R7" s="389"/>
      <c r="S7" s="389"/>
      <c r="T7" s="389"/>
      <c r="U7" s="389"/>
      <c r="V7" s="389"/>
      <c r="W7" s="389"/>
      <c r="X7" s="389"/>
      <c r="Y7" s="413"/>
      <c r="Z7" s="426"/>
      <c r="AA7" s="426"/>
      <c r="AB7" s="427">
        <f>SUM(AB8:AB22)</f>
        <v>17520</v>
      </c>
      <c r="AC7" s="426"/>
      <c r="AD7" s="427"/>
      <c r="AE7" s="427"/>
      <c r="AF7" s="427"/>
      <c r="AG7" s="427"/>
      <c r="AH7" s="426"/>
      <c r="AI7" s="426"/>
      <c r="AJ7" s="426"/>
      <c r="AK7" s="426"/>
      <c r="AL7" s="426"/>
      <c r="AM7" s="426"/>
      <c r="AN7" s="426"/>
      <c r="AO7" s="426"/>
      <c r="AP7" s="426"/>
      <c r="AQ7" s="445" t="s">
        <v>1063</v>
      </c>
      <c r="AR7" s="445" t="s">
        <v>1063</v>
      </c>
      <c r="AS7" s="445" t="s">
        <v>1063</v>
      </c>
      <c r="AT7" s="446"/>
      <c r="AU7" s="426"/>
    </row>
    <row r="8" s="7" customFormat="1" ht="159" customHeight="1" spans="1:48">
      <c r="A8" s="393">
        <v>1</v>
      </c>
      <c r="B8" s="393"/>
      <c r="C8" s="393"/>
      <c r="D8" s="454" t="s">
        <v>983</v>
      </c>
      <c r="E8" s="396" t="s">
        <v>178</v>
      </c>
      <c r="F8" s="396" t="s">
        <v>984</v>
      </c>
      <c r="G8" s="396" t="s">
        <v>180</v>
      </c>
      <c r="H8" s="469" t="s">
        <v>181</v>
      </c>
      <c r="I8" s="393"/>
      <c r="J8" s="393"/>
      <c r="K8" s="393"/>
      <c r="L8" s="393"/>
      <c r="M8" s="393"/>
      <c r="N8" s="393"/>
      <c r="O8" s="393"/>
      <c r="P8" s="393"/>
      <c r="Q8" s="393"/>
      <c r="R8" s="393"/>
      <c r="S8" s="393"/>
      <c r="T8" s="393"/>
      <c r="U8" s="393"/>
      <c r="V8" s="393"/>
      <c r="W8" s="396" t="s">
        <v>985</v>
      </c>
      <c r="X8" s="393"/>
      <c r="Y8" s="396" t="s">
        <v>183</v>
      </c>
      <c r="Z8" s="393"/>
      <c r="AA8" s="393"/>
      <c r="AB8" s="396">
        <v>2100</v>
      </c>
      <c r="AC8" s="393"/>
      <c r="AD8" s="430"/>
      <c r="AE8" s="430"/>
      <c r="AF8" s="430"/>
      <c r="AG8" s="430"/>
      <c r="AH8" s="393"/>
      <c r="AI8" s="393"/>
      <c r="AJ8" s="393"/>
      <c r="AK8" s="393"/>
      <c r="AL8" s="393"/>
      <c r="AM8" s="393"/>
      <c r="AN8" s="393"/>
      <c r="AO8" s="393"/>
      <c r="AP8" s="393"/>
      <c r="AQ8" s="399" t="s">
        <v>639</v>
      </c>
      <c r="AR8" s="399" t="s">
        <v>640</v>
      </c>
      <c r="AS8" s="399" t="s">
        <v>184</v>
      </c>
      <c r="AT8" s="399" t="s">
        <v>184</v>
      </c>
      <c r="AU8" s="393" t="s">
        <v>986</v>
      </c>
      <c r="AV8" s="12"/>
    </row>
    <row r="9" s="7" customFormat="1" ht="150" customHeight="1" spans="1:48">
      <c r="A9" s="393">
        <v>2</v>
      </c>
      <c r="B9" s="393"/>
      <c r="C9" s="393"/>
      <c r="D9" s="258" t="s">
        <v>185</v>
      </c>
      <c r="E9" s="396" t="s">
        <v>178</v>
      </c>
      <c r="F9" s="396" t="s">
        <v>984</v>
      </c>
      <c r="G9" s="396" t="s">
        <v>186</v>
      </c>
      <c r="H9" s="258" t="s">
        <v>987</v>
      </c>
      <c r="I9" s="393"/>
      <c r="J9" s="393"/>
      <c r="K9" s="393"/>
      <c r="L9" s="393"/>
      <c r="M9" s="393"/>
      <c r="N9" s="393"/>
      <c r="O9" s="393"/>
      <c r="P9" s="393"/>
      <c r="Q9" s="393"/>
      <c r="R9" s="393"/>
      <c r="S9" s="393"/>
      <c r="T9" s="393"/>
      <c r="U9" s="393"/>
      <c r="V9" s="393"/>
      <c r="W9" s="396" t="s">
        <v>183</v>
      </c>
      <c r="X9" s="393"/>
      <c r="Y9" s="396" t="s">
        <v>183</v>
      </c>
      <c r="Z9" s="393"/>
      <c r="AA9" s="393"/>
      <c r="AB9" s="460">
        <v>2000</v>
      </c>
      <c r="AC9" s="393"/>
      <c r="AD9" s="430"/>
      <c r="AE9" s="430"/>
      <c r="AF9" s="430"/>
      <c r="AG9" s="430"/>
      <c r="AH9" s="393"/>
      <c r="AI9" s="393"/>
      <c r="AJ9" s="393"/>
      <c r="AK9" s="393"/>
      <c r="AL9" s="393"/>
      <c r="AM9" s="393"/>
      <c r="AN9" s="393"/>
      <c r="AO9" s="393"/>
      <c r="AP9" s="393"/>
      <c r="AQ9" s="399" t="s">
        <v>639</v>
      </c>
      <c r="AR9" s="399" t="s">
        <v>640</v>
      </c>
      <c r="AS9" s="399" t="s">
        <v>184</v>
      </c>
      <c r="AT9" s="399" t="s">
        <v>184</v>
      </c>
      <c r="AU9" s="393" t="s">
        <v>986</v>
      </c>
      <c r="AV9" s="12"/>
    </row>
    <row r="10" s="7" customFormat="1" ht="134" customHeight="1" spans="1:48">
      <c r="A10" s="393">
        <v>3</v>
      </c>
      <c r="B10" s="393"/>
      <c r="C10" s="393"/>
      <c r="D10" s="258" t="s">
        <v>988</v>
      </c>
      <c r="E10" s="396" t="s">
        <v>178</v>
      </c>
      <c r="F10" s="396" t="s">
        <v>984</v>
      </c>
      <c r="G10" s="396" t="s">
        <v>198</v>
      </c>
      <c r="H10" s="455" t="s">
        <v>989</v>
      </c>
      <c r="I10" s="393"/>
      <c r="J10" s="393"/>
      <c r="K10" s="393"/>
      <c r="L10" s="393"/>
      <c r="M10" s="393"/>
      <c r="N10" s="393"/>
      <c r="O10" s="393"/>
      <c r="P10" s="393"/>
      <c r="Q10" s="393"/>
      <c r="R10" s="393"/>
      <c r="S10" s="393"/>
      <c r="T10" s="393"/>
      <c r="U10" s="393"/>
      <c r="V10" s="393"/>
      <c r="W10" s="411" t="s">
        <v>192</v>
      </c>
      <c r="X10" s="393"/>
      <c r="Y10" s="396" t="s">
        <v>183</v>
      </c>
      <c r="Z10" s="393"/>
      <c r="AA10" s="393"/>
      <c r="AB10" s="461">
        <v>2000</v>
      </c>
      <c r="AC10" s="393"/>
      <c r="AD10" s="430"/>
      <c r="AE10" s="430"/>
      <c r="AF10" s="430"/>
      <c r="AG10" s="430"/>
      <c r="AH10" s="393"/>
      <c r="AI10" s="393"/>
      <c r="AJ10" s="393"/>
      <c r="AK10" s="393"/>
      <c r="AL10" s="393"/>
      <c r="AM10" s="393"/>
      <c r="AN10" s="393"/>
      <c r="AO10" s="393"/>
      <c r="AP10" s="393"/>
      <c r="AQ10" s="399" t="s">
        <v>639</v>
      </c>
      <c r="AR10" s="399" t="s">
        <v>640</v>
      </c>
      <c r="AS10" s="399" t="s">
        <v>184</v>
      </c>
      <c r="AT10" s="399" t="s">
        <v>184</v>
      </c>
      <c r="AU10" s="393" t="s">
        <v>986</v>
      </c>
      <c r="AV10" s="12"/>
    </row>
    <row r="11" s="7" customFormat="1" ht="309" customHeight="1" spans="1:48">
      <c r="A11" s="393">
        <v>4</v>
      </c>
      <c r="B11" s="393"/>
      <c r="C11" s="393"/>
      <c r="D11" s="244" t="s">
        <v>193</v>
      </c>
      <c r="E11" s="396" t="s">
        <v>178</v>
      </c>
      <c r="F11" s="396" t="s">
        <v>984</v>
      </c>
      <c r="G11" s="396" t="s">
        <v>194</v>
      </c>
      <c r="H11" s="244" t="s">
        <v>195</v>
      </c>
      <c r="I11" s="393"/>
      <c r="J11" s="393"/>
      <c r="K11" s="393"/>
      <c r="L11" s="393"/>
      <c r="M11" s="393"/>
      <c r="N11" s="393"/>
      <c r="O11" s="393"/>
      <c r="P11" s="393"/>
      <c r="Q11" s="393"/>
      <c r="R11" s="393"/>
      <c r="S11" s="393"/>
      <c r="T11" s="393"/>
      <c r="U11" s="393"/>
      <c r="V11" s="393"/>
      <c r="W11" s="417" t="s">
        <v>183</v>
      </c>
      <c r="X11" s="393"/>
      <c r="Y11" s="417" t="s">
        <v>183</v>
      </c>
      <c r="Z11" s="393"/>
      <c r="AA11" s="393"/>
      <c r="AB11" s="432">
        <v>2000</v>
      </c>
      <c r="AC11" s="393"/>
      <c r="AD11" s="430"/>
      <c r="AE11" s="430"/>
      <c r="AF11" s="430"/>
      <c r="AG11" s="430"/>
      <c r="AH11" s="393"/>
      <c r="AI11" s="393"/>
      <c r="AJ11" s="393"/>
      <c r="AK11" s="393"/>
      <c r="AL11" s="393"/>
      <c r="AM11" s="393"/>
      <c r="AN11" s="393"/>
      <c r="AO11" s="393"/>
      <c r="AP11" s="393"/>
      <c r="AQ11" s="399" t="s">
        <v>184</v>
      </c>
      <c r="AR11" s="399" t="s">
        <v>640</v>
      </c>
      <c r="AS11" s="399" t="s">
        <v>639</v>
      </c>
      <c r="AT11" s="399"/>
      <c r="AU11" s="393" t="s">
        <v>986</v>
      </c>
      <c r="AV11" s="12"/>
    </row>
    <row r="12" s="7" customFormat="1" ht="145" customHeight="1" spans="1:48">
      <c r="A12" s="393">
        <v>5</v>
      </c>
      <c r="B12" s="393"/>
      <c r="C12" s="393"/>
      <c r="D12" s="456" t="s">
        <v>203</v>
      </c>
      <c r="E12" s="396" t="s">
        <v>178</v>
      </c>
      <c r="F12" s="396" t="s">
        <v>990</v>
      </c>
      <c r="G12" s="396" t="s">
        <v>204</v>
      </c>
      <c r="H12" s="470" t="s">
        <v>205</v>
      </c>
      <c r="I12" s="393"/>
      <c r="J12" s="393"/>
      <c r="K12" s="393"/>
      <c r="L12" s="393"/>
      <c r="M12" s="393"/>
      <c r="N12" s="393"/>
      <c r="O12" s="393"/>
      <c r="P12" s="393"/>
      <c r="Q12" s="393"/>
      <c r="R12" s="393"/>
      <c r="S12" s="393"/>
      <c r="T12" s="393"/>
      <c r="U12" s="393"/>
      <c r="V12" s="393"/>
      <c r="W12" s="393" t="s">
        <v>206</v>
      </c>
      <c r="X12" s="393"/>
      <c r="Y12" s="417" t="s">
        <v>207</v>
      </c>
      <c r="Z12" s="393"/>
      <c r="AA12" s="393"/>
      <c r="AB12" s="399">
        <v>1300</v>
      </c>
      <c r="AC12" s="393"/>
      <c r="AD12" s="430"/>
      <c r="AE12" s="430"/>
      <c r="AF12" s="430"/>
      <c r="AG12" s="430"/>
      <c r="AH12" s="393"/>
      <c r="AI12" s="393"/>
      <c r="AJ12" s="393"/>
      <c r="AK12" s="393"/>
      <c r="AL12" s="393"/>
      <c r="AM12" s="393"/>
      <c r="AN12" s="393"/>
      <c r="AO12" s="393"/>
      <c r="AP12" s="393"/>
      <c r="AQ12" s="399" t="s">
        <v>639</v>
      </c>
      <c r="AR12" s="399" t="s">
        <v>640</v>
      </c>
      <c r="AS12" s="399" t="s">
        <v>184</v>
      </c>
      <c r="AT12" s="399" t="s">
        <v>184</v>
      </c>
      <c r="AU12" s="393" t="s">
        <v>986</v>
      </c>
      <c r="AV12" s="12"/>
    </row>
    <row r="13" s="8" customFormat="1" ht="178" customHeight="1" spans="1:48">
      <c r="A13" s="393">
        <v>6</v>
      </c>
      <c r="B13" s="399"/>
      <c r="C13" s="399"/>
      <c r="D13" s="258" t="s">
        <v>651</v>
      </c>
      <c r="E13" s="393" t="s">
        <v>178</v>
      </c>
      <c r="F13" s="396" t="s">
        <v>990</v>
      </c>
      <c r="G13" s="393" t="s">
        <v>531</v>
      </c>
      <c r="H13" s="258" t="s">
        <v>1012</v>
      </c>
      <c r="I13" s="393"/>
      <c r="J13" s="393"/>
      <c r="K13" s="393"/>
      <c r="L13" s="393"/>
      <c r="M13" s="393"/>
      <c r="N13" s="393"/>
      <c r="O13" s="393"/>
      <c r="P13" s="393"/>
      <c r="Q13" s="393"/>
      <c r="R13" s="393"/>
      <c r="S13" s="393"/>
      <c r="T13" s="393"/>
      <c r="U13" s="393"/>
      <c r="V13" s="393"/>
      <c r="W13" s="393" t="s">
        <v>183</v>
      </c>
      <c r="X13" s="393"/>
      <c r="Y13" s="393" t="s">
        <v>183</v>
      </c>
      <c r="Z13" s="393"/>
      <c r="AA13" s="393"/>
      <c r="AB13" s="393">
        <v>510</v>
      </c>
      <c r="AC13" s="393"/>
      <c r="AD13" s="393"/>
      <c r="AE13" s="393"/>
      <c r="AF13" s="393"/>
      <c r="AG13" s="393"/>
      <c r="AH13" s="393"/>
      <c r="AI13" s="393"/>
      <c r="AJ13" s="393"/>
      <c r="AK13" s="393"/>
      <c r="AL13" s="393"/>
      <c r="AM13" s="393"/>
      <c r="AN13" s="393"/>
      <c r="AO13" s="393"/>
      <c r="AP13" s="393"/>
      <c r="AQ13" s="393" t="s">
        <v>639</v>
      </c>
      <c r="AR13" s="399" t="s">
        <v>640</v>
      </c>
      <c r="AS13" s="393" t="s">
        <v>184</v>
      </c>
      <c r="AT13" s="399"/>
      <c r="AU13" s="393" t="s">
        <v>986</v>
      </c>
      <c r="AV13" s="12"/>
    </row>
    <row r="14" s="7" customFormat="1" ht="169" customHeight="1" spans="1:48">
      <c r="A14" s="393">
        <v>7</v>
      </c>
      <c r="B14" s="393"/>
      <c r="C14" s="393"/>
      <c r="D14" s="456" t="s">
        <v>220</v>
      </c>
      <c r="E14" s="393" t="s">
        <v>178</v>
      </c>
      <c r="F14" s="396" t="s">
        <v>990</v>
      </c>
      <c r="G14" s="393" t="s">
        <v>221</v>
      </c>
      <c r="H14" s="471" t="s">
        <v>222</v>
      </c>
      <c r="I14" s="393"/>
      <c r="J14" s="393"/>
      <c r="K14" s="393"/>
      <c r="L14" s="393"/>
      <c r="M14" s="393"/>
      <c r="N14" s="393"/>
      <c r="O14" s="393"/>
      <c r="P14" s="393"/>
      <c r="Q14" s="393"/>
      <c r="R14" s="393"/>
      <c r="S14" s="393"/>
      <c r="T14" s="393"/>
      <c r="U14" s="393"/>
      <c r="V14" s="393"/>
      <c r="W14" s="411" t="s">
        <v>211</v>
      </c>
      <c r="X14" s="393"/>
      <c r="Y14" s="393" t="s">
        <v>207</v>
      </c>
      <c r="Z14" s="393"/>
      <c r="AA14" s="393"/>
      <c r="AB14" s="393">
        <v>5000</v>
      </c>
      <c r="AC14" s="393"/>
      <c r="AD14" s="430"/>
      <c r="AE14" s="430"/>
      <c r="AF14" s="430"/>
      <c r="AG14" s="430"/>
      <c r="AH14" s="393"/>
      <c r="AI14" s="393"/>
      <c r="AJ14" s="393"/>
      <c r="AK14" s="393"/>
      <c r="AL14" s="393"/>
      <c r="AM14" s="393"/>
      <c r="AN14" s="393"/>
      <c r="AO14" s="393"/>
      <c r="AP14" s="393"/>
      <c r="AQ14" s="399" t="s">
        <v>184</v>
      </c>
      <c r="AR14" s="399" t="s">
        <v>640</v>
      </c>
      <c r="AS14" s="399" t="s">
        <v>639</v>
      </c>
      <c r="AT14" s="399"/>
      <c r="AU14" s="393" t="s">
        <v>1064</v>
      </c>
      <c r="AV14" s="12"/>
    </row>
    <row r="15" s="12" customFormat="1" ht="186" customHeight="1" spans="1:47">
      <c r="A15" s="393">
        <v>8</v>
      </c>
      <c r="B15" s="401"/>
      <c r="C15" s="393"/>
      <c r="D15" s="65" t="s">
        <v>1056</v>
      </c>
      <c r="E15" s="393" t="s">
        <v>178</v>
      </c>
      <c r="F15" s="396" t="s">
        <v>1013</v>
      </c>
      <c r="G15" s="393" t="s">
        <v>590</v>
      </c>
      <c r="H15" s="65" t="s">
        <v>1057</v>
      </c>
      <c r="I15" s="393"/>
      <c r="J15" s="399"/>
      <c r="K15" s="399"/>
      <c r="L15" s="399"/>
      <c r="M15" s="399"/>
      <c r="N15" s="399"/>
      <c r="O15" s="399"/>
      <c r="P15" s="399"/>
      <c r="Q15" s="399"/>
      <c r="R15" s="399"/>
      <c r="S15" s="399"/>
      <c r="T15" s="399"/>
      <c r="U15" s="399"/>
      <c r="V15" s="399"/>
      <c r="W15" s="393" t="s">
        <v>985</v>
      </c>
      <c r="X15" s="393"/>
      <c r="Y15" s="393" t="s">
        <v>183</v>
      </c>
      <c r="Z15" s="393"/>
      <c r="AA15" s="393"/>
      <c r="AB15" s="399">
        <v>950</v>
      </c>
      <c r="AC15" s="399"/>
      <c r="AD15" s="399"/>
      <c r="AE15" s="399"/>
      <c r="AF15" s="399"/>
      <c r="AG15" s="399"/>
      <c r="AH15" s="399"/>
      <c r="AI15" s="399"/>
      <c r="AJ15" s="399"/>
      <c r="AK15" s="399"/>
      <c r="AL15" s="399"/>
      <c r="AM15" s="399"/>
      <c r="AN15" s="399"/>
      <c r="AO15" s="451"/>
      <c r="AP15" s="451"/>
      <c r="AQ15" s="399" t="s">
        <v>184</v>
      </c>
      <c r="AR15" s="399" t="s">
        <v>645</v>
      </c>
      <c r="AS15" s="399" t="s">
        <v>639</v>
      </c>
      <c r="AT15" s="399"/>
      <c r="AU15" s="393" t="s">
        <v>986</v>
      </c>
    </row>
    <row r="16" s="7" customFormat="1" ht="151" customHeight="1" spans="1:48">
      <c r="A16" s="393">
        <v>9</v>
      </c>
      <c r="B16" s="393"/>
      <c r="C16" s="393"/>
      <c r="D16" s="65" t="s">
        <v>993</v>
      </c>
      <c r="E16" s="393" t="s">
        <v>178</v>
      </c>
      <c r="F16" s="393" t="s">
        <v>994</v>
      </c>
      <c r="G16" s="393" t="s">
        <v>995</v>
      </c>
      <c r="H16" s="65" t="s">
        <v>996</v>
      </c>
      <c r="I16" s="393"/>
      <c r="J16" s="393"/>
      <c r="K16" s="393"/>
      <c r="L16" s="393"/>
      <c r="M16" s="393"/>
      <c r="N16" s="393"/>
      <c r="O16" s="393"/>
      <c r="P16" s="393"/>
      <c r="Q16" s="393"/>
      <c r="R16" s="393"/>
      <c r="S16" s="393"/>
      <c r="T16" s="393"/>
      <c r="U16" s="393"/>
      <c r="V16" s="393"/>
      <c r="W16" s="411" t="s">
        <v>997</v>
      </c>
      <c r="X16" s="393"/>
      <c r="Y16" s="393" t="s">
        <v>997</v>
      </c>
      <c r="Z16" s="393"/>
      <c r="AA16" s="393"/>
      <c r="AB16" s="393">
        <v>210</v>
      </c>
      <c r="AC16" s="393"/>
      <c r="AD16" s="430"/>
      <c r="AE16" s="430"/>
      <c r="AF16" s="430"/>
      <c r="AG16" s="430"/>
      <c r="AH16" s="393"/>
      <c r="AI16" s="393"/>
      <c r="AJ16" s="393"/>
      <c r="AK16" s="393"/>
      <c r="AL16" s="393"/>
      <c r="AM16" s="393"/>
      <c r="AN16" s="393"/>
      <c r="AO16" s="393"/>
      <c r="AP16" s="393"/>
      <c r="AQ16" s="399" t="s">
        <v>639</v>
      </c>
      <c r="AR16" s="399" t="s">
        <v>640</v>
      </c>
      <c r="AS16" s="399" t="s">
        <v>639</v>
      </c>
      <c r="AT16" s="399"/>
      <c r="AU16" s="399"/>
      <c r="AV16" s="12"/>
    </row>
    <row r="17" s="7" customFormat="1" ht="75" customHeight="1" spans="1:48">
      <c r="A17" s="393">
        <v>10</v>
      </c>
      <c r="B17" s="393"/>
      <c r="C17" s="393"/>
      <c r="D17" s="65" t="s">
        <v>998</v>
      </c>
      <c r="E17" s="393" t="s">
        <v>178</v>
      </c>
      <c r="F17" s="393" t="s">
        <v>994</v>
      </c>
      <c r="G17" s="393" t="s">
        <v>995</v>
      </c>
      <c r="H17" s="65" t="s">
        <v>999</v>
      </c>
      <c r="I17" s="393"/>
      <c r="J17" s="393"/>
      <c r="K17" s="393"/>
      <c r="L17" s="393"/>
      <c r="M17" s="393"/>
      <c r="N17" s="393"/>
      <c r="O17" s="393"/>
      <c r="P17" s="393"/>
      <c r="Q17" s="393"/>
      <c r="R17" s="393"/>
      <c r="S17" s="393"/>
      <c r="T17" s="393"/>
      <c r="U17" s="393"/>
      <c r="V17" s="393"/>
      <c r="W17" s="411" t="s">
        <v>183</v>
      </c>
      <c r="X17" s="393"/>
      <c r="Y17" s="411" t="s">
        <v>183</v>
      </c>
      <c r="Z17" s="393"/>
      <c r="AA17" s="393"/>
      <c r="AB17" s="393">
        <v>200</v>
      </c>
      <c r="AC17" s="393"/>
      <c r="AD17" s="430"/>
      <c r="AE17" s="430"/>
      <c r="AF17" s="430"/>
      <c r="AG17" s="430"/>
      <c r="AH17" s="393"/>
      <c r="AI17" s="393"/>
      <c r="AJ17" s="393"/>
      <c r="AK17" s="393"/>
      <c r="AL17" s="393"/>
      <c r="AM17" s="393"/>
      <c r="AN17" s="393"/>
      <c r="AO17" s="393"/>
      <c r="AP17" s="393"/>
      <c r="AQ17" s="399" t="s">
        <v>639</v>
      </c>
      <c r="AR17" s="399" t="s">
        <v>640</v>
      </c>
      <c r="AS17" s="399" t="s">
        <v>184</v>
      </c>
      <c r="AT17" s="399"/>
      <c r="AU17" s="399"/>
      <c r="AV17" s="12"/>
    </row>
    <row r="18" s="7" customFormat="1" ht="93" customHeight="1" spans="1:48">
      <c r="A18" s="393">
        <v>11</v>
      </c>
      <c r="B18" s="393"/>
      <c r="C18" s="393"/>
      <c r="D18" s="65" t="s">
        <v>1004</v>
      </c>
      <c r="E18" s="393" t="s">
        <v>178</v>
      </c>
      <c r="F18" s="393" t="s">
        <v>1005</v>
      </c>
      <c r="G18" s="393" t="s">
        <v>995</v>
      </c>
      <c r="H18" s="65" t="s">
        <v>1006</v>
      </c>
      <c r="I18" s="393"/>
      <c r="J18" s="393"/>
      <c r="K18" s="393"/>
      <c r="L18" s="393"/>
      <c r="M18" s="393"/>
      <c r="N18" s="393"/>
      <c r="O18" s="393"/>
      <c r="P18" s="393"/>
      <c r="Q18" s="393"/>
      <c r="R18" s="393"/>
      <c r="S18" s="393"/>
      <c r="T18" s="393"/>
      <c r="U18" s="393"/>
      <c r="V18" s="393"/>
      <c r="W18" s="393" t="s">
        <v>1007</v>
      </c>
      <c r="X18" s="393"/>
      <c r="Y18" s="393" t="s">
        <v>1007</v>
      </c>
      <c r="Z18" s="393"/>
      <c r="AA18" s="393"/>
      <c r="AB18" s="393">
        <v>38</v>
      </c>
      <c r="AC18" s="393"/>
      <c r="AD18" s="430"/>
      <c r="AE18" s="430"/>
      <c r="AF18" s="430"/>
      <c r="AG18" s="430"/>
      <c r="AH18" s="393"/>
      <c r="AI18" s="393"/>
      <c r="AJ18" s="393"/>
      <c r="AK18" s="393"/>
      <c r="AL18" s="393"/>
      <c r="AM18" s="393"/>
      <c r="AN18" s="393"/>
      <c r="AO18" s="393"/>
      <c r="AP18" s="393"/>
      <c r="AQ18" s="399" t="s">
        <v>639</v>
      </c>
      <c r="AR18" s="399" t="s">
        <v>640</v>
      </c>
      <c r="AS18" s="399" t="s">
        <v>639</v>
      </c>
      <c r="AT18" s="399"/>
      <c r="AU18" s="399"/>
      <c r="AV18" s="12"/>
    </row>
    <row r="19" ht="261" customHeight="1" spans="1:48">
      <c r="A19" s="393">
        <v>12</v>
      </c>
      <c r="B19" s="396"/>
      <c r="C19" s="396" t="s">
        <v>303</v>
      </c>
      <c r="D19" s="412" t="s">
        <v>1051</v>
      </c>
      <c r="E19" s="396" t="s">
        <v>178</v>
      </c>
      <c r="F19" s="396" t="s">
        <v>1022</v>
      </c>
      <c r="G19" s="396" t="s">
        <v>950</v>
      </c>
      <c r="H19" s="412" t="s">
        <v>1052</v>
      </c>
      <c r="I19" s="459">
        <v>1</v>
      </c>
      <c r="J19" s="459" t="s">
        <v>952</v>
      </c>
      <c r="K19" s="459"/>
      <c r="L19" s="459"/>
      <c r="M19" s="459"/>
      <c r="N19" s="459"/>
      <c r="O19" s="459"/>
      <c r="P19" s="459"/>
      <c r="Q19" s="459"/>
      <c r="R19" s="459"/>
      <c r="S19" s="459" t="s">
        <v>953</v>
      </c>
      <c r="T19" s="467" t="s">
        <v>954</v>
      </c>
      <c r="U19" s="459" t="s">
        <v>955</v>
      </c>
      <c r="V19" s="459" t="s">
        <v>956</v>
      </c>
      <c r="W19" s="396" t="s">
        <v>985</v>
      </c>
      <c r="X19" s="396" t="s">
        <v>944</v>
      </c>
      <c r="Y19" s="396" t="s">
        <v>183</v>
      </c>
      <c r="Z19" s="396" t="s">
        <v>957</v>
      </c>
      <c r="AA19" s="396"/>
      <c r="AB19" s="396">
        <v>450</v>
      </c>
      <c r="AC19" s="396"/>
      <c r="AD19" s="396"/>
      <c r="AE19" s="396"/>
      <c r="AF19" s="396"/>
      <c r="AG19" s="396"/>
      <c r="AH19" s="396"/>
      <c r="AI19" s="396"/>
      <c r="AJ19" s="396"/>
      <c r="AK19" s="396"/>
      <c r="AL19" s="396"/>
      <c r="AM19" s="393"/>
      <c r="AN19" s="393"/>
      <c r="AO19" s="393" t="s">
        <v>958</v>
      </c>
      <c r="AP19" s="393" t="s">
        <v>959</v>
      </c>
      <c r="AQ19" s="399" t="s">
        <v>639</v>
      </c>
      <c r="AR19" s="399" t="s">
        <v>640</v>
      </c>
      <c r="AS19" s="399" t="s">
        <v>184</v>
      </c>
      <c r="AT19" s="399"/>
      <c r="AU19" s="399"/>
      <c r="AV19" s="12">
        <v>1</v>
      </c>
    </row>
    <row r="20" s="12" customFormat="1" ht="183" customHeight="1" spans="1:48">
      <c r="A20" s="393">
        <v>13</v>
      </c>
      <c r="B20" s="401"/>
      <c r="C20" s="393">
        <v>2024</v>
      </c>
      <c r="D20" s="65" t="s">
        <v>259</v>
      </c>
      <c r="E20" s="393" t="s">
        <v>178</v>
      </c>
      <c r="F20" s="396" t="s">
        <v>1013</v>
      </c>
      <c r="G20" s="393" t="s">
        <v>225</v>
      </c>
      <c r="H20" s="65" t="s">
        <v>1053</v>
      </c>
      <c r="I20" s="393"/>
      <c r="J20" s="399" t="s">
        <v>682</v>
      </c>
      <c r="K20" s="399"/>
      <c r="L20" s="399"/>
      <c r="M20" s="399"/>
      <c r="N20" s="399"/>
      <c r="O20" s="399"/>
      <c r="P20" s="399"/>
      <c r="Q20" s="399"/>
      <c r="R20" s="399"/>
      <c r="S20" s="399">
        <v>289</v>
      </c>
      <c r="T20" s="399">
        <v>1120</v>
      </c>
      <c r="U20" s="399">
        <v>66</v>
      </c>
      <c r="V20" s="399">
        <v>275</v>
      </c>
      <c r="W20" s="393" t="s">
        <v>227</v>
      </c>
      <c r="X20" s="393" t="s">
        <v>656</v>
      </c>
      <c r="Y20" s="393" t="s">
        <v>183</v>
      </c>
      <c r="Z20" s="393"/>
      <c r="AA20" s="393"/>
      <c r="AB20" s="399">
        <v>300</v>
      </c>
      <c r="AC20" s="399"/>
      <c r="AD20" s="399"/>
      <c r="AE20" s="399"/>
      <c r="AF20" s="399"/>
      <c r="AG20" s="399"/>
      <c r="AH20" s="399"/>
      <c r="AI20" s="399"/>
      <c r="AJ20" s="399"/>
      <c r="AK20" s="399"/>
      <c r="AL20" s="399"/>
      <c r="AM20" s="399"/>
      <c r="AN20" s="399"/>
      <c r="AO20" s="393" t="s">
        <v>683</v>
      </c>
      <c r="AP20" s="393" t="s">
        <v>683</v>
      </c>
      <c r="AQ20" s="399" t="s">
        <v>184</v>
      </c>
      <c r="AR20" s="399" t="s">
        <v>640</v>
      </c>
      <c r="AS20" s="399" t="s">
        <v>184</v>
      </c>
      <c r="AT20" s="399"/>
      <c r="AU20" s="399"/>
      <c r="AV20" s="12">
        <v>1</v>
      </c>
    </row>
    <row r="21" s="7" customFormat="1" ht="103" customHeight="1" spans="1:48">
      <c r="A21" s="393">
        <v>14</v>
      </c>
      <c r="B21" s="393"/>
      <c r="C21" s="393"/>
      <c r="D21" s="65" t="s">
        <v>216</v>
      </c>
      <c r="E21" s="393" t="s">
        <v>178</v>
      </c>
      <c r="F21" s="393" t="s">
        <v>1009</v>
      </c>
      <c r="G21" s="393" t="s">
        <v>218</v>
      </c>
      <c r="H21" s="65" t="s">
        <v>219</v>
      </c>
      <c r="I21" s="393"/>
      <c r="J21" s="393"/>
      <c r="K21" s="393"/>
      <c r="L21" s="393"/>
      <c r="M21" s="393"/>
      <c r="N21" s="393"/>
      <c r="O21" s="393"/>
      <c r="P21" s="393"/>
      <c r="Q21" s="393"/>
      <c r="R21" s="393"/>
      <c r="S21" s="393"/>
      <c r="T21" s="393"/>
      <c r="U21" s="393"/>
      <c r="V21" s="393"/>
      <c r="W21" s="393" t="s">
        <v>206</v>
      </c>
      <c r="X21" s="393"/>
      <c r="Y21" s="393" t="s">
        <v>183</v>
      </c>
      <c r="Z21" s="393"/>
      <c r="AA21" s="393"/>
      <c r="AB21" s="393">
        <v>220</v>
      </c>
      <c r="AC21" s="393"/>
      <c r="AD21" s="430"/>
      <c r="AE21" s="430"/>
      <c r="AF21" s="430"/>
      <c r="AG21" s="430"/>
      <c r="AH21" s="393"/>
      <c r="AI21" s="393"/>
      <c r="AJ21" s="393"/>
      <c r="AK21" s="393"/>
      <c r="AL21" s="393"/>
      <c r="AM21" s="393"/>
      <c r="AN21" s="393"/>
      <c r="AO21" s="393"/>
      <c r="AP21" s="393"/>
      <c r="AQ21" s="399" t="s">
        <v>639</v>
      </c>
      <c r="AR21" s="399" t="s">
        <v>640</v>
      </c>
      <c r="AS21" s="399" t="s">
        <v>184</v>
      </c>
      <c r="AT21" s="399"/>
      <c r="AU21" s="399"/>
      <c r="AV21" s="12">
        <v>1</v>
      </c>
    </row>
    <row r="22" s="9" customFormat="1" ht="309.6" spans="1:48">
      <c r="A22" s="393">
        <v>15</v>
      </c>
      <c r="B22" s="401"/>
      <c r="C22" s="411">
        <v>2024</v>
      </c>
      <c r="D22" s="408" t="s">
        <v>613</v>
      </c>
      <c r="E22" s="411" t="s">
        <v>178</v>
      </c>
      <c r="F22" s="411" t="s">
        <v>984</v>
      </c>
      <c r="G22" s="411" t="s">
        <v>409</v>
      </c>
      <c r="H22" s="408" t="s">
        <v>1014</v>
      </c>
      <c r="I22" s="411"/>
      <c r="J22" s="411"/>
      <c r="K22" s="411"/>
      <c r="L22" s="411"/>
      <c r="M22" s="411"/>
      <c r="N22" s="411"/>
      <c r="O22" s="411"/>
      <c r="P22" s="411"/>
      <c r="Q22" s="411"/>
      <c r="R22" s="411"/>
      <c r="S22" s="411">
        <v>955</v>
      </c>
      <c r="T22" s="411">
        <v>3536</v>
      </c>
      <c r="U22" s="411">
        <v>317</v>
      </c>
      <c r="V22" s="411">
        <v>1254</v>
      </c>
      <c r="W22" s="411" t="s">
        <v>192</v>
      </c>
      <c r="X22" s="411" t="s">
        <v>810</v>
      </c>
      <c r="Y22" s="411" t="s">
        <v>183</v>
      </c>
      <c r="Z22" s="411" t="s">
        <v>811</v>
      </c>
      <c r="AA22" s="411"/>
      <c r="AB22" s="411">
        <v>242</v>
      </c>
      <c r="AC22" s="411"/>
      <c r="AD22" s="411"/>
      <c r="AE22" s="411"/>
      <c r="AF22" s="411"/>
      <c r="AG22" s="411"/>
      <c r="AH22" s="411"/>
      <c r="AI22" s="411"/>
      <c r="AJ22" s="411"/>
      <c r="AK22" s="411"/>
      <c r="AL22" s="411"/>
      <c r="AM22" s="411"/>
      <c r="AN22" s="411"/>
      <c r="AO22" s="411" t="s">
        <v>816</v>
      </c>
      <c r="AP22" s="411" t="s">
        <v>817</v>
      </c>
      <c r="AQ22" s="399" t="s">
        <v>639</v>
      </c>
      <c r="AR22" s="399" t="s">
        <v>640</v>
      </c>
      <c r="AS22" s="399" t="s">
        <v>184</v>
      </c>
      <c r="AT22" s="399"/>
      <c r="AU22" s="399"/>
      <c r="AV22" s="12">
        <v>1</v>
      </c>
    </row>
    <row r="23" s="7" customFormat="1" ht="89" customHeight="1" spans="1:48">
      <c r="A23" s="388" t="s">
        <v>1069</v>
      </c>
      <c r="B23" s="389"/>
      <c r="C23" s="389"/>
      <c r="D23" s="389"/>
      <c r="E23" s="389"/>
      <c r="F23" s="389"/>
      <c r="G23" s="389"/>
      <c r="H23" s="389"/>
      <c r="I23" s="389"/>
      <c r="J23" s="389"/>
      <c r="K23" s="389"/>
      <c r="L23" s="389"/>
      <c r="M23" s="389"/>
      <c r="N23" s="389"/>
      <c r="O23" s="389"/>
      <c r="P23" s="389"/>
      <c r="Q23" s="389"/>
      <c r="R23" s="389"/>
      <c r="S23" s="389"/>
      <c r="T23" s="389"/>
      <c r="U23" s="389"/>
      <c r="V23" s="389"/>
      <c r="W23" s="389"/>
      <c r="X23" s="389"/>
      <c r="Y23" s="413"/>
      <c r="Z23" s="393"/>
      <c r="AA23" s="393"/>
      <c r="AB23" s="387">
        <f>SUM(AB24:AB38)</f>
        <v>4046</v>
      </c>
      <c r="AC23" s="393"/>
      <c r="AD23" s="430"/>
      <c r="AE23" s="430"/>
      <c r="AF23" s="430"/>
      <c r="AG23" s="430"/>
      <c r="AH23" s="393"/>
      <c r="AI23" s="393"/>
      <c r="AJ23" s="393"/>
      <c r="AK23" s="393"/>
      <c r="AL23" s="393"/>
      <c r="AM23" s="393"/>
      <c r="AN23" s="393"/>
      <c r="AO23" s="393"/>
      <c r="AP23" s="393"/>
      <c r="AQ23" s="399" t="s">
        <v>1063</v>
      </c>
      <c r="AR23" s="399" t="s">
        <v>1063</v>
      </c>
      <c r="AS23" s="399" t="s">
        <v>1063</v>
      </c>
      <c r="AT23" s="399"/>
      <c r="AU23" s="399"/>
      <c r="AV23" s="12"/>
    </row>
    <row r="24" s="7" customFormat="1" ht="131" customHeight="1" spans="1:48">
      <c r="A24" s="393">
        <v>1</v>
      </c>
      <c r="B24" s="393"/>
      <c r="C24" s="393"/>
      <c r="D24" s="408" t="s">
        <v>208</v>
      </c>
      <c r="E24" s="396" t="s">
        <v>178</v>
      </c>
      <c r="F24" s="396" t="s">
        <v>990</v>
      </c>
      <c r="G24" s="396" t="s">
        <v>209</v>
      </c>
      <c r="H24" s="408" t="s">
        <v>210</v>
      </c>
      <c r="I24" s="393"/>
      <c r="J24" s="393"/>
      <c r="K24" s="393"/>
      <c r="L24" s="393"/>
      <c r="M24" s="393"/>
      <c r="N24" s="393"/>
      <c r="O24" s="393"/>
      <c r="P24" s="393"/>
      <c r="Q24" s="393"/>
      <c r="R24" s="393"/>
      <c r="S24" s="393"/>
      <c r="T24" s="393"/>
      <c r="U24" s="393"/>
      <c r="V24" s="393"/>
      <c r="W24" s="411" t="s">
        <v>211</v>
      </c>
      <c r="X24" s="393"/>
      <c r="Y24" s="417" t="s">
        <v>207</v>
      </c>
      <c r="Z24" s="393"/>
      <c r="AA24" s="393"/>
      <c r="AB24" s="393">
        <v>300</v>
      </c>
      <c r="AC24" s="393"/>
      <c r="AD24" s="430"/>
      <c r="AE24" s="430"/>
      <c r="AF24" s="430"/>
      <c r="AG24" s="430"/>
      <c r="AH24" s="393"/>
      <c r="AI24" s="393"/>
      <c r="AJ24" s="393"/>
      <c r="AK24" s="393"/>
      <c r="AL24" s="393"/>
      <c r="AM24" s="393"/>
      <c r="AN24" s="393"/>
      <c r="AO24" s="393"/>
      <c r="AP24" s="393"/>
      <c r="AQ24" s="399" t="s">
        <v>639</v>
      </c>
      <c r="AR24" s="399" t="s">
        <v>640</v>
      </c>
      <c r="AS24" s="399" t="s">
        <v>639</v>
      </c>
      <c r="AT24" s="399"/>
      <c r="AU24" s="393"/>
      <c r="AV24" s="12"/>
    </row>
    <row r="25" s="12" customFormat="1" ht="192" customHeight="1" spans="1:47">
      <c r="A25" s="393">
        <v>2</v>
      </c>
      <c r="B25" s="401"/>
      <c r="C25" s="393">
        <v>2024</v>
      </c>
      <c r="D25" s="65" t="s">
        <v>282</v>
      </c>
      <c r="E25" s="393" t="s">
        <v>178</v>
      </c>
      <c r="F25" s="396" t="s">
        <v>1013</v>
      </c>
      <c r="G25" s="393" t="s">
        <v>252</v>
      </c>
      <c r="H25" s="65" t="s">
        <v>1058</v>
      </c>
      <c r="I25" s="393"/>
      <c r="J25" s="399"/>
      <c r="K25" s="399"/>
      <c r="L25" s="399"/>
      <c r="M25" s="399"/>
      <c r="N25" s="399"/>
      <c r="O25" s="399"/>
      <c r="P25" s="399"/>
      <c r="Q25" s="399"/>
      <c r="R25" s="399"/>
      <c r="S25" s="399">
        <v>462</v>
      </c>
      <c r="T25" s="399">
        <v>1868</v>
      </c>
      <c r="U25" s="399">
        <v>118</v>
      </c>
      <c r="V25" s="399">
        <v>511</v>
      </c>
      <c r="W25" s="393" t="s">
        <v>227</v>
      </c>
      <c r="X25" s="393" t="s">
        <v>656</v>
      </c>
      <c r="Y25" s="393" t="s">
        <v>183</v>
      </c>
      <c r="Z25" s="393"/>
      <c r="AA25" s="393"/>
      <c r="AB25" s="399">
        <v>650</v>
      </c>
      <c r="AC25" s="399"/>
      <c r="AD25" s="399"/>
      <c r="AE25" s="399"/>
      <c r="AF25" s="399"/>
      <c r="AG25" s="399"/>
      <c r="AH25" s="399"/>
      <c r="AI25" s="399"/>
      <c r="AJ25" s="399"/>
      <c r="AK25" s="399"/>
      <c r="AL25" s="399"/>
      <c r="AM25" s="399"/>
      <c r="AN25" s="399"/>
      <c r="AO25" s="451" t="s">
        <v>695</v>
      </c>
      <c r="AP25" s="451" t="s">
        <v>695</v>
      </c>
      <c r="AQ25" s="399" t="s">
        <v>184</v>
      </c>
      <c r="AR25" s="399" t="s">
        <v>645</v>
      </c>
      <c r="AS25" s="399" t="s">
        <v>639</v>
      </c>
      <c r="AT25" s="399"/>
      <c r="AU25" s="399"/>
    </row>
    <row r="26" s="12" customFormat="1" ht="249" customHeight="1" spans="1:47">
      <c r="A26" s="393">
        <v>3</v>
      </c>
      <c r="B26" s="401"/>
      <c r="C26" s="393">
        <v>2024</v>
      </c>
      <c r="D26" s="65" t="s">
        <v>263</v>
      </c>
      <c r="E26" s="393" t="s">
        <v>178</v>
      </c>
      <c r="F26" s="396" t="s">
        <v>1013</v>
      </c>
      <c r="G26" s="393" t="s">
        <v>265</v>
      </c>
      <c r="H26" s="65" t="s">
        <v>266</v>
      </c>
      <c r="I26" s="393"/>
      <c r="J26" s="399" t="s">
        <v>687</v>
      </c>
      <c r="K26" s="399"/>
      <c r="L26" s="399"/>
      <c r="M26" s="399"/>
      <c r="N26" s="399"/>
      <c r="O26" s="399"/>
      <c r="P26" s="399"/>
      <c r="Q26" s="399"/>
      <c r="R26" s="399"/>
      <c r="S26" s="399">
        <v>694</v>
      </c>
      <c r="T26" s="399">
        <v>2838</v>
      </c>
      <c r="U26" s="399">
        <v>200</v>
      </c>
      <c r="V26" s="399">
        <v>872</v>
      </c>
      <c r="W26" s="393" t="s">
        <v>227</v>
      </c>
      <c r="X26" s="393" t="s">
        <v>656</v>
      </c>
      <c r="Y26" s="393" t="s">
        <v>207</v>
      </c>
      <c r="Z26" s="393"/>
      <c r="AA26" s="393"/>
      <c r="AB26" s="399">
        <v>500</v>
      </c>
      <c r="AC26" s="399"/>
      <c r="AD26" s="399"/>
      <c r="AE26" s="399"/>
      <c r="AF26" s="399"/>
      <c r="AG26" s="399"/>
      <c r="AH26" s="399"/>
      <c r="AI26" s="399"/>
      <c r="AJ26" s="399"/>
      <c r="AK26" s="399"/>
      <c r="AL26" s="399"/>
      <c r="AM26" s="399"/>
      <c r="AN26" s="399"/>
      <c r="AO26" s="451" t="s">
        <v>688</v>
      </c>
      <c r="AP26" s="451" t="s">
        <v>688</v>
      </c>
      <c r="AQ26" s="399" t="s">
        <v>184</v>
      </c>
      <c r="AR26" s="399" t="s">
        <v>645</v>
      </c>
      <c r="AS26" s="399" t="s">
        <v>639</v>
      </c>
      <c r="AT26" s="399"/>
      <c r="AU26" s="399"/>
    </row>
    <row r="27" s="453" customFormat="1" ht="186" customHeight="1" spans="1:48">
      <c r="A27" s="393">
        <v>4</v>
      </c>
      <c r="B27" s="401"/>
      <c r="C27" s="393" t="s">
        <v>303</v>
      </c>
      <c r="D27" s="458" t="s">
        <v>327</v>
      </c>
      <c r="E27" s="393" t="s">
        <v>178</v>
      </c>
      <c r="F27" s="396" t="s">
        <v>984</v>
      </c>
      <c r="G27" s="393" t="s">
        <v>328</v>
      </c>
      <c r="H27" s="65" t="s">
        <v>329</v>
      </c>
      <c r="I27" s="393">
        <v>1</v>
      </c>
      <c r="J27" s="393" t="s">
        <v>727</v>
      </c>
      <c r="K27" s="393"/>
      <c r="L27" s="393"/>
      <c r="M27" s="393"/>
      <c r="N27" s="393"/>
      <c r="O27" s="393"/>
      <c r="P27" s="393"/>
      <c r="Q27" s="393"/>
      <c r="R27" s="393"/>
      <c r="S27" s="393">
        <v>300</v>
      </c>
      <c r="T27" s="393">
        <v>1200</v>
      </c>
      <c r="U27" s="393">
        <v>266</v>
      </c>
      <c r="V27" s="393">
        <v>1064</v>
      </c>
      <c r="W27" s="393" t="s">
        <v>305</v>
      </c>
      <c r="X27" s="393" t="s">
        <v>705</v>
      </c>
      <c r="Y27" s="393" t="s">
        <v>207</v>
      </c>
      <c r="Z27" s="393" t="s">
        <v>715</v>
      </c>
      <c r="AA27" s="393"/>
      <c r="AB27" s="393">
        <v>1000</v>
      </c>
      <c r="AC27" s="393"/>
      <c r="AD27" s="393"/>
      <c r="AE27" s="393"/>
      <c r="AF27" s="393"/>
      <c r="AG27" s="393"/>
      <c r="AH27" s="393"/>
      <c r="AI27" s="393"/>
      <c r="AJ27" s="393"/>
      <c r="AK27" s="393"/>
      <c r="AL27" s="393"/>
      <c r="AM27" s="393"/>
      <c r="AN27" s="393"/>
      <c r="AO27" s="393" t="s">
        <v>728</v>
      </c>
      <c r="AP27" s="393" t="s">
        <v>728</v>
      </c>
      <c r="AQ27" s="399" t="s">
        <v>639</v>
      </c>
      <c r="AR27" s="399" t="s">
        <v>645</v>
      </c>
      <c r="AS27" s="399" t="s">
        <v>639</v>
      </c>
      <c r="AT27" s="399"/>
      <c r="AU27" s="399"/>
      <c r="AV27" s="12"/>
    </row>
    <row r="28" s="250" customFormat="1" ht="154.8" spans="1:48">
      <c r="A28" s="393">
        <v>5</v>
      </c>
      <c r="B28" s="393"/>
      <c r="C28" s="393">
        <v>2024</v>
      </c>
      <c r="D28" s="65" t="s">
        <v>383</v>
      </c>
      <c r="E28" s="393" t="s">
        <v>178</v>
      </c>
      <c r="F28" s="396" t="s">
        <v>990</v>
      </c>
      <c r="G28" s="393" t="s">
        <v>357</v>
      </c>
      <c r="H28" s="65" t="s">
        <v>384</v>
      </c>
      <c r="I28" s="393"/>
      <c r="J28" s="393" t="s">
        <v>789</v>
      </c>
      <c r="K28" s="393"/>
      <c r="L28" s="393"/>
      <c r="M28" s="393"/>
      <c r="N28" s="393"/>
      <c r="O28" s="393"/>
      <c r="P28" s="393"/>
      <c r="Q28" s="393"/>
      <c r="R28" s="393"/>
      <c r="S28" s="393">
        <v>67</v>
      </c>
      <c r="T28" s="393"/>
      <c r="U28" s="393">
        <v>15</v>
      </c>
      <c r="V28" s="393"/>
      <c r="W28" s="393" t="s">
        <v>1016</v>
      </c>
      <c r="X28" s="393" t="s">
        <v>749</v>
      </c>
      <c r="Y28" s="393" t="s">
        <v>207</v>
      </c>
      <c r="Z28" s="393"/>
      <c r="AA28" s="393"/>
      <c r="AB28" s="393">
        <v>200</v>
      </c>
      <c r="AC28" s="393"/>
      <c r="AD28" s="393"/>
      <c r="AE28" s="393"/>
      <c r="AF28" s="393"/>
      <c r="AG28" s="393"/>
      <c r="AH28" s="393"/>
      <c r="AI28" s="393"/>
      <c r="AJ28" s="393"/>
      <c r="AK28" s="393"/>
      <c r="AL28" s="393"/>
      <c r="AM28" s="393"/>
      <c r="AN28" s="393"/>
      <c r="AO28" s="393" t="s">
        <v>790</v>
      </c>
      <c r="AP28" s="393" t="s">
        <v>791</v>
      </c>
      <c r="AQ28" s="393" t="s">
        <v>639</v>
      </c>
      <c r="AR28" s="399" t="s">
        <v>645</v>
      </c>
      <c r="AS28" s="393" t="s">
        <v>639</v>
      </c>
      <c r="AT28" s="393"/>
      <c r="AU28" s="393"/>
      <c r="AV28" s="464"/>
    </row>
    <row r="29" s="12" customFormat="1" ht="154.8" spans="1:47">
      <c r="A29" s="393">
        <v>6</v>
      </c>
      <c r="B29" s="401"/>
      <c r="C29" s="411">
        <v>2024</v>
      </c>
      <c r="D29" s="408" t="s">
        <v>1017</v>
      </c>
      <c r="E29" s="411" t="s">
        <v>178</v>
      </c>
      <c r="F29" s="411" t="s">
        <v>984</v>
      </c>
      <c r="G29" s="411" t="s">
        <v>442</v>
      </c>
      <c r="H29" s="408" t="s">
        <v>443</v>
      </c>
      <c r="I29" s="411"/>
      <c r="J29" s="411"/>
      <c r="K29" s="411"/>
      <c r="L29" s="411"/>
      <c r="M29" s="411"/>
      <c r="N29" s="411"/>
      <c r="O29" s="411"/>
      <c r="P29" s="411"/>
      <c r="Q29" s="411"/>
      <c r="R29" s="411"/>
      <c r="S29" s="411">
        <v>472</v>
      </c>
      <c r="T29" s="411">
        <v>1694</v>
      </c>
      <c r="U29" s="411">
        <v>127</v>
      </c>
      <c r="V29" s="411">
        <v>488</v>
      </c>
      <c r="W29" s="411" t="s">
        <v>192</v>
      </c>
      <c r="X29" s="411" t="s">
        <v>810</v>
      </c>
      <c r="Y29" s="411" t="s">
        <v>207</v>
      </c>
      <c r="Z29" s="411" t="s">
        <v>715</v>
      </c>
      <c r="AA29" s="411"/>
      <c r="AB29" s="411">
        <v>100</v>
      </c>
      <c r="AC29" s="411"/>
      <c r="AD29" s="411"/>
      <c r="AE29" s="411"/>
      <c r="AF29" s="411"/>
      <c r="AG29" s="411"/>
      <c r="AH29" s="411"/>
      <c r="AI29" s="411"/>
      <c r="AJ29" s="411"/>
      <c r="AK29" s="411"/>
      <c r="AL29" s="411"/>
      <c r="AM29" s="411"/>
      <c r="AN29" s="411"/>
      <c r="AO29" s="411" t="s">
        <v>841</v>
      </c>
      <c r="AP29" s="411" t="s">
        <v>842</v>
      </c>
      <c r="AQ29" s="399" t="s">
        <v>639</v>
      </c>
      <c r="AR29" s="399" t="s">
        <v>645</v>
      </c>
      <c r="AS29" s="399" t="s">
        <v>639</v>
      </c>
      <c r="AT29" s="399"/>
      <c r="AU29" s="399"/>
    </row>
    <row r="30" ht="201" customHeight="1" spans="1:47">
      <c r="A30" s="393">
        <v>7</v>
      </c>
      <c r="B30" s="396"/>
      <c r="C30" s="396" t="s">
        <v>303</v>
      </c>
      <c r="D30" s="412" t="s">
        <v>592</v>
      </c>
      <c r="E30" s="396" t="s">
        <v>178</v>
      </c>
      <c r="F30" s="396" t="s">
        <v>1022</v>
      </c>
      <c r="G30" s="396" t="s">
        <v>593</v>
      </c>
      <c r="H30" s="412" t="s">
        <v>594</v>
      </c>
      <c r="I30" s="459">
        <v>1</v>
      </c>
      <c r="J30" s="459" t="s">
        <v>948</v>
      </c>
      <c r="K30" s="459"/>
      <c r="L30" s="459"/>
      <c r="M30" s="459"/>
      <c r="N30" s="459"/>
      <c r="O30" s="459"/>
      <c r="P30" s="459"/>
      <c r="Q30" s="459"/>
      <c r="R30" s="459"/>
      <c r="S30" s="459">
        <v>50</v>
      </c>
      <c r="T30" s="459">
        <v>218</v>
      </c>
      <c r="U30" s="459">
        <v>44</v>
      </c>
      <c r="V30" s="459">
        <v>2</v>
      </c>
      <c r="W30" s="396" t="s">
        <v>985</v>
      </c>
      <c r="X30" s="396" t="s">
        <v>944</v>
      </c>
      <c r="Y30" s="396" t="s">
        <v>207</v>
      </c>
      <c r="Z30" s="396" t="s">
        <v>945</v>
      </c>
      <c r="AA30" s="396"/>
      <c r="AB30" s="396">
        <v>370</v>
      </c>
      <c r="AC30" s="396"/>
      <c r="AD30" s="396"/>
      <c r="AE30" s="396"/>
      <c r="AF30" s="396"/>
      <c r="AG30" s="396"/>
      <c r="AH30" s="396"/>
      <c r="AI30" s="396"/>
      <c r="AJ30" s="396"/>
      <c r="AK30" s="396"/>
      <c r="AL30" s="396"/>
      <c r="AM30" s="393"/>
      <c r="AN30" s="393"/>
      <c r="AO30" s="393" t="s">
        <v>949</v>
      </c>
      <c r="AP30" s="393" t="s">
        <v>949</v>
      </c>
      <c r="AQ30" s="399" t="s">
        <v>639</v>
      </c>
      <c r="AR30" s="399" t="s">
        <v>645</v>
      </c>
      <c r="AS30" s="399" t="s">
        <v>639</v>
      </c>
      <c r="AT30" s="399"/>
      <c r="AU30" s="399"/>
    </row>
    <row r="31" s="8" customFormat="1" ht="133" customHeight="1" spans="1:48">
      <c r="A31" s="393">
        <v>8</v>
      </c>
      <c r="B31" s="399"/>
      <c r="C31" s="399"/>
      <c r="D31" s="65" t="s">
        <v>648</v>
      </c>
      <c r="E31" s="393" t="s">
        <v>178</v>
      </c>
      <c r="F31" s="396" t="s">
        <v>1011</v>
      </c>
      <c r="G31" s="393" t="s">
        <v>1059</v>
      </c>
      <c r="H31" s="65" t="s">
        <v>1060</v>
      </c>
      <c r="I31" s="393"/>
      <c r="J31" s="393"/>
      <c r="K31" s="393"/>
      <c r="L31" s="393"/>
      <c r="M31" s="393"/>
      <c r="N31" s="393"/>
      <c r="O31" s="393"/>
      <c r="P31" s="393"/>
      <c r="Q31" s="393"/>
      <c r="R31" s="393"/>
      <c r="S31" s="393"/>
      <c r="T31" s="393"/>
      <c r="U31" s="393"/>
      <c r="V31" s="393"/>
      <c r="W31" s="393" t="s">
        <v>183</v>
      </c>
      <c r="X31" s="393"/>
      <c r="Y31" s="393" t="s">
        <v>183</v>
      </c>
      <c r="Z31" s="393"/>
      <c r="AA31" s="393"/>
      <c r="AB31" s="393">
        <v>116</v>
      </c>
      <c r="AC31" s="393"/>
      <c r="AD31" s="393"/>
      <c r="AE31" s="393"/>
      <c r="AF31" s="393"/>
      <c r="AG31" s="393"/>
      <c r="AH31" s="393"/>
      <c r="AI31" s="393"/>
      <c r="AJ31" s="393"/>
      <c r="AK31" s="393"/>
      <c r="AL31" s="393"/>
      <c r="AM31" s="393"/>
      <c r="AN31" s="393"/>
      <c r="AO31" s="393"/>
      <c r="AP31" s="393"/>
      <c r="AQ31" s="393" t="s">
        <v>639</v>
      </c>
      <c r="AR31" s="399" t="s">
        <v>645</v>
      </c>
      <c r="AS31" s="393" t="s">
        <v>639</v>
      </c>
      <c r="AT31" s="399"/>
      <c r="AU31" s="399"/>
      <c r="AV31" s="12"/>
    </row>
    <row r="32" s="7" customFormat="1" ht="109" customHeight="1" spans="1:48">
      <c r="A32" s="393">
        <v>9</v>
      </c>
      <c r="B32" s="393"/>
      <c r="C32" s="393"/>
      <c r="D32" s="65" t="s">
        <v>1000</v>
      </c>
      <c r="E32" s="393" t="s">
        <v>178</v>
      </c>
      <c r="F32" s="393" t="s">
        <v>1001</v>
      </c>
      <c r="G32" s="393" t="s">
        <v>995</v>
      </c>
      <c r="H32" s="65" t="s">
        <v>1002</v>
      </c>
      <c r="I32" s="393"/>
      <c r="J32" s="393"/>
      <c r="K32" s="393"/>
      <c r="L32" s="393"/>
      <c r="M32" s="393"/>
      <c r="N32" s="393"/>
      <c r="O32" s="393"/>
      <c r="P32" s="393"/>
      <c r="Q32" s="393"/>
      <c r="R32" s="393"/>
      <c r="S32" s="393"/>
      <c r="T32" s="393"/>
      <c r="U32" s="393"/>
      <c r="V32" s="393"/>
      <c r="W32" s="411" t="s">
        <v>1003</v>
      </c>
      <c r="X32" s="393"/>
      <c r="Y32" s="411" t="s">
        <v>1003</v>
      </c>
      <c r="Z32" s="393"/>
      <c r="AA32" s="393"/>
      <c r="AB32" s="393">
        <v>10</v>
      </c>
      <c r="AC32" s="393"/>
      <c r="AD32" s="430"/>
      <c r="AE32" s="430"/>
      <c r="AF32" s="430"/>
      <c r="AG32" s="430"/>
      <c r="AH32" s="393"/>
      <c r="AI32" s="393"/>
      <c r="AJ32" s="393"/>
      <c r="AK32" s="393"/>
      <c r="AL32" s="393"/>
      <c r="AM32" s="393"/>
      <c r="AN32" s="393"/>
      <c r="AO32" s="393"/>
      <c r="AP32" s="393"/>
      <c r="AQ32" s="399" t="s">
        <v>639</v>
      </c>
      <c r="AR32" s="399" t="s">
        <v>645</v>
      </c>
      <c r="AS32" s="399" t="s">
        <v>639</v>
      </c>
      <c r="AT32" s="399"/>
      <c r="AU32" s="399"/>
      <c r="AV32" s="12"/>
    </row>
    <row r="33" s="12" customFormat="1" ht="155" customHeight="1" spans="1:47">
      <c r="A33" s="393">
        <v>10</v>
      </c>
      <c r="B33" s="401"/>
      <c r="C33" s="393">
        <v>2024</v>
      </c>
      <c r="D33" s="65" t="s">
        <v>236</v>
      </c>
      <c r="E33" s="393" t="s">
        <v>178</v>
      </c>
      <c r="F33" s="396" t="s">
        <v>1013</v>
      </c>
      <c r="G33" s="393" t="s">
        <v>225</v>
      </c>
      <c r="H33" s="65" t="s">
        <v>237</v>
      </c>
      <c r="I33" s="393"/>
      <c r="J33" s="399"/>
      <c r="K33" s="399"/>
      <c r="L33" s="399"/>
      <c r="M33" s="399"/>
      <c r="N33" s="399"/>
      <c r="O33" s="399"/>
      <c r="P33" s="399"/>
      <c r="Q33" s="399"/>
      <c r="R33" s="399"/>
      <c r="S33" s="399">
        <v>694</v>
      </c>
      <c r="T33" s="399">
        <v>2838</v>
      </c>
      <c r="U33" s="399">
        <v>200</v>
      </c>
      <c r="V33" s="399">
        <v>872</v>
      </c>
      <c r="W33" s="393" t="s">
        <v>227</v>
      </c>
      <c r="X33" s="393" t="s">
        <v>656</v>
      </c>
      <c r="Y33" s="393" t="s">
        <v>183</v>
      </c>
      <c r="Z33" s="393"/>
      <c r="AA33" s="393"/>
      <c r="AB33" s="399">
        <v>150</v>
      </c>
      <c r="AC33" s="399"/>
      <c r="AD33" s="399"/>
      <c r="AE33" s="399"/>
      <c r="AF33" s="399"/>
      <c r="AG33" s="399"/>
      <c r="AH33" s="399"/>
      <c r="AI33" s="399"/>
      <c r="AJ33" s="399"/>
      <c r="AK33" s="399"/>
      <c r="AL33" s="399"/>
      <c r="AM33" s="399"/>
      <c r="AN33" s="399"/>
      <c r="AO33" s="451" t="s">
        <v>664</v>
      </c>
      <c r="AP33" s="451" t="s">
        <v>664</v>
      </c>
      <c r="AQ33" s="399" t="s">
        <v>184</v>
      </c>
      <c r="AR33" s="399" t="s">
        <v>645</v>
      </c>
      <c r="AS33" s="399" t="s">
        <v>184</v>
      </c>
      <c r="AT33" s="399"/>
      <c r="AU33" s="399"/>
    </row>
    <row r="34" s="178" customFormat="1" ht="154" customHeight="1" spans="1:48">
      <c r="A34" s="393">
        <v>11</v>
      </c>
      <c r="B34" s="393"/>
      <c r="C34" s="393">
        <v>2024</v>
      </c>
      <c r="D34" s="65" t="s">
        <v>356</v>
      </c>
      <c r="E34" s="393" t="s">
        <v>178</v>
      </c>
      <c r="F34" s="396" t="s">
        <v>1013</v>
      </c>
      <c r="G34" s="393" t="s">
        <v>357</v>
      </c>
      <c r="H34" s="65" t="s">
        <v>358</v>
      </c>
      <c r="I34" s="393"/>
      <c r="J34" s="393" t="s">
        <v>755</v>
      </c>
      <c r="K34" s="399"/>
      <c r="L34" s="399"/>
      <c r="M34" s="399"/>
      <c r="N34" s="399"/>
      <c r="O34" s="399"/>
      <c r="P34" s="399"/>
      <c r="Q34" s="399"/>
      <c r="R34" s="399"/>
      <c r="S34" s="399">
        <v>350</v>
      </c>
      <c r="T34" s="399"/>
      <c r="U34" s="399">
        <v>233</v>
      </c>
      <c r="V34" s="399"/>
      <c r="W34" s="393" t="s">
        <v>1016</v>
      </c>
      <c r="X34" s="393" t="s">
        <v>749</v>
      </c>
      <c r="Y34" s="393" t="s">
        <v>183</v>
      </c>
      <c r="Z34" s="393"/>
      <c r="AA34" s="393"/>
      <c r="AB34" s="393">
        <v>80</v>
      </c>
      <c r="AC34" s="399"/>
      <c r="AD34" s="399"/>
      <c r="AE34" s="399"/>
      <c r="AF34" s="399"/>
      <c r="AG34" s="399"/>
      <c r="AH34" s="399"/>
      <c r="AI34" s="399"/>
      <c r="AJ34" s="399"/>
      <c r="AK34" s="399"/>
      <c r="AL34" s="399"/>
      <c r="AM34" s="399"/>
      <c r="AN34" s="399"/>
      <c r="AO34" s="393" t="s">
        <v>756</v>
      </c>
      <c r="AP34" s="393" t="s">
        <v>757</v>
      </c>
      <c r="AQ34" s="399" t="s">
        <v>639</v>
      </c>
      <c r="AR34" s="399" t="s">
        <v>645</v>
      </c>
      <c r="AS34" s="399" t="s">
        <v>184</v>
      </c>
      <c r="AT34" s="399"/>
      <c r="AU34" s="399"/>
      <c r="AV34" s="12"/>
    </row>
    <row r="35" s="12" customFormat="1" ht="129" spans="1:47">
      <c r="A35" s="393">
        <v>12</v>
      </c>
      <c r="B35" s="401"/>
      <c r="C35" s="393">
        <v>2024</v>
      </c>
      <c r="D35" s="65" t="s">
        <v>285</v>
      </c>
      <c r="E35" s="393" t="s">
        <v>178</v>
      </c>
      <c r="F35" s="396" t="s">
        <v>1013</v>
      </c>
      <c r="G35" s="393" t="s">
        <v>252</v>
      </c>
      <c r="H35" s="65" t="s">
        <v>286</v>
      </c>
      <c r="I35" s="393"/>
      <c r="J35" s="399"/>
      <c r="K35" s="399"/>
      <c r="L35" s="399"/>
      <c r="M35" s="399"/>
      <c r="N35" s="399"/>
      <c r="O35" s="399"/>
      <c r="P35" s="399"/>
      <c r="Q35" s="399"/>
      <c r="R35" s="399"/>
      <c r="S35" s="399">
        <v>462</v>
      </c>
      <c r="T35" s="399">
        <v>1868</v>
      </c>
      <c r="U35" s="399">
        <v>118</v>
      </c>
      <c r="V35" s="399">
        <v>511</v>
      </c>
      <c r="W35" s="393" t="s">
        <v>227</v>
      </c>
      <c r="X35" s="393" t="s">
        <v>656</v>
      </c>
      <c r="Y35" s="393" t="s">
        <v>254</v>
      </c>
      <c r="Z35" s="393"/>
      <c r="AA35" s="393"/>
      <c r="AB35" s="399">
        <v>80</v>
      </c>
      <c r="AC35" s="399"/>
      <c r="AD35" s="399"/>
      <c r="AE35" s="399"/>
      <c r="AF35" s="399"/>
      <c r="AG35" s="399"/>
      <c r="AH35" s="399"/>
      <c r="AI35" s="399"/>
      <c r="AJ35" s="399"/>
      <c r="AK35" s="399"/>
      <c r="AL35" s="399"/>
      <c r="AM35" s="399"/>
      <c r="AN35" s="399"/>
      <c r="AO35" s="451" t="s">
        <v>695</v>
      </c>
      <c r="AP35" s="451" t="s">
        <v>695</v>
      </c>
      <c r="AQ35" s="399" t="s">
        <v>184</v>
      </c>
      <c r="AR35" s="399" t="s">
        <v>645</v>
      </c>
      <c r="AS35" s="399" t="s">
        <v>639</v>
      </c>
      <c r="AT35" s="399"/>
      <c r="AU35" s="399"/>
    </row>
    <row r="36" s="12" customFormat="1" ht="153" customHeight="1" spans="1:47">
      <c r="A36" s="393">
        <v>13</v>
      </c>
      <c r="B36" s="401"/>
      <c r="C36" s="411">
        <v>2024</v>
      </c>
      <c r="D36" s="408" t="s">
        <v>447</v>
      </c>
      <c r="E36" s="411" t="s">
        <v>178</v>
      </c>
      <c r="F36" s="411" t="s">
        <v>984</v>
      </c>
      <c r="G36" s="411" t="s">
        <v>403</v>
      </c>
      <c r="H36" s="408" t="s">
        <v>448</v>
      </c>
      <c r="I36" s="411"/>
      <c r="J36" s="411"/>
      <c r="K36" s="411"/>
      <c r="L36" s="411"/>
      <c r="M36" s="411"/>
      <c r="N36" s="411"/>
      <c r="O36" s="411"/>
      <c r="P36" s="411"/>
      <c r="Q36" s="411"/>
      <c r="R36" s="411"/>
      <c r="S36" s="411">
        <v>336</v>
      </c>
      <c r="T36" s="411">
        <v>1251</v>
      </c>
      <c r="U36" s="411">
        <v>142</v>
      </c>
      <c r="V36" s="411">
        <v>547</v>
      </c>
      <c r="W36" s="411" t="s">
        <v>192</v>
      </c>
      <c r="X36" s="411" t="s">
        <v>810</v>
      </c>
      <c r="Y36" s="411" t="s">
        <v>207</v>
      </c>
      <c r="Z36" s="411" t="s">
        <v>715</v>
      </c>
      <c r="AA36" s="411"/>
      <c r="AB36" s="411">
        <v>80</v>
      </c>
      <c r="AC36" s="411"/>
      <c r="AD36" s="411"/>
      <c r="AE36" s="411"/>
      <c r="AF36" s="411"/>
      <c r="AG36" s="411"/>
      <c r="AH36" s="411"/>
      <c r="AI36" s="411"/>
      <c r="AJ36" s="411"/>
      <c r="AK36" s="411"/>
      <c r="AL36" s="411"/>
      <c r="AM36" s="411"/>
      <c r="AN36" s="411"/>
      <c r="AO36" s="411" t="s">
        <v>845</v>
      </c>
      <c r="AP36" s="411" t="s">
        <v>846</v>
      </c>
      <c r="AQ36" s="399" t="s">
        <v>639</v>
      </c>
      <c r="AR36" s="399" t="s">
        <v>645</v>
      </c>
      <c r="AS36" s="399" t="s">
        <v>184</v>
      </c>
      <c r="AT36" s="399"/>
      <c r="AU36" s="399"/>
    </row>
    <row r="37" s="12" customFormat="1" ht="150" customHeight="1" spans="1:47">
      <c r="A37" s="393">
        <v>14</v>
      </c>
      <c r="B37" s="401"/>
      <c r="C37" s="411">
        <v>2024</v>
      </c>
      <c r="D37" s="408" t="s">
        <v>466</v>
      </c>
      <c r="E37" s="411" t="s">
        <v>178</v>
      </c>
      <c r="F37" s="411" t="s">
        <v>984</v>
      </c>
      <c r="G37" s="411" t="s">
        <v>403</v>
      </c>
      <c r="H37" s="408" t="s">
        <v>467</v>
      </c>
      <c r="I37" s="411"/>
      <c r="J37" s="411"/>
      <c r="K37" s="411"/>
      <c r="L37" s="411"/>
      <c r="M37" s="411"/>
      <c r="N37" s="411"/>
      <c r="O37" s="411"/>
      <c r="P37" s="411"/>
      <c r="Q37" s="411"/>
      <c r="R37" s="411"/>
      <c r="S37" s="411">
        <v>336</v>
      </c>
      <c r="T37" s="411">
        <v>1261</v>
      </c>
      <c r="U37" s="411">
        <v>142</v>
      </c>
      <c r="V37" s="411">
        <v>547</v>
      </c>
      <c r="W37" s="411" t="s">
        <v>192</v>
      </c>
      <c r="X37" s="411" t="s">
        <v>810</v>
      </c>
      <c r="Y37" s="411" t="s">
        <v>183</v>
      </c>
      <c r="Z37" s="411" t="s">
        <v>863</v>
      </c>
      <c r="AA37" s="411"/>
      <c r="AB37" s="411">
        <v>200</v>
      </c>
      <c r="AC37" s="411"/>
      <c r="AD37" s="411"/>
      <c r="AE37" s="411"/>
      <c r="AF37" s="411"/>
      <c r="AG37" s="411"/>
      <c r="AH37" s="411"/>
      <c r="AI37" s="411"/>
      <c r="AJ37" s="411"/>
      <c r="AK37" s="411"/>
      <c r="AL37" s="411"/>
      <c r="AM37" s="411"/>
      <c r="AN37" s="411"/>
      <c r="AO37" s="411" t="s">
        <v>864</v>
      </c>
      <c r="AP37" s="411" t="s">
        <v>865</v>
      </c>
      <c r="AQ37" s="399" t="s">
        <v>639</v>
      </c>
      <c r="AR37" s="399" t="s">
        <v>645</v>
      </c>
      <c r="AS37" s="399" t="s">
        <v>184</v>
      </c>
      <c r="AT37" s="399"/>
      <c r="AU37" s="399"/>
    </row>
    <row r="38" s="251" customFormat="1" ht="169" customHeight="1" spans="1:48">
      <c r="A38" s="393">
        <v>15</v>
      </c>
      <c r="B38" s="393"/>
      <c r="C38" s="393">
        <v>2024</v>
      </c>
      <c r="D38" s="65" t="s">
        <v>565</v>
      </c>
      <c r="E38" s="393" t="s">
        <v>302</v>
      </c>
      <c r="F38" s="393" t="s">
        <v>1009</v>
      </c>
      <c r="G38" s="393" t="s">
        <v>535</v>
      </c>
      <c r="H38" s="65" t="s">
        <v>566</v>
      </c>
      <c r="I38" s="393">
        <v>1</v>
      </c>
      <c r="J38" s="393"/>
      <c r="K38" s="393"/>
      <c r="L38" s="393"/>
      <c r="M38" s="393"/>
      <c r="N38" s="393"/>
      <c r="O38" s="393"/>
      <c r="P38" s="393"/>
      <c r="Q38" s="393"/>
      <c r="R38" s="393"/>
      <c r="S38" s="393"/>
      <c r="T38" s="393"/>
      <c r="U38" s="393"/>
      <c r="V38" s="393"/>
      <c r="W38" s="393" t="s">
        <v>206</v>
      </c>
      <c r="X38" s="393" t="s">
        <v>902</v>
      </c>
      <c r="Y38" s="393" t="s">
        <v>207</v>
      </c>
      <c r="Z38" s="393" t="s">
        <v>866</v>
      </c>
      <c r="AA38" s="393"/>
      <c r="AB38" s="393">
        <v>210</v>
      </c>
      <c r="AC38" s="393"/>
      <c r="AD38" s="430"/>
      <c r="AE38" s="430"/>
      <c r="AF38" s="430"/>
      <c r="AG38" s="430"/>
      <c r="AH38" s="393"/>
      <c r="AI38" s="393"/>
      <c r="AJ38" s="393"/>
      <c r="AK38" s="393"/>
      <c r="AL38" s="393"/>
      <c r="AM38" s="393"/>
      <c r="AN38" s="393"/>
      <c r="AO38" s="393" t="s">
        <v>929</v>
      </c>
      <c r="AP38" s="393" t="s">
        <v>930</v>
      </c>
      <c r="AQ38" s="399" t="s">
        <v>639</v>
      </c>
      <c r="AR38" s="399" t="s">
        <v>645</v>
      </c>
      <c r="AS38" s="399" t="s">
        <v>639</v>
      </c>
      <c r="AT38" s="399"/>
      <c r="AU38" s="399"/>
      <c r="AV38" s="12"/>
    </row>
    <row r="39" s="9" customFormat="1" ht="58" customHeight="1" spans="1:48">
      <c r="A39" s="388" t="s">
        <v>1066</v>
      </c>
      <c r="B39" s="389"/>
      <c r="C39" s="389"/>
      <c r="D39" s="389"/>
      <c r="E39" s="389"/>
      <c r="F39" s="389"/>
      <c r="G39" s="389"/>
      <c r="H39" s="413"/>
      <c r="I39" s="411"/>
      <c r="J39" s="411"/>
      <c r="K39" s="411"/>
      <c r="L39" s="411"/>
      <c r="M39" s="411"/>
      <c r="N39" s="411"/>
      <c r="O39" s="411"/>
      <c r="P39" s="411"/>
      <c r="Q39" s="411"/>
      <c r="R39" s="411"/>
      <c r="S39" s="411"/>
      <c r="T39" s="411"/>
      <c r="U39" s="411"/>
      <c r="V39" s="411"/>
      <c r="W39" s="411"/>
      <c r="X39" s="411"/>
      <c r="Y39" s="411"/>
      <c r="Z39" s="411"/>
      <c r="AA39" s="411"/>
      <c r="AB39" s="434">
        <f>SUM(AB40:AB44)</f>
        <v>7375</v>
      </c>
      <c r="AC39" s="411"/>
      <c r="AD39" s="411"/>
      <c r="AE39" s="411"/>
      <c r="AF39" s="411"/>
      <c r="AG39" s="411"/>
      <c r="AH39" s="411"/>
      <c r="AI39" s="411"/>
      <c r="AJ39" s="411"/>
      <c r="AK39" s="411"/>
      <c r="AL39" s="411"/>
      <c r="AM39" s="411"/>
      <c r="AN39" s="411"/>
      <c r="AO39" s="411"/>
      <c r="AP39" s="411"/>
      <c r="AQ39" s="399" t="s">
        <v>1063</v>
      </c>
      <c r="AR39" s="399" t="s">
        <v>1063</v>
      </c>
      <c r="AS39" s="399" t="s">
        <v>1063</v>
      </c>
      <c r="AT39" s="399"/>
      <c r="AU39" s="399"/>
      <c r="AV39" s="12"/>
    </row>
    <row r="40" s="7" customFormat="1" ht="156" customHeight="1" spans="1:48">
      <c r="A40" s="393">
        <v>1</v>
      </c>
      <c r="B40" s="393"/>
      <c r="C40" s="393"/>
      <c r="D40" s="65" t="s">
        <v>646</v>
      </c>
      <c r="E40" s="393" t="s">
        <v>302</v>
      </c>
      <c r="F40" s="396" t="s">
        <v>990</v>
      </c>
      <c r="G40" s="393" t="s">
        <v>503</v>
      </c>
      <c r="H40" s="65" t="s">
        <v>647</v>
      </c>
      <c r="I40" s="393"/>
      <c r="J40" s="393"/>
      <c r="K40" s="393"/>
      <c r="L40" s="393"/>
      <c r="M40" s="393"/>
      <c r="N40" s="393"/>
      <c r="O40" s="393"/>
      <c r="P40" s="393"/>
      <c r="Q40" s="393"/>
      <c r="R40" s="393"/>
      <c r="S40" s="393"/>
      <c r="T40" s="393"/>
      <c r="U40" s="393"/>
      <c r="V40" s="393"/>
      <c r="W40" s="411" t="s">
        <v>211</v>
      </c>
      <c r="X40" s="393"/>
      <c r="Y40" s="411" t="s">
        <v>207</v>
      </c>
      <c r="Z40" s="393"/>
      <c r="AA40" s="393"/>
      <c r="AB40" s="393">
        <v>5000</v>
      </c>
      <c r="AC40" s="393"/>
      <c r="AD40" s="430"/>
      <c r="AE40" s="430"/>
      <c r="AF40" s="430"/>
      <c r="AG40" s="430"/>
      <c r="AH40" s="393"/>
      <c r="AI40" s="393"/>
      <c r="AJ40" s="393"/>
      <c r="AK40" s="393"/>
      <c r="AL40" s="393"/>
      <c r="AM40" s="393"/>
      <c r="AN40" s="393"/>
      <c r="AO40" s="393"/>
      <c r="AP40" s="393"/>
      <c r="AQ40" s="399" t="s">
        <v>184</v>
      </c>
      <c r="AR40" s="399" t="s">
        <v>201</v>
      </c>
      <c r="AS40" s="399" t="s">
        <v>639</v>
      </c>
      <c r="AT40" s="399"/>
      <c r="AU40" s="393"/>
      <c r="AV40" s="12">
        <v>1</v>
      </c>
    </row>
    <row r="41" s="178" customFormat="1" ht="179" customHeight="1" spans="1:48">
      <c r="A41" s="393">
        <v>2</v>
      </c>
      <c r="B41" s="401"/>
      <c r="C41" s="393">
        <v>2024</v>
      </c>
      <c r="D41" s="65" t="s">
        <v>654</v>
      </c>
      <c r="E41" s="393" t="s">
        <v>178</v>
      </c>
      <c r="F41" s="396" t="s">
        <v>1013</v>
      </c>
      <c r="G41" s="393" t="s">
        <v>225</v>
      </c>
      <c r="H41" s="65" t="s">
        <v>226</v>
      </c>
      <c r="I41" s="399"/>
      <c r="J41" s="393" t="s">
        <v>655</v>
      </c>
      <c r="K41" s="399"/>
      <c r="L41" s="399"/>
      <c r="M41" s="399"/>
      <c r="N41" s="399"/>
      <c r="O41" s="399"/>
      <c r="P41" s="399"/>
      <c r="Q41" s="399"/>
      <c r="R41" s="399"/>
      <c r="S41" s="399">
        <v>694</v>
      </c>
      <c r="T41" s="399">
        <v>2838</v>
      </c>
      <c r="U41" s="399">
        <v>200</v>
      </c>
      <c r="V41" s="399">
        <v>872</v>
      </c>
      <c r="W41" s="393" t="s">
        <v>227</v>
      </c>
      <c r="X41" s="393" t="s">
        <v>656</v>
      </c>
      <c r="Y41" s="393" t="s">
        <v>183</v>
      </c>
      <c r="Z41" s="393"/>
      <c r="AA41" s="393"/>
      <c r="AB41" s="399">
        <v>1500</v>
      </c>
      <c r="AC41" s="399"/>
      <c r="AD41" s="399"/>
      <c r="AE41" s="399"/>
      <c r="AF41" s="399"/>
      <c r="AG41" s="399"/>
      <c r="AH41" s="399"/>
      <c r="AI41" s="399"/>
      <c r="AJ41" s="399"/>
      <c r="AK41" s="399"/>
      <c r="AL41" s="399"/>
      <c r="AM41" s="399"/>
      <c r="AN41" s="399"/>
      <c r="AO41" s="393" t="s">
        <v>657</v>
      </c>
      <c r="AP41" s="393" t="s">
        <v>657</v>
      </c>
      <c r="AQ41" s="399" t="s">
        <v>184</v>
      </c>
      <c r="AR41" s="399" t="s">
        <v>201</v>
      </c>
      <c r="AS41" s="399" t="s">
        <v>184</v>
      </c>
      <c r="AT41" s="399"/>
      <c r="AU41" s="399"/>
      <c r="AV41" s="12"/>
    </row>
    <row r="42" s="9" customFormat="1" ht="157" customHeight="1" spans="1:48">
      <c r="A42" s="393">
        <v>3</v>
      </c>
      <c r="B42" s="401"/>
      <c r="C42" s="393">
        <v>2024</v>
      </c>
      <c r="D42" s="65" t="s">
        <v>368</v>
      </c>
      <c r="E42" s="399" t="s">
        <v>302</v>
      </c>
      <c r="F42" s="396" t="s">
        <v>990</v>
      </c>
      <c r="G42" s="399" t="s">
        <v>369</v>
      </c>
      <c r="H42" s="65" t="s">
        <v>370</v>
      </c>
      <c r="I42" s="399"/>
      <c r="J42" s="393" t="s">
        <v>771</v>
      </c>
      <c r="K42" s="399"/>
      <c r="L42" s="399"/>
      <c r="M42" s="399"/>
      <c r="N42" s="399"/>
      <c r="O42" s="399"/>
      <c r="P42" s="399"/>
      <c r="Q42" s="399"/>
      <c r="R42" s="399"/>
      <c r="S42" s="399">
        <v>195</v>
      </c>
      <c r="T42" s="399"/>
      <c r="U42" s="399">
        <v>89</v>
      </c>
      <c r="V42" s="399"/>
      <c r="W42" s="393" t="s">
        <v>1016</v>
      </c>
      <c r="X42" s="393" t="s">
        <v>749</v>
      </c>
      <c r="Y42" s="393" t="s">
        <v>207</v>
      </c>
      <c r="Z42" s="399"/>
      <c r="AA42" s="399"/>
      <c r="AB42" s="399">
        <v>650</v>
      </c>
      <c r="AC42" s="399"/>
      <c r="AD42" s="399"/>
      <c r="AE42" s="399"/>
      <c r="AF42" s="399"/>
      <c r="AG42" s="399"/>
      <c r="AH42" s="399"/>
      <c r="AI42" s="399"/>
      <c r="AJ42" s="399"/>
      <c r="AK42" s="399"/>
      <c r="AL42" s="399"/>
      <c r="AM42" s="399"/>
      <c r="AN42" s="399"/>
      <c r="AO42" s="393" t="s">
        <v>772</v>
      </c>
      <c r="AP42" s="393" t="s">
        <v>773</v>
      </c>
      <c r="AQ42" s="399" t="s">
        <v>639</v>
      </c>
      <c r="AR42" s="399" t="s">
        <v>201</v>
      </c>
      <c r="AS42" s="399" t="s">
        <v>639</v>
      </c>
      <c r="AT42" s="399"/>
      <c r="AU42" s="399"/>
      <c r="AV42" s="12"/>
    </row>
    <row r="43" s="12" customFormat="1" ht="117" customHeight="1" spans="1:47">
      <c r="A43" s="393">
        <v>4</v>
      </c>
      <c r="B43" s="401"/>
      <c r="C43" s="401">
        <v>2024</v>
      </c>
      <c r="D43" s="65" t="s">
        <v>518</v>
      </c>
      <c r="E43" s="393" t="s">
        <v>178</v>
      </c>
      <c r="F43" s="393" t="s">
        <v>1020</v>
      </c>
      <c r="G43" s="393" t="s">
        <v>503</v>
      </c>
      <c r="H43" s="65" t="s">
        <v>520</v>
      </c>
      <c r="I43" s="393">
        <v>1</v>
      </c>
      <c r="J43" s="393">
        <v>200</v>
      </c>
      <c r="K43" s="393"/>
      <c r="L43" s="393"/>
      <c r="M43" s="393"/>
      <c r="N43" s="393"/>
      <c r="O43" s="393"/>
      <c r="P43" s="393" t="s">
        <v>893</v>
      </c>
      <c r="Q43" s="393"/>
      <c r="R43" s="393"/>
      <c r="S43" s="393">
        <v>1036</v>
      </c>
      <c r="T43" s="393">
        <v>3894</v>
      </c>
      <c r="U43" s="393">
        <v>384</v>
      </c>
      <c r="V43" s="393">
        <v>384</v>
      </c>
      <c r="W43" s="393" t="s">
        <v>1019</v>
      </c>
      <c r="X43" s="393" t="s">
        <v>880</v>
      </c>
      <c r="Y43" s="393" t="s">
        <v>254</v>
      </c>
      <c r="Z43" s="393" t="s">
        <v>881</v>
      </c>
      <c r="AA43" s="393"/>
      <c r="AB43" s="393">
        <v>200</v>
      </c>
      <c r="AC43" s="393"/>
      <c r="AD43" s="393"/>
      <c r="AE43" s="393"/>
      <c r="AF43" s="393"/>
      <c r="AG43" s="393"/>
      <c r="AH43" s="393"/>
      <c r="AI43" s="393"/>
      <c r="AJ43" s="393"/>
      <c r="AK43" s="393"/>
      <c r="AL43" s="393"/>
      <c r="AM43" s="393"/>
      <c r="AN43" s="393"/>
      <c r="AO43" s="393" t="s">
        <v>894</v>
      </c>
      <c r="AP43" s="393" t="s">
        <v>895</v>
      </c>
      <c r="AQ43" s="399" t="s">
        <v>184</v>
      </c>
      <c r="AR43" s="399" t="s">
        <v>201</v>
      </c>
      <c r="AS43" s="399" t="s">
        <v>639</v>
      </c>
      <c r="AT43" s="399"/>
      <c r="AU43" s="399"/>
    </row>
    <row r="44" s="12" customFormat="1" ht="154.8" spans="1:47">
      <c r="A44" s="393">
        <v>5</v>
      </c>
      <c r="B44" s="401"/>
      <c r="C44" s="401">
        <v>2024</v>
      </c>
      <c r="D44" s="458" t="s">
        <v>521</v>
      </c>
      <c r="E44" s="393" t="s">
        <v>178</v>
      </c>
      <c r="F44" s="393" t="s">
        <v>1021</v>
      </c>
      <c r="G44" s="393" t="s">
        <v>503</v>
      </c>
      <c r="H44" s="65" t="s">
        <v>523</v>
      </c>
      <c r="I44" s="393">
        <v>1</v>
      </c>
      <c r="J44" s="393">
        <v>25</v>
      </c>
      <c r="K44" s="393"/>
      <c r="L44" s="393"/>
      <c r="M44" s="393"/>
      <c r="N44" s="393"/>
      <c r="O44" s="393"/>
      <c r="P44" s="393"/>
      <c r="Q44" s="393"/>
      <c r="R44" s="393"/>
      <c r="S44" s="393">
        <v>435</v>
      </c>
      <c r="T44" s="393">
        <v>1563</v>
      </c>
      <c r="U44" s="393">
        <v>102</v>
      </c>
      <c r="V44" s="393">
        <v>102</v>
      </c>
      <c r="W44" s="393" t="s">
        <v>1019</v>
      </c>
      <c r="X44" s="393" t="s">
        <v>880</v>
      </c>
      <c r="Y44" s="393" t="s">
        <v>183</v>
      </c>
      <c r="Z44" s="393" t="s">
        <v>881</v>
      </c>
      <c r="AA44" s="393"/>
      <c r="AB44" s="393">
        <v>25</v>
      </c>
      <c r="AC44" s="393"/>
      <c r="AD44" s="393"/>
      <c r="AE44" s="393"/>
      <c r="AF44" s="393"/>
      <c r="AG44" s="393"/>
      <c r="AH44" s="393"/>
      <c r="AI44" s="393"/>
      <c r="AJ44" s="393"/>
      <c r="AK44" s="393"/>
      <c r="AL44" s="393"/>
      <c r="AM44" s="393"/>
      <c r="AN44" s="393"/>
      <c r="AO44" s="393" t="s">
        <v>896</v>
      </c>
      <c r="AP44" s="393" t="s">
        <v>897</v>
      </c>
      <c r="AQ44" s="399" t="s">
        <v>184</v>
      </c>
      <c r="AR44" s="399" t="s">
        <v>201</v>
      </c>
      <c r="AS44" s="399" t="s">
        <v>639</v>
      </c>
      <c r="AT44" s="399"/>
      <c r="AU44" s="399"/>
    </row>
  </sheetData>
  <autoFilter xmlns:etc="http://www.wps.cn/officeDocument/2017/etCustomData" ref="A6:XFD44" etc:filterBottomFollowUsedRange="0">
    <extLst/>
  </autoFilter>
  <mergeCells count="43">
    <mergeCell ref="A1:D1"/>
    <mergeCell ref="A2:AU2"/>
    <mergeCell ref="A3:E3"/>
    <mergeCell ref="K4:R4"/>
    <mergeCell ref="S4:V4"/>
    <mergeCell ref="A7:Y7"/>
    <mergeCell ref="A23:Y23"/>
    <mergeCell ref="A39:H39"/>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57" fitToHeight="0" orientation="landscape"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46"/>
  <sheetViews>
    <sheetView view="pageBreakPreview" zoomScale="38" zoomScaleNormal="80" topLeftCell="A2" workbookViewId="0">
      <pane xSplit="6" ySplit="6" topLeftCell="G23" activePane="bottomRight" state="frozen"/>
      <selection/>
      <selection pane="topRight"/>
      <selection pane="bottomLeft"/>
      <selection pane="bottomRight" activeCell="H103" sqref="H103"/>
    </sheetView>
  </sheetViews>
  <sheetFormatPr defaultColWidth="8.88888888888889" defaultRowHeight="14.4"/>
  <cols>
    <col min="1" max="1" width="8.12962962962963" style="9" customWidth="1"/>
    <col min="2" max="2" width="13.75" style="9" hidden="1" customWidth="1"/>
    <col min="3" max="3" width="12.037037037037" style="9" hidden="1" customWidth="1"/>
    <col min="4" max="4" width="30.6759259259259" style="344" customWidth="1"/>
    <col min="5" max="5" width="16.3518518518519" style="9" customWidth="1"/>
    <col min="6" max="6" width="21.3611111111111" style="14" customWidth="1"/>
    <col min="7" max="7" width="31.7962962962963" style="9" customWidth="1"/>
    <col min="8" max="8" width="116.972222222222" style="344" customWidth="1"/>
    <col min="9" max="9" width="12.7037037037037" style="9" hidden="1" customWidth="1"/>
    <col min="10" max="10" width="18.8796296296296" style="9" hidden="1" customWidth="1"/>
    <col min="11" max="12" width="8.12962962962963" style="9" hidden="1" customWidth="1"/>
    <col min="13" max="15" width="11.6296296296296" style="9" hidden="1" customWidth="1"/>
    <col min="16" max="16" width="18.6296296296296" style="9" hidden="1" customWidth="1"/>
    <col min="17" max="17" width="11.3796296296296" style="9" hidden="1" customWidth="1"/>
    <col min="18" max="18" width="8.12962962962963" style="9" hidden="1" customWidth="1"/>
    <col min="19" max="20" width="13.1296296296296" style="9" hidden="1" customWidth="1"/>
    <col min="21" max="21" width="15.6018518518519" style="9" hidden="1" customWidth="1"/>
    <col min="22" max="22" width="13.1296296296296" style="9" hidden="1" customWidth="1"/>
    <col min="23" max="23" width="18.6296296296296" style="14" customWidth="1"/>
    <col min="24" max="24" width="18.6296296296296" style="14" hidden="1" customWidth="1"/>
    <col min="25" max="25" width="18.6296296296296" style="14" customWidth="1"/>
    <col min="26" max="27" width="18.6296296296296" style="14" hidden="1" customWidth="1"/>
    <col min="28" max="28" width="27.0833333333333" style="9" customWidth="1"/>
    <col min="29" max="29" width="22" style="9" hidden="1" customWidth="1"/>
    <col min="30" max="32" width="11.6296296296296" style="9" hidden="1" customWidth="1"/>
    <col min="33" max="39" width="15.1296296296296" style="9" hidden="1" customWidth="1"/>
    <col min="40" max="40" width="12.1296296296296" style="9" hidden="1" customWidth="1"/>
    <col min="41" max="41" width="41.6296296296296" style="9" hidden="1" customWidth="1"/>
    <col min="42" max="42" width="36.6296296296296" style="9" hidden="1" customWidth="1"/>
    <col min="43" max="43" width="17.3703703703704" style="9" customWidth="1"/>
    <col min="44" max="44" width="20.5925925925926" style="9" customWidth="1"/>
    <col min="45" max="45" width="11.1111111111111" style="9" customWidth="1"/>
    <col min="46" max="46" width="8.88888888888889" style="9" hidden="1" customWidth="1"/>
    <col min="47" max="47" width="19.9814814814815" style="9" customWidth="1"/>
    <col min="48" max="16381" width="8.88888888888889" style="12"/>
    <col min="16382" max="16384" width="8.88888888888889" style="8"/>
  </cols>
  <sheetData>
    <row r="1" s="5" customFormat="1" ht="18" hidden="1" spans="1:28">
      <c r="A1" s="16" t="s">
        <v>0</v>
      </c>
      <c r="B1" s="16"/>
      <c r="C1" s="16"/>
      <c r="D1" s="15"/>
      <c r="H1" s="15"/>
      <c r="I1" s="16"/>
      <c r="J1" s="16"/>
      <c r="K1" s="16"/>
      <c r="L1" s="16"/>
      <c r="AB1" s="53"/>
    </row>
    <row r="2" s="6" customFormat="1" ht="81" customHeight="1" spans="1:47">
      <c r="A2" s="17" t="s">
        <v>1024</v>
      </c>
      <c r="B2" s="17"/>
      <c r="C2" s="17"/>
      <c r="D2" s="346"/>
      <c r="E2" s="17"/>
      <c r="F2" s="17"/>
      <c r="G2" s="17"/>
      <c r="H2" s="346"/>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row>
    <row r="3" s="6" customFormat="1" ht="59" customHeight="1" spans="1:47">
      <c r="A3" s="386">
        <v>45157</v>
      </c>
      <c r="B3" s="7"/>
      <c r="C3" s="7"/>
      <c r="D3" s="7"/>
      <c r="E3" s="7"/>
      <c r="F3" s="17"/>
      <c r="G3" s="17"/>
      <c r="H3" s="346"/>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row>
    <row r="4" s="7" customFormat="1" ht="50" customHeight="1" spans="1:47">
      <c r="A4" s="387" t="s">
        <v>2</v>
      </c>
      <c r="B4" s="387" t="s">
        <v>3</v>
      </c>
      <c r="C4" s="387" t="s">
        <v>4</v>
      </c>
      <c r="D4" s="387" t="s">
        <v>1025</v>
      </c>
      <c r="E4" s="387" t="s">
        <v>1026</v>
      </c>
      <c r="F4" s="387" t="s">
        <v>1027</v>
      </c>
      <c r="G4" s="387" t="s">
        <v>1028</v>
      </c>
      <c r="H4" s="387" t="s">
        <v>1029</v>
      </c>
      <c r="I4" s="387" t="s">
        <v>10</v>
      </c>
      <c r="J4" s="387" t="s">
        <v>11</v>
      </c>
      <c r="K4" s="387" t="s">
        <v>12</v>
      </c>
      <c r="L4" s="387"/>
      <c r="M4" s="387"/>
      <c r="N4" s="387"/>
      <c r="O4" s="387"/>
      <c r="P4" s="387"/>
      <c r="Q4" s="387"/>
      <c r="R4" s="387"/>
      <c r="S4" s="387" t="s">
        <v>13</v>
      </c>
      <c r="T4" s="387"/>
      <c r="U4" s="387"/>
      <c r="V4" s="416"/>
      <c r="W4" s="387" t="s">
        <v>1030</v>
      </c>
      <c r="X4" s="387"/>
      <c r="Y4" s="387" t="s">
        <v>1031</v>
      </c>
      <c r="Z4" s="419"/>
      <c r="AA4" s="387"/>
      <c r="AB4" s="420" t="s">
        <v>1032</v>
      </c>
      <c r="AC4" s="421"/>
      <c r="AD4" s="421"/>
      <c r="AE4" s="421"/>
      <c r="AF4" s="421"/>
      <c r="AG4" s="421"/>
      <c r="AH4" s="421"/>
      <c r="AI4" s="421"/>
      <c r="AJ4" s="421"/>
      <c r="AK4" s="421"/>
      <c r="AL4" s="421"/>
      <c r="AM4" s="421"/>
      <c r="AN4" s="435"/>
      <c r="AO4" s="387" t="s">
        <v>16</v>
      </c>
      <c r="AP4" s="387" t="s">
        <v>17</v>
      </c>
      <c r="AQ4" s="439" t="s">
        <v>173</v>
      </c>
      <c r="AR4" s="439" t="s">
        <v>174</v>
      </c>
      <c r="AS4" s="439" t="s">
        <v>175</v>
      </c>
      <c r="AT4" s="440" t="s">
        <v>176</v>
      </c>
      <c r="AU4" s="440" t="s">
        <v>615</v>
      </c>
    </row>
    <row r="5" s="7" customFormat="1" ht="19" customHeight="1" spans="1:47">
      <c r="A5" s="387"/>
      <c r="B5" s="387"/>
      <c r="C5" s="387"/>
      <c r="D5" s="387"/>
      <c r="E5" s="387"/>
      <c r="F5" s="387"/>
      <c r="G5" s="387"/>
      <c r="H5" s="387"/>
      <c r="I5" s="387"/>
      <c r="J5" s="387"/>
      <c r="K5" s="387" t="s">
        <v>1033</v>
      </c>
      <c r="L5" s="387" t="s">
        <v>1034</v>
      </c>
      <c r="M5" s="387" t="s">
        <v>1035</v>
      </c>
      <c r="N5" s="387" t="s">
        <v>1036</v>
      </c>
      <c r="O5" s="387" t="s">
        <v>1037</v>
      </c>
      <c r="P5" s="387" t="s">
        <v>1038</v>
      </c>
      <c r="Q5" s="387" t="s">
        <v>1039</v>
      </c>
      <c r="R5" s="387" t="s">
        <v>1040</v>
      </c>
      <c r="S5" s="387" t="s">
        <v>1041</v>
      </c>
      <c r="T5" s="387" t="s">
        <v>1042</v>
      </c>
      <c r="U5" s="387" t="s">
        <v>1043</v>
      </c>
      <c r="V5" s="416" t="s">
        <v>1044</v>
      </c>
      <c r="W5" s="387"/>
      <c r="X5" s="387" t="s">
        <v>1045</v>
      </c>
      <c r="Y5" s="387"/>
      <c r="Z5" s="419" t="s">
        <v>1046</v>
      </c>
      <c r="AA5" s="387" t="s">
        <v>1047</v>
      </c>
      <c r="AB5" s="422"/>
      <c r="AC5" s="423"/>
      <c r="AD5" s="423"/>
      <c r="AE5" s="423"/>
      <c r="AF5" s="423"/>
      <c r="AG5" s="423"/>
      <c r="AH5" s="423"/>
      <c r="AI5" s="423"/>
      <c r="AJ5" s="423"/>
      <c r="AK5" s="423"/>
      <c r="AL5" s="423"/>
      <c r="AM5" s="423"/>
      <c r="AN5" s="436"/>
      <c r="AO5" s="387"/>
      <c r="AP5" s="387"/>
      <c r="AQ5" s="441"/>
      <c r="AR5" s="441"/>
      <c r="AS5" s="441"/>
      <c r="AT5" s="442"/>
      <c r="AU5" s="442"/>
    </row>
    <row r="6" s="7" customFormat="1" ht="35" customHeight="1" spans="1:47">
      <c r="A6" s="387"/>
      <c r="B6" s="387"/>
      <c r="C6" s="387"/>
      <c r="D6" s="387"/>
      <c r="E6" s="387"/>
      <c r="F6" s="387"/>
      <c r="G6" s="387"/>
      <c r="H6" s="387"/>
      <c r="I6" s="387"/>
      <c r="J6" s="387"/>
      <c r="K6" s="387"/>
      <c r="L6" s="387"/>
      <c r="M6" s="387"/>
      <c r="N6" s="387"/>
      <c r="O6" s="387"/>
      <c r="P6" s="387"/>
      <c r="Q6" s="387"/>
      <c r="R6" s="387"/>
      <c r="S6" s="387"/>
      <c r="T6" s="387"/>
      <c r="U6" s="387"/>
      <c r="V6" s="416"/>
      <c r="W6" s="387"/>
      <c r="X6" s="387"/>
      <c r="Y6" s="387"/>
      <c r="Z6" s="419"/>
      <c r="AA6" s="387"/>
      <c r="AB6" s="424"/>
      <c r="AC6" s="425"/>
      <c r="AD6" s="425"/>
      <c r="AE6" s="425"/>
      <c r="AF6" s="425"/>
      <c r="AG6" s="425"/>
      <c r="AH6" s="425"/>
      <c r="AI6" s="425"/>
      <c r="AJ6" s="425"/>
      <c r="AK6" s="425"/>
      <c r="AL6" s="425"/>
      <c r="AM6" s="425"/>
      <c r="AN6" s="437"/>
      <c r="AO6" s="387"/>
      <c r="AP6" s="387"/>
      <c r="AQ6" s="443"/>
      <c r="AR6" s="443"/>
      <c r="AS6" s="443"/>
      <c r="AT6" s="444"/>
      <c r="AU6" s="444"/>
    </row>
    <row r="7" s="7" customFormat="1" ht="154" customHeight="1" spans="1:47">
      <c r="A7" s="388" t="s">
        <v>1070</v>
      </c>
      <c r="B7" s="389"/>
      <c r="C7" s="389"/>
      <c r="D7" s="389"/>
      <c r="E7" s="389"/>
      <c r="F7" s="389"/>
      <c r="G7" s="389"/>
      <c r="H7" s="389"/>
      <c r="I7" s="389"/>
      <c r="J7" s="389"/>
      <c r="K7" s="389"/>
      <c r="L7" s="389"/>
      <c r="M7" s="389"/>
      <c r="N7" s="389"/>
      <c r="O7" s="389"/>
      <c r="P7" s="389"/>
      <c r="Q7" s="389"/>
      <c r="R7" s="389"/>
      <c r="S7" s="389"/>
      <c r="T7" s="389"/>
      <c r="U7" s="389"/>
      <c r="V7" s="389"/>
      <c r="W7" s="389"/>
      <c r="X7" s="389"/>
      <c r="Y7" s="413"/>
      <c r="Z7" s="426"/>
      <c r="AA7" s="426"/>
      <c r="AB7" s="427">
        <f>SUM(AB8:AB23)</f>
        <v>17175</v>
      </c>
      <c r="AC7" s="426"/>
      <c r="AD7" s="427"/>
      <c r="AE7" s="427"/>
      <c r="AF7" s="427"/>
      <c r="AG7" s="427"/>
      <c r="AH7" s="426"/>
      <c r="AI7" s="426"/>
      <c r="AJ7" s="426"/>
      <c r="AK7" s="426"/>
      <c r="AL7" s="426"/>
      <c r="AM7" s="426"/>
      <c r="AN7" s="426"/>
      <c r="AO7" s="426"/>
      <c r="AP7" s="426"/>
      <c r="AQ7" s="445" t="s">
        <v>1063</v>
      </c>
      <c r="AR7" s="445" t="s">
        <v>1063</v>
      </c>
      <c r="AS7" s="445" t="s">
        <v>1063</v>
      </c>
      <c r="AT7" s="446"/>
      <c r="AU7" s="426"/>
    </row>
    <row r="8" s="7" customFormat="1" ht="159" customHeight="1" spans="1:48">
      <c r="A8" s="393">
        <v>1</v>
      </c>
      <c r="B8" s="393"/>
      <c r="C8" s="393"/>
      <c r="D8" s="454" t="s">
        <v>983</v>
      </c>
      <c r="E8" s="396" t="s">
        <v>178</v>
      </c>
      <c r="F8" s="396" t="s">
        <v>984</v>
      </c>
      <c r="G8" s="396" t="s">
        <v>180</v>
      </c>
      <c r="H8" s="454" t="s">
        <v>181</v>
      </c>
      <c r="I8" s="393"/>
      <c r="J8" s="393"/>
      <c r="K8" s="393"/>
      <c r="L8" s="393"/>
      <c r="M8" s="393"/>
      <c r="N8" s="393"/>
      <c r="O8" s="393"/>
      <c r="P8" s="393"/>
      <c r="Q8" s="393"/>
      <c r="R8" s="393"/>
      <c r="S8" s="393"/>
      <c r="T8" s="393"/>
      <c r="U8" s="393"/>
      <c r="V8" s="393"/>
      <c r="W8" s="396" t="s">
        <v>985</v>
      </c>
      <c r="X8" s="393"/>
      <c r="Y8" s="396" t="s">
        <v>183</v>
      </c>
      <c r="Z8" s="393"/>
      <c r="AA8" s="393"/>
      <c r="AB8" s="396">
        <v>2100</v>
      </c>
      <c r="AC8" s="393"/>
      <c r="AD8" s="430"/>
      <c r="AE8" s="430"/>
      <c r="AF8" s="430"/>
      <c r="AG8" s="430"/>
      <c r="AH8" s="393"/>
      <c r="AI8" s="393"/>
      <c r="AJ8" s="393"/>
      <c r="AK8" s="393"/>
      <c r="AL8" s="393"/>
      <c r="AM8" s="393"/>
      <c r="AN8" s="393"/>
      <c r="AO8" s="393"/>
      <c r="AP8" s="393"/>
      <c r="AQ8" s="399" t="s">
        <v>639</v>
      </c>
      <c r="AR8" s="399" t="s">
        <v>640</v>
      </c>
      <c r="AS8" s="399" t="s">
        <v>184</v>
      </c>
      <c r="AT8" s="399" t="s">
        <v>184</v>
      </c>
      <c r="AU8" s="393" t="s">
        <v>986</v>
      </c>
      <c r="AV8" s="12"/>
    </row>
    <row r="9" s="7" customFormat="1" ht="150" customHeight="1" spans="1:48">
      <c r="A9" s="393">
        <v>2</v>
      </c>
      <c r="B9" s="393"/>
      <c r="C9" s="393"/>
      <c r="D9" s="258" t="s">
        <v>185</v>
      </c>
      <c r="E9" s="396" t="s">
        <v>178</v>
      </c>
      <c r="F9" s="396" t="s">
        <v>984</v>
      </c>
      <c r="G9" s="396" t="s">
        <v>186</v>
      </c>
      <c r="H9" s="258" t="s">
        <v>1071</v>
      </c>
      <c r="I9" s="393"/>
      <c r="J9" s="393"/>
      <c r="K9" s="393"/>
      <c r="L9" s="393"/>
      <c r="M9" s="393"/>
      <c r="N9" s="393"/>
      <c r="O9" s="393"/>
      <c r="P9" s="393"/>
      <c r="Q9" s="393"/>
      <c r="R9" s="393"/>
      <c r="S9" s="393"/>
      <c r="T9" s="393"/>
      <c r="U9" s="393"/>
      <c r="V9" s="393"/>
      <c r="W9" s="396" t="s">
        <v>183</v>
      </c>
      <c r="X9" s="393"/>
      <c r="Y9" s="396" t="s">
        <v>183</v>
      </c>
      <c r="Z9" s="393"/>
      <c r="AA9" s="393"/>
      <c r="AB9" s="460">
        <v>2000</v>
      </c>
      <c r="AC9" s="393"/>
      <c r="AD9" s="430"/>
      <c r="AE9" s="430"/>
      <c r="AF9" s="430"/>
      <c r="AG9" s="430"/>
      <c r="AH9" s="393"/>
      <c r="AI9" s="393"/>
      <c r="AJ9" s="393"/>
      <c r="AK9" s="393"/>
      <c r="AL9" s="393"/>
      <c r="AM9" s="393"/>
      <c r="AN9" s="393"/>
      <c r="AO9" s="393"/>
      <c r="AP9" s="393"/>
      <c r="AQ9" s="399" t="s">
        <v>639</v>
      </c>
      <c r="AR9" s="399" t="s">
        <v>640</v>
      </c>
      <c r="AS9" s="399" t="s">
        <v>184</v>
      </c>
      <c r="AT9" s="399" t="s">
        <v>184</v>
      </c>
      <c r="AU9" s="393" t="s">
        <v>986</v>
      </c>
      <c r="AV9" s="12"/>
    </row>
    <row r="10" s="7" customFormat="1" ht="225" customHeight="1" spans="1:48">
      <c r="A10" s="393">
        <v>3</v>
      </c>
      <c r="B10" s="393"/>
      <c r="C10" s="393"/>
      <c r="D10" s="258" t="s">
        <v>988</v>
      </c>
      <c r="E10" s="396" t="s">
        <v>178</v>
      </c>
      <c r="F10" s="396" t="s">
        <v>984</v>
      </c>
      <c r="G10" s="396" t="s">
        <v>198</v>
      </c>
      <c r="H10" s="455" t="s">
        <v>1072</v>
      </c>
      <c r="I10" s="393"/>
      <c r="J10" s="393"/>
      <c r="K10" s="393"/>
      <c r="L10" s="393"/>
      <c r="M10" s="393"/>
      <c r="N10" s="393"/>
      <c r="O10" s="393"/>
      <c r="P10" s="393"/>
      <c r="Q10" s="393"/>
      <c r="R10" s="393"/>
      <c r="S10" s="393"/>
      <c r="T10" s="393"/>
      <c r="U10" s="393"/>
      <c r="V10" s="393"/>
      <c r="W10" s="411" t="s">
        <v>192</v>
      </c>
      <c r="X10" s="393"/>
      <c r="Y10" s="396" t="s">
        <v>183</v>
      </c>
      <c r="Z10" s="393"/>
      <c r="AA10" s="393"/>
      <c r="AB10" s="461">
        <v>2125</v>
      </c>
      <c r="AC10" s="393"/>
      <c r="AD10" s="430"/>
      <c r="AE10" s="430"/>
      <c r="AF10" s="430"/>
      <c r="AG10" s="430"/>
      <c r="AH10" s="393"/>
      <c r="AI10" s="393"/>
      <c r="AJ10" s="393"/>
      <c r="AK10" s="393"/>
      <c r="AL10" s="393"/>
      <c r="AM10" s="393"/>
      <c r="AN10" s="393"/>
      <c r="AO10" s="393"/>
      <c r="AP10" s="393"/>
      <c r="AQ10" s="399" t="s">
        <v>639</v>
      </c>
      <c r="AR10" s="399" t="s">
        <v>640</v>
      </c>
      <c r="AS10" s="399" t="s">
        <v>184</v>
      </c>
      <c r="AT10" s="399" t="s">
        <v>184</v>
      </c>
      <c r="AU10" s="393" t="s">
        <v>986</v>
      </c>
      <c r="AV10" s="12"/>
    </row>
    <row r="11" s="7" customFormat="1" ht="309" customHeight="1" spans="1:48">
      <c r="A11" s="393">
        <v>4</v>
      </c>
      <c r="B11" s="393"/>
      <c r="C11" s="393"/>
      <c r="D11" s="244" t="s">
        <v>193</v>
      </c>
      <c r="E11" s="396" t="s">
        <v>178</v>
      </c>
      <c r="F11" s="396" t="s">
        <v>984</v>
      </c>
      <c r="G11" s="396" t="s">
        <v>194</v>
      </c>
      <c r="H11" s="244" t="s">
        <v>195</v>
      </c>
      <c r="I11" s="393"/>
      <c r="J11" s="393"/>
      <c r="K11" s="393"/>
      <c r="L11" s="393"/>
      <c r="M11" s="393"/>
      <c r="N11" s="393"/>
      <c r="O11" s="393"/>
      <c r="P11" s="393"/>
      <c r="Q11" s="393"/>
      <c r="R11" s="393"/>
      <c r="S11" s="393"/>
      <c r="T11" s="393"/>
      <c r="U11" s="393"/>
      <c r="V11" s="393"/>
      <c r="W11" s="417" t="s">
        <v>183</v>
      </c>
      <c r="X11" s="393"/>
      <c r="Y11" s="417" t="s">
        <v>183</v>
      </c>
      <c r="Z11" s="393"/>
      <c r="AA11" s="393"/>
      <c r="AB11" s="432">
        <v>2000</v>
      </c>
      <c r="AC11" s="393"/>
      <c r="AD11" s="430"/>
      <c r="AE11" s="430"/>
      <c r="AF11" s="430"/>
      <c r="AG11" s="430"/>
      <c r="AH11" s="393"/>
      <c r="AI11" s="393"/>
      <c r="AJ11" s="393"/>
      <c r="AK11" s="393"/>
      <c r="AL11" s="393"/>
      <c r="AM11" s="393"/>
      <c r="AN11" s="393"/>
      <c r="AO11" s="393"/>
      <c r="AP11" s="393"/>
      <c r="AQ11" s="399" t="s">
        <v>184</v>
      </c>
      <c r="AR11" s="399" t="s">
        <v>640</v>
      </c>
      <c r="AS11" s="399" t="s">
        <v>639</v>
      </c>
      <c r="AT11" s="399"/>
      <c r="AU11" s="393" t="s">
        <v>986</v>
      </c>
      <c r="AV11" s="12"/>
    </row>
    <row r="12" s="7" customFormat="1" ht="145" customHeight="1" spans="1:48">
      <c r="A12" s="393">
        <v>5</v>
      </c>
      <c r="B12" s="393"/>
      <c r="C12" s="393"/>
      <c r="D12" s="456" t="s">
        <v>1073</v>
      </c>
      <c r="E12" s="396" t="s">
        <v>178</v>
      </c>
      <c r="F12" s="396" t="s">
        <v>990</v>
      </c>
      <c r="G12" s="396" t="s">
        <v>204</v>
      </c>
      <c r="H12" s="244" t="s">
        <v>1074</v>
      </c>
      <c r="I12" s="393"/>
      <c r="J12" s="393"/>
      <c r="K12" s="393"/>
      <c r="L12" s="393"/>
      <c r="M12" s="393"/>
      <c r="N12" s="393"/>
      <c r="O12" s="393"/>
      <c r="P12" s="393"/>
      <c r="Q12" s="393"/>
      <c r="R12" s="393"/>
      <c r="S12" s="393"/>
      <c r="T12" s="393"/>
      <c r="U12" s="393"/>
      <c r="V12" s="393"/>
      <c r="W12" s="417" t="s">
        <v>206</v>
      </c>
      <c r="X12" s="393"/>
      <c r="Y12" s="417" t="s">
        <v>207</v>
      </c>
      <c r="Z12" s="393"/>
      <c r="AA12" s="393"/>
      <c r="AB12" s="399">
        <v>2100</v>
      </c>
      <c r="AC12" s="393"/>
      <c r="AD12" s="430"/>
      <c r="AE12" s="430"/>
      <c r="AF12" s="430"/>
      <c r="AG12" s="430"/>
      <c r="AH12" s="393"/>
      <c r="AI12" s="393"/>
      <c r="AJ12" s="393"/>
      <c r="AK12" s="393"/>
      <c r="AL12" s="393"/>
      <c r="AM12" s="393"/>
      <c r="AN12" s="393"/>
      <c r="AO12" s="393"/>
      <c r="AP12" s="393"/>
      <c r="AQ12" s="399" t="s">
        <v>639</v>
      </c>
      <c r="AR12" s="399" t="s">
        <v>640</v>
      </c>
      <c r="AS12" s="399" t="s">
        <v>184</v>
      </c>
      <c r="AT12" s="399" t="s">
        <v>184</v>
      </c>
      <c r="AU12" s="393" t="s">
        <v>986</v>
      </c>
      <c r="AV12" s="12"/>
    </row>
    <row r="13" s="8" customFormat="1" ht="178" customHeight="1" spans="1:48">
      <c r="A13" s="393">
        <v>6</v>
      </c>
      <c r="B13" s="399"/>
      <c r="C13" s="399"/>
      <c r="D13" s="258" t="s">
        <v>651</v>
      </c>
      <c r="E13" s="393" t="s">
        <v>178</v>
      </c>
      <c r="F13" s="396" t="s">
        <v>990</v>
      </c>
      <c r="G13" s="393" t="s">
        <v>531</v>
      </c>
      <c r="H13" s="258" t="s">
        <v>652</v>
      </c>
      <c r="I13" s="393"/>
      <c r="J13" s="393"/>
      <c r="K13" s="393"/>
      <c r="L13" s="393"/>
      <c r="M13" s="393"/>
      <c r="N13" s="393"/>
      <c r="O13" s="393"/>
      <c r="P13" s="393"/>
      <c r="Q13" s="393"/>
      <c r="R13" s="393"/>
      <c r="S13" s="393"/>
      <c r="T13" s="393"/>
      <c r="U13" s="393"/>
      <c r="V13" s="393"/>
      <c r="W13" s="393" t="s">
        <v>183</v>
      </c>
      <c r="X13" s="393"/>
      <c r="Y13" s="393" t="s">
        <v>183</v>
      </c>
      <c r="Z13" s="393"/>
      <c r="AA13" s="393"/>
      <c r="AB13" s="393">
        <v>510</v>
      </c>
      <c r="AC13" s="393"/>
      <c r="AD13" s="393"/>
      <c r="AE13" s="393"/>
      <c r="AF13" s="393"/>
      <c r="AG13" s="393"/>
      <c r="AH13" s="393"/>
      <c r="AI13" s="393"/>
      <c r="AJ13" s="393"/>
      <c r="AK13" s="393"/>
      <c r="AL13" s="393"/>
      <c r="AM13" s="393"/>
      <c r="AN13" s="393"/>
      <c r="AO13" s="393"/>
      <c r="AP13" s="393"/>
      <c r="AQ13" s="393" t="s">
        <v>639</v>
      </c>
      <c r="AR13" s="399" t="s">
        <v>640</v>
      </c>
      <c r="AS13" s="393" t="s">
        <v>184</v>
      </c>
      <c r="AT13" s="399"/>
      <c r="AU13" s="393" t="s">
        <v>986</v>
      </c>
      <c r="AV13" s="12"/>
    </row>
    <row r="14" s="7" customFormat="1" ht="258" customHeight="1" spans="1:48">
      <c r="A14" s="393">
        <v>7</v>
      </c>
      <c r="B14" s="393"/>
      <c r="C14" s="393"/>
      <c r="D14" s="456" t="s">
        <v>220</v>
      </c>
      <c r="E14" s="393" t="s">
        <v>178</v>
      </c>
      <c r="F14" s="396" t="s">
        <v>990</v>
      </c>
      <c r="G14" s="393" t="s">
        <v>221</v>
      </c>
      <c r="H14" s="456" t="s">
        <v>1075</v>
      </c>
      <c r="I14" s="393"/>
      <c r="J14" s="393"/>
      <c r="K14" s="393"/>
      <c r="L14" s="393"/>
      <c r="M14" s="393"/>
      <c r="N14" s="393"/>
      <c r="O14" s="393"/>
      <c r="P14" s="393"/>
      <c r="Q14" s="393"/>
      <c r="R14" s="393"/>
      <c r="S14" s="393"/>
      <c r="T14" s="393"/>
      <c r="U14" s="393"/>
      <c r="V14" s="393"/>
      <c r="W14" s="411" t="s">
        <v>211</v>
      </c>
      <c r="X14" s="393"/>
      <c r="Y14" s="393" t="s">
        <v>207</v>
      </c>
      <c r="Z14" s="393"/>
      <c r="AA14" s="393"/>
      <c r="AB14" s="393">
        <v>3000</v>
      </c>
      <c r="AC14" s="393"/>
      <c r="AD14" s="430"/>
      <c r="AE14" s="430"/>
      <c r="AF14" s="430"/>
      <c r="AG14" s="430"/>
      <c r="AH14" s="393"/>
      <c r="AI14" s="393"/>
      <c r="AJ14" s="393"/>
      <c r="AK14" s="393"/>
      <c r="AL14" s="393"/>
      <c r="AM14" s="393"/>
      <c r="AN14" s="393"/>
      <c r="AO14" s="393"/>
      <c r="AP14" s="393"/>
      <c r="AQ14" s="399" t="s">
        <v>184</v>
      </c>
      <c r="AR14" s="399" t="s">
        <v>640</v>
      </c>
      <c r="AS14" s="399" t="s">
        <v>639</v>
      </c>
      <c r="AT14" s="399"/>
      <c r="AU14" s="393" t="s">
        <v>1076</v>
      </c>
      <c r="AV14" s="12"/>
    </row>
    <row r="15" s="12" customFormat="1" ht="186" customHeight="1" spans="1:47">
      <c r="A15" s="393">
        <v>8</v>
      </c>
      <c r="B15" s="401"/>
      <c r="C15" s="393"/>
      <c r="D15" s="65" t="s">
        <v>1077</v>
      </c>
      <c r="E15" s="393" t="s">
        <v>178</v>
      </c>
      <c r="F15" s="396" t="s">
        <v>1013</v>
      </c>
      <c r="G15" s="393" t="s">
        <v>590</v>
      </c>
      <c r="H15" s="65" t="s">
        <v>1078</v>
      </c>
      <c r="I15" s="393"/>
      <c r="J15" s="399"/>
      <c r="K15" s="399"/>
      <c r="L15" s="399"/>
      <c r="M15" s="399"/>
      <c r="N15" s="399"/>
      <c r="O15" s="399"/>
      <c r="P15" s="399"/>
      <c r="Q15" s="399"/>
      <c r="R15" s="399"/>
      <c r="S15" s="399"/>
      <c r="T15" s="399"/>
      <c r="U15" s="399"/>
      <c r="V15" s="399"/>
      <c r="W15" s="393" t="s">
        <v>985</v>
      </c>
      <c r="X15" s="393"/>
      <c r="Y15" s="393" t="s">
        <v>183</v>
      </c>
      <c r="Z15" s="393"/>
      <c r="AA15" s="393"/>
      <c r="AB15" s="462">
        <v>950</v>
      </c>
      <c r="AC15" s="399"/>
      <c r="AD15" s="399"/>
      <c r="AE15" s="399"/>
      <c r="AF15" s="399"/>
      <c r="AG15" s="399"/>
      <c r="AH15" s="399"/>
      <c r="AI15" s="399"/>
      <c r="AJ15" s="399"/>
      <c r="AK15" s="399"/>
      <c r="AL15" s="399"/>
      <c r="AM15" s="399"/>
      <c r="AN15" s="399"/>
      <c r="AO15" s="451"/>
      <c r="AP15" s="451"/>
      <c r="AQ15" s="399" t="s">
        <v>184</v>
      </c>
      <c r="AR15" s="399" t="s">
        <v>640</v>
      </c>
      <c r="AS15" s="399" t="s">
        <v>639</v>
      </c>
      <c r="AT15" s="399"/>
      <c r="AU15" s="393" t="s">
        <v>986</v>
      </c>
    </row>
    <row r="16" s="7" customFormat="1" ht="151" customHeight="1" spans="1:48">
      <c r="A16" s="393">
        <v>9</v>
      </c>
      <c r="B16" s="393"/>
      <c r="C16" s="393"/>
      <c r="D16" s="65" t="s">
        <v>993</v>
      </c>
      <c r="E16" s="393" t="s">
        <v>178</v>
      </c>
      <c r="F16" s="393" t="s">
        <v>994</v>
      </c>
      <c r="G16" s="393" t="s">
        <v>995</v>
      </c>
      <c r="H16" s="65" t="s">
        <v>996</v>
      </c>
      <c r="I16" s="393"/>
      <c r="J16" s="393"/>
      <c r="K16" s="393"/>
      <c r="L16" s="393"/>
      <c r="M16" s="393"/>
      <c r="N16" s="393"/>
      <c r="O16" s="393"/>
      <c r="P16" s="393"/>
      <c r="Q16" s="393"/>
      <c r="R16" s="393"/>
      <c r="S16" s="393"/>
      <c r="T16" s="393"/>
      <c r="U16" s="393"/>
      <c r="V16" s="393"/>
      <c r="W16" s="411" t="s">
        <v>997</v>
      </c>
      <c r="X16" s="393"/>
      <c r="Y16" s="393" t="s">
        <v>997</v>
      </c>
      <c r="Z16" s="393"/>
      <c r="AA16" s="393"/>
      <c r="AB16" s="393">
        <v>210</v>
      </c>
      <c r="AC16" s="393"/>
      <c r="AD16" s="430"/>
      <c r="AE16" s="430"/>
      <c r="AF16" s="430"/>
      <c r="AG16" s="430"/>
      <c r="AH16" s="393"/>
      <c r="AI16" s="393"/>
      <c r="AJ16" s="393"/>
      <c r="AK16" s="393"/>
      <c r="AL16" s="393"/>
      <c r="AM16" s="393"/>
      <c r="AN16" s="393"/>
      <c r="AO16" s="393"/>
      <c r="AP16" s="393"/>
      <c r="AQ16" s="399" t="s">
        <v>639</v>
      </c>
      <c r="AR16" s="399" t="s">
        <v>640</v>
      </c>
      <c r="AS16" s="399" t="s">
        <v>639</v>
      </c>
      <c r="AT16" s="399"/>
      <c r="AU16" s="399"/>
      <c r="AV16" s="12"/>
    </row>
    <row r="17" s="7" customFormat="1" ht="75" customHeight="1" spans="1:48">
      <c r="A17" s="393">
        <v>10</v>
      </c>
      <c r="B17" s="393"/>
      <c r="C17" s="393"/>
      <c r="D17" s="65" t="s">
        <v>998</v>
      </c>
      <c r="E17" s="393" t="s">
        <v>178</v>
      </c>
      <c r="F17" s="393" t="s">
        <v>994</v>
      </c>
      <c r="G17" s="393" t="s">
        <v>995</v>
      </c>
      <c r="H17" s="65" t="s">
        <v>999</v>
      </c>
      <c r="I17" s="393"/>
      <c r="J17" s="393"/>
      <c r="K17" s="393"/>
      <c r="L17" s="393"/>
      <c r="M17" s="393"/>
      <c r="N17" s="393"/>
      <c r="O17" s="393"/>
      <c r="P17" s="393"/>
      <c r="Q17" s="393"/>
      <c r="R17" s="393"/>
      <c r="S17" s="393"/>
      <c r="T17" s="393"/>
      <c r="U17" s="393"/>
      <c r="V17" s="393"/>
      <c r="W17" s="411" t="s">
        <v>183</v>
      </c>
      <c r="X17" s="393"/>
      <c r="Y17" s="411" t="s">
        <v>183</v>
      </c>
      <c r="Z17" s="393"/>
      <c r="AA17" s="393"/>
      <c r="AB17" s="393">
        <v>200</v>
      </c>
      <c r="AC17" s="393"/>
      <c r="AD17" s="430"/>
      <c r="AE17" s="430"/>
      <c r="AF17" s="430"/>
      <c r="AG17" s="430"/>
      <c r="AH17" s="393"/>
      <c r="AI17" s="393"/>
      <c r="AJ17" s="393"/>
      <c r="AK17" s="393"/>
      <c r="AL17" s="393"/>
      <c r="AM17" s="393"/>
      <c r="AN17" s="393"/>
      <c r="AO17" s="393"/>
      <c r="AP17" s="393"/>
      <c r="AQ17" s="399" t="s">
        <v>639</v>
      </c>
      <c r="AR17" s="399" t="s">
        <v>640</v>
      </c>
      <c r="AS17" s="399" t="s">
        <v>184</v>
      </c>
      <c r="AT17" s="399"/>
      <c r="AU17" s="399"/>
      <c r="AV17" s="12"/>
    </row>
    <row r="18" s="7" customFormat="1" ht="93" customHeight="1" spans="1:48">
      <c r="A18" s="393">
        <v>11</v>
      </c>
      <c r="B18" s="393"/>
      <c r="C18" s="393"/>
      <c r="D18" s="65" t="s">
        <v>1004</v>
      </c>
      <c r="E18" s="393" t="s">
        <v>178</v>
      </c>
      <c r="F18" s="393" t="s">
        <v>1005</v>
      </c>
      <c r="G18" s="393" t="s">
        <v>995</v>
      </c>
      <c r="H18" s="65" t="s">
        <v>1006</v>
      </c>
      <c r="I18" s="393"/>
      <c r="J18" s="393"/>
      <c r="K18" s="393"/>
      <c r="L18" s="393"/>
      <c r="M18" s="393"/>
      <c r="N18" s="393"/>
      <c r="O18" s="393"/>
      <c r="P18" s="393"/>
      <c r="Q18" s="393"/>
      <c r="R18" s="393"/>
      <c r="S18" s="393"/>
      <c r="T18" s="393"/>
      <c r="U18" s="393"/>
      <c r="V18" s="393"/>
      <c r="W18" s="393" t="s">
        <v>1007</v>
      </c>
      <c r="X18" s="393"/>
      <c r="Y18" s="393" t="s">
        <v>1007</v>
      </c>
      <c r="Z18" s="393"/>
      <c r="AA18" s="393"/>
      <c r="AB18" s="393">
        <v>38</v>
      </c>
      <c r="AC18" s="393"/>
      <c r="AD18" s="430"/>
      <c r="AE18" s="430"/>
      <c r="AF18" s="430"/>
      <c r="AG18" s="430"/>
      <c r="AH18" s="393"/>
      <c r="AI18" s="393"/>
      <c r="AJ18" s="393"/>
      <c r="AK18" s="393"/>
      <c r="AL18" s="393"/>
      <c r="AM18" s="393"/>
      <c r="AN18" s="393"/>
      <c r="AO18" s="393"/>
      <c r="AP18" s="393"/>
      <c r="AQ18" s="399" t="s">
        <v>639</v>
      </c>
      <c r="AR18" s="399" t="s">
        <v>640</v>
      </c>
      <c r="AS18" s="399" t="s">
        <v>639</v>
      </c>
      <c r="AT18" s="399"/>
      <c r="AU18" s="399"/>
      <c r="AV18" s="12"/>
    </row>
    <row r="19" ht="261" customHeight="1" spans="1:48">
      <c r="A19" s="393">
        <v>12</v>
      </c>
      <c r="B19" s="396"/>
      <c r="C19" s="396" t="s">
        <v>303</v>
      </c>
      <c r="D19" s="412" t="s">
        <v>1051</v>
      </c>
      <c r="E19" s="396" t="s">
        <v>178</v>
      </c>
      <c r="F19" s="396" t="s">
        <v>1022</v>
      </c>
      <c r="G19" s="396" t="s">
        <v>950</v>
      </c>
      <c r="H19" s="412" t="s">
        <v>1052</v>
      </c>
      <c r="I19" s="459">
        <v>1</v>
      </c>
      <c r="J19" s="459" t="s">
        <v>952</v>
      </c>
      <c r="K19" s="459"/>
      <c r="L19" s="459"/>
      <c r="M19" s="459"/>
      <c r="N19" s="459"/>
      <c r="O19" s="459"/>
      <c r="P19" s="459"/>
      <c r="Q19" s="459"/>
      <c r="R19" s="459"/>
      <c r="S19" s="459" t="s">
        <v>953</v>
      </c>
      <c r="T19" s="467" t="s">
        <v>954</v>
      </c>
      <c r="U19" s="459" t="s">
        <v>955</v>
      </c>
      <c r="V19" s="459" t="s">
        <v>956</v>
      </c>
      <c r="W19" s="396" t="s">
        <v>985</v>
      </c>
      <c r="X19" s="396" t="s">
        <v>944</v>
      </c>
      <c r="Y19" s="396" t="s">
        <v>183</v>
      </c>
      <c r="Z19" s="396" t="s">
        <v>957</v>
      </c>
      <c r="AA19" s="396"/>
      <c r="AB19" s="396">
        <v>450</v>
      </c>
      <c r="AC19" s="396"/>
      <c r="AD19" s="396"/>
      <c r="AE19" s="396"/>
      <c r="AF19" s="396"/>
      <c r="AG19" s="396"/>
      <c r="AH19" s="396"/>
      <c r="AI19" s="396"/>
      <c r="AJ19" s="396"/>
      <c r="AK19" s="396"/>
      <c r="AL19" s="396"/>
      <c r="AM19" s="393"/>
      <c r="AN19" s="393"/>
      <c r="AO19" s="393" t="s">
        <v>958</v>
      </c>
      <c r="AP19" s="393" t="s">
        <v>959</v>
      </c>
      <c r="AQ19" s="399" t="s">
        <v>639</v>
      </c>
      <c r="AR19" s="399" t="s">
        <v>640</v>
      </c>
      <c r="AS19" s="399" t="s">
        <v>184</v>
      </c>
      <c r="AT19" s="399"/>
      <c r="AU19" s="399" t="s">
        <v>1079</v>
      </c>
      <c r="AV19" s="12">
        <v>1</v>
      </c>
    </row>
    <row r="20" s="12" customFormat="1" ht="183" customHeight="1" spans="1:48">
      <c r="A20" s="393">
        <v>13</v>
      </c>
      <c r="B20" s="401"/>
      <c r="C20" s="393">
        <v>2024</v>
      </c>
      <c r="D20" s="65" t="s">
        <v>259</v>
      </c>
      <c r="E20" s="393" t="s">
        <v>178</v>
      </c>
      <c r="F20" s="396" t="s">
        <v>1013</v>
      </c>
      <c r="G20" s="393" t="s">
        <v>225</v>
      </c>
      <c r="H20" s="65" t="s">
        <v>1053</v>
      </c>
      <c r="I20" s="393"/>
      <c r="J20" s="399" t="s">
        <v>682</v>
      </c>
      <c r="K20" s="399"/>
      <c r="L20" s="399"/>
      <c r="M20" s="399"/>
      <c r="N20" s="399"/>
      <c r="O20" s="399"/>
      <c r="P20" s="399"/>
      <c r="Q20" s="399"/>
      <c r="R20" s="399"/>
      <c r="S20" s="399">
        <v>289</v>
      </c>
      <c r="T20" s="399">
        <v>1120</v>
      </c>
      <c r="U20" s="399">
        <v>66</v>
      </c>
      <c r="V20" s="399">
        <v>275</v>
      </c>
      <c r="W20" s="393" t="s">
        <v>227</v>
      </c>
      <c r="X20" s="393" t="s">
        <v>656</v>
      </c>
      <c r="Y20" s="393" t="s">
        <v>183</v>
      </c>
      <c r="Z20" s="393"/>
      <c r="AA20" s="393"/>
      <c r="AB20" s="399">
        <v>300</v>
      </c>
      <c r="AC20" s="399"/>
      <c r="AD20" s="399"/>
      <c r="AE20" s="399"/>
      <c r="AF20" s="399"/>
      <c r="AG20" s="399"/>
      <c r="AH20" s="399"/>
      <c r="AI20" s="399"/>
      <c r="AJ20" s="399"/>
      <c r="AK20" s="399"/>
      <c r="AL20" s="399"/>
      <c r="AM20" s="399"/>
      <c r="AN20" s="399"/>
      <c r="AO20" s="393" t="s">
        <v>683</v>
      </c>
      <c r="AP20" s="393" t="s">
        <v>683</v>
      </c>
      <c r="AQ20" s="399" t="s">
        <v>184</v>
      </c>
      <c r="AR20" s="399" t="s">
        <v>640</v>
      </c>
      <c r="AS20" s="399" t="s">
        <v>184</v>
      </c>
      <c r="AT20" s="399"/>
      <c r="AU20" s="399" t="s">
        <v>1079</v>
      </c>
      <c r="AV20" s="12">
        <v>1</v>
      </c>
    </row>
    <row r="21" s="7" customFormat="1" ht="103" customHeight="1" spans="1:48">
      <c r="A21" s="393">
        <v>14</v>
      </c>
      <c r="B21" s="393"/>
      <c r="C21" s="393"/>
      <c r="D21" s="65" t="s">
        <v>216</v>
      </c>
      <c r="E21" s="393" t="s">
        <v>178</v>
      </c>
      <c r="F21" s="393" t="s">
        <v>1009</v>
      </c>
      <c r="G21" s="393" t="s">
        <v>218</v>
      </c>
      <c r="H21" s="65" t="s">
        <v>1080</v>
      </c>
      <c r="I21" s="393"/>
      <c r="J21" s="393"/>
      <c r="K21" s="393"/>
      <c r="L21" s="393"/>
      <c r="M21" s="393"/>
      <c r="N21" s="393"/>
      <c r="O21" s="393"/>
      <c r="P21" s="393"/>
      <c r="Q21" s="393"/>
      <c r="R21" s="393"/>
      <c r="S21" s="393"/>
      <c r="T21" s="393"/>
      <c r="U21" s="393"/>
      <c r="V21" s="393"/>
      <c r="W21" s="393" t="s">
        <v>206</v>
      </c>
      <c r="X21" s="393"/>
      <c r="Y21" s="393" t="s">
        <v>183</v>
      </c>
      <c r="Z21" s="393"/>
      <c r="AA21" s="393"/>
      <c r="AB21" s="393">
        <v>150</v>
      </c>
      <c r="AC21" s="393"/>
      <c r="AD21" s="430"/>
      <c r="AE21" s="430"/>
      <c r="AF21" s="430"/>
      <c r="AG21" s="430"/>
      <c r="AH21" s="393"/>
      <c r="AI21" s="393"/>
      <c r="AJ21" s="393"/>
      <c r="AK21" s="393"/>
      <c r="AL21" s="393"/>
      <c r="AM21" s="393"/>
      <c r="AN21" s="393"/>
      <c r="AO21" s="393"/>
      <c r="AP21" s="393"/>
      <c r="AQ21" s="399" t="s">
        <v>639</v>
      </c>
      <c r="AR21" s="399" t="s">
        <v>640</v>
      </c>
      <c r="AS21" s="399" t="s">
        <v>184</v>
      </c>
      <c r="AT21" s="399"/>
      <c r="AU21" s="399" t="s">
        <v>1079</v>
      </c>
      <c r="AV21" s="12">
        <v>1</v>
      </c>
    </row>
    <row r="22" s="9" customFormat="1" ht="309.6" spans="1:48">
      <c r="A22" s="393">
        <v>15</v>
      </c>
      <c r="B22" s="401"/>
      <c r="C22" s="411">
        <v>2024</v>
      </c>
      <c r="D22" s="408" t="s">
        <v>613</v>
      </c>
      <c r="E22" s="411" t="s">
        <v>178</v>
      </c>
      <c r="F22" s="411" t="s">
        <v>984</v>
      </c>
      <c r="G22" s="411" t="s">
        <v>409</v>
      </c>
      <c r="H22" s="408" t="s">
        <v>1014</v>
      </c>
      <c r="I22" s="411"/>
      <c r="J22" s="411"/>
      <c r="K22" s="411"/>
      <c r="L22" s="411"/>
      <c r="M22" s="411"/>
      <c r="N22" s="411"/>
      <c r="O22" s="411"/>
      <c r="P22" s="411"/>
      <c r="Q22" s="411"/>
      <c r="R22" s="411"/>
      <c r="S22" s="411">
        <v>955</v>
      </c>
      <c r="T22" s="411">
        <v>3536</v>
      </c>
      <c r="U22" s="411">
        <v>317</v>
      </c>
      <c r="V22" s="411">
        <v>1254</v>
      </c>
      <c r="W22" s="411" t="s">
        <v>192</v>
      </c>
      <c r="X22" s="411" t="s">
        <v>810</v>
      </c>
      <c r="Y22" s="411" t="s">
        <v>183</v>
      </c>
      <c r="Z22" s="411" t="s">
        <v>811</v>
      </c>
      <c r="AA22" s="411"/>
      <c r="AB22" s="411">
        <v>242</v>
      </c>
      <c r="AC22" s="411"/>
      <c r="AD22" s="411"/>
      <c r="AE22" s="411"/>
      <c r="AF22" s="411"/>
      <c r="AG22" s="411"/>
      <c r="AH22" s="411"/>
      <c r="AI22" s="411"/>
      <c r="AJ22" s="411"/>
      <c r="AK22" s="411"/>
      <c r="AL22" s="411"/>
      <c r="AM22" s="411"/>
      <c r="AN22" s="411"/>
      <c r="AO22" s="411" t="s">
        <v>816</v>
      </c>
      <c r="AP22" s="411" t="s">
        <v>817</v>
      </c>
      <c r="AQ22" s="399" t="s">
        <v>639</v>
      </c>
      <c r="AR22" s="399" t="s">
        <v>640</v>
      </c>
      <c r="AS22" s="399" t="s">
        <v>184</v>
      </c>
      <c r="AT22" s="399"/>
      <c r="AU22" s="399" t="s">
        <v>1079</v>
      </c>
      <c r="AV22" s="12">
        <v>1</v>
      </c>
    </row>
    <row r="23" s="9" customFormat="1" ht="408" customHeight="1" spans="1:48">
      <c r="A23" s="393">
        <v>16</v>
      </c>
      <c r="B23" s="403"/>
      <c r="C23" s="414"/>
      <c r="D23" s="408" t="s">
        <v>327</v>
      </c>
      <c r="E23" s="411" t="s">
        <v>178</v>
      </c>
      <c r="F23" s="411" t="s">
        <v>984</v>
      </c>
      <c r="G23" s="411" t="s">
        <v>209</v>
      </c>
      <c r="H23" s="408" t="s">
        <v>1081</v>
      </c>
      <c r="I23" s="411"/>
      <c r="J23" s="411"/>
      <c r="K23" s="411"/>
      <c r="L23" s="411"/>
      <c r="M23" s="411"/>
      <c r="N23" s="411"/>
      <c r="O23" s="411"/>
      <c r="P23" s="411"/>
      <c r="Q23" s="411"/>
      <c r="R23" s="411"/>
      <c r="S23" s="411"/>
      <c r="T23" s="411"/>
      <c r="U23" s="411"/>
      <c r="V23" s="411"/>
      <c r="W23" s="411" t="s">
        <v>305</v>
      </c>
      <c r="X23" s="411"/>
      <c r="Y23" s="411" t="s">
        <v>207</v>
      </c>
      <c r="Z23" s="411"/>
      <c r="AA23" s="411"/>
      <c r="AB23" s="411">
        <v>800</v>
      </c>
      <c r="AC23" s="411"/>
      <c r="AD23" s="411"/>
      <c r="AE23" s="411"/>
      <c r="AF23" s="411"/>
      <c r="AG23" s="411"/>
      <c r="AH23" s="411"/>
      <c r="AI23" s="411"/>
      <c r="AJ23" s="411"/>
      <c r="AK23" s="411"/>
      <c r="AL23" s="411"/>
      <c r="AM23" s="411"/>
      <c r="AN23" s="411"/>
      <c r="AO23" s="411"/>
      <c r="AP23" s="411"/>
      <c r="AQ23" s="399" t="s">
        <v>639</v>
      </c>
      <c r="AR23" s="399" t="s">
        <v>640</v>
      </c>
      <c r="AS23" s="399" t="s">
        <v>639</v>
      </c>
      <c r="AT23" s="399"/>
      <c r="AU23" s="393" t="s">
        <v>986</v>
      </c>
      <c r="AV23" s="12"/>
    </row>
    <row r="24" s="9" customFormat="1" ht="115" customHeight="1" spans="1:48">
      <c r="A24" s="465"/>
      <c r="B24" s="403"/>
      <c r="C24" s="414"/>
      <c r="D24" s="466"/>
      <c r="E24" s="414"/>
      <c r="F24" s="414"/>
      <c r="G24" s="414"/>
      <c r="H24" s="466"/>
      <c r="I24" s="414"/>
      <c r="J24" s="414"/>
      <c r="K24" s="414"/>
      <c r="L24" s="414"/>
      <c r="M24" s="414"/>
      <c r="N24" s="414"/>
      <c r="O24" s="414"/>
      <c r="P24" s="414"/>
      <c r="Q24" s="414"/>
      <c r="R24" s="414"/>
      <c r="S24" s="414"/>
      <c r="T24" s="414"/>
      <c r="U24" s="414"/>
      <c r="V24" s="414"/>
      <c r="W24" s="414"/>
      <c r="X24" s="414"/>
      <c r="Y24" s="468"/>
      <c r="Z24" s="411"/>
      <c r="AA24" s="411"/>
      <c r="AB24" s="411"/>
      <c r="AC24" s="411"/>
      <c r="AD24" s="411"/>
      <c r="AE24" s="411"/>
      <c r="AF24" s="411"/>
      <c r="AG24" s="411"/>
      <c r="AH24" s="411"/>
      <c r="AI24" s="411"/>
      <c r="AJ24" s="411"/>
      <c r="AK24" s="411"/>
      <c r="AL24" s="411"/>
      <c r="AM24" s="411"/>
      <c r="AN24" s="411"/>
      <c r="AO24" s="411"/>
      <c r="AP24" s="411"/>
      <c r="AQ24" s="399"/>
      <c r="AR24" s="399"/>
      <c r="AS24" s="399"/>
      <c r="AT24" s="399"/>
      <c r="AU24" s="393"/>
      <c r="AV24" s="12"/>
    </row>
    <row r="25" s="7" customFormat="1" ht="89" customHeight="1" spans="1:48">
      <c r="A25" s="388" t="s">
        <v>1069</v>
      </c>
      <c r="B25" s="389"/>
      <c r="C25" s="389"/>
      <c r="D25" s="389"/>
      <c r="E25" s="389"/>
      <c r="F25" s="389"/>
      <c r="G25" s="389"/>
      <c r="H25" s="389"/>
      <c r="I25" s="389"/>
      <c r="J25" s="389"/>
      <c r="K25" s="389"/>
      <c r="L25" s="389"/>
      <c r="M25" s="389"/>
      <c r="N25" s="389"/>
      <c r="O25" s="389"/>
      <c r="P25" s="389"/>
      <c r="Q25" s="389"/>
      <c r="R25" s="389"/>
      <c r="S25" s="389"/>
      <c r="T25" s="389"/>
      <c r="U25" s="389"/>
      <c r="V25" s="389"/>
      <c r="W25" s="389"/>
      <c r="X25" s="389"/>
      <c r="Y25" s="413"/>
      <c r="Z25" s="393"/>
      <c r="AA25" s="393"/>
      <c r="AB25" s="387">
        <f>SUM(AB26:AB40)</f>
        <v>4046</v>
      </c>
      <c r="AC25" s="393"/>
      <c r="AD25" s="430"/>
      <c r="AE25" s="430"/>
      <c r="AF25" s="430"/>
      <c r="AG25" s="430"/>
      <c r="AH25" s="393"/>
      <c r="AI25" s="393"/>
      <c r="AJ25" s="393"/>
      <c r="AK25" s="393"/>
      <c r="AL25" s="393"/>
      <c r="AM25" s="393"/>
      <c r="AN25" s="393"/>
      <c r="AO25" s="393"/>
      <c r="AP25" s="393"/>
      <c r="AQ25" s="399" t="s">
        <v>1063</v>
      </c>
      <c r="AR25" s="399" t="s">
        <v>1063</v>
      </c>
      <c r="AS25" s="399" t="s">
        <v>1063</v>
      </c>
      <c r="AT25" s="399"/>
      <c r="AU25" s="399"/>
      <c r="AV25" s="12"/>
    </row>
    <row r="26" s="7" customFormat="1" ht="131" customHeight="1" spans="1:48">
      <c r="A26" s="393">
        <v>1</v>
      </c>
      <c r="B26" s="393"/>
      <c r="C26" s="393"/>
      <c r="D26" s="408" t="s">
        <v>208</v>
      </c>
      <c r="E26" s="396" t="s">
        <v>178</v>
      </c>
      <c r="F26" s="396" t="s">
        <v>990</v>
      </c>
      <c r="G26" s="396" t="s">
        <v>209</v>
      </c>
      <c r="H26" s="408" t="s">
        <v>210</v>
      </c>
      <c r="I26" s="393"/>
      <c r="J26" s="393"/>
      <c r="K26" s="393"/>
      <c r="L26" s="393"/>
      <c r="M26" s="393"/>
      <c r="N26" s="393"/>
      <c r="O26" s="393"/>
      <c r="P26" s="393"/>
      <c r="Q26" s="393"/>
      <c r="R26" s="393"/>
      <c r="S26" s="393"/>
      <c r="T26" s="393"/>
      <c r="U26" s="393"/>
      <c r="V26" s="393"/>
      <c r="W26" s="411" t="s">
        <v>211</v>
      </c>
      <c r="X26" s="393"/>
      <c r="Y26" s="417" t="s">
        <v>207</v>
      </c>
      <c r="Z26" s="393"/>
      <c r="AA26" s="393"/>
      <c r="AB26" s="393">
        <v>300</v>
      </c>
      <c r="AC26" s="393"/>
      <c r="AD26" s="430"/>
      <c r="AE26" s="430"/>
      <c r="AF26" s="430"/>
      <c r="AG26" s="430"/>
      <c r="AH26" s="393"/>
      <c r="AI26" s="393"/>
      <c r="AJ26" s="393"/>
      <c r="AK26" s="393"/>
      <c r="AL26" s="393"/>
      <c r="AM26" s="393"/>
      <c r="AN26" s="393"/>
      <c r="AO26" s="393"/>
      <c r="AP26" s="393"/>
      <c r="AQ26" s="399" t="s">
        <v>639</v>
      </c>
      <c r="AR26" s="399" t="s">
        <v>645</v>
      </c>
      <c r="AS26" s="399" t="s">
        <v>639</v>
      </c>
      <c r="AT26" s="399"/>
      <c r="AU26" s="393"/>
      <c r="AV26" s="463" t="s">
        <v>1082</v>
      </c>
    </row>
    <row r="27" s="12" customFormat="1" ht="192" customHeight="1" spans="1:47">
      <c r="A27" s="393">
        <v>2</v>
      </c>
      <c r="B27" s="401"/>
      <c r="C27" s="393">
        <v>2024</v>
      </c>
      <c r="D27" s="65" t="s">
        <v>282</v>
      </c>
      <c r="E27" s="393" t="s">
        <v>178</v>
      </c>
      <c r="F27" s="396" t="s">
        <v>1013</v>
      </c>
      <c r="G27" s="393" t="s">
        <v>252</v>
      </c>
      <c r="H27" s="65" t="s">
        <v>1058</v>
      </c>
      <c r="I27" s="393"/>
      <c r="J27" s="399"/>
      <c r="K27" s="399"/>
      <c r="L27" s="399"/>
      <c r="M27" s="399"/>
      <c r="N27" s="399"/>
      <c r="O27" s="399"/>
      <c r="P27" s="399"/>
      <c r="Q27" s="399"/>
      <c r="R27" s="399"/>
      <c r="S27" s="399">
        <v>462</v>
      </c>
      <c r="T27" s="399">
        <v>1868</v>
      </c>
      <c r="U27" s="399">
        <v>118</v>
      </c>
      <c r="V27" s="399">
        <v>511</v>
      </c>
      <c r="W27" s="393" t="s">
        <v>227</v>
      </c>
      <c r="X27" s="393" t="s">
        <v>656</v>
      </c>
      <c r="Y27" s="393" t="s">
        <v>183</v>
      </c>
      <c r="Z27" s="393"/>
      <c r="AA27" s="393"/>
      <c r="AB27" s="399">
        <v>650</v>
      </c>
      <c r="AC27" s="399"/>
      <c r="AD27" s="399"/>
      <c r="AE27" s="399"/>
      <c r="AF27" s="399"/>
      <c r="AG27" s="399"/>
      <c r="AH27" s="399"/>
      <c r="AI27" s="399"/>
      <c r="AJ27" s="399"/>
      <c r="AK27" s="399"/>
      <c r="AL27" s="399"/>
      <c r="AM27" s="399"/>
      <c r="AN27" s="399"/>
      <c r="AO27" s="451" t="s">
        <v>695</v>
      </c>
      <c r="AP27" s="451" t="s">
        <v>695</v>
      </c>
      <c r="AQ27" s="399" t="s">
        <v>184</v>
      </c>
      <c r="AR27" s="399" t="s">
        <v>645</v>
      </c>
      <c r="AS27" s="399" t="s">
        <v>639</v>
      </c>
      <c r="AT27" s="399"/>
      <c r="AU27" s="399"/>
    </row>
    <row r="28" s="12" customFormat="1" ht="249" customHeight="1" spans="1:47">
      <c r="A28" s="393">
        <v>3</v>
      </c>
      <c r="B28" s="401"/>
      <c r="C28" s="393">
        <v>2024</v>
      </c>
      <c r="D28" s="65" t="s">
        <v>263</v>
      </c>
      <c r="E28" s="393" t="s">
        <v>178</v>
      </c>
      <c r="F28" s="396" t="s">
        <v>1013</v>
      </c>
      <c r="G28" s="393" t="s">
        <v>265</v>
      </c>
      <c r="H28" s="65" t="s">
        <v>266</v>
      </c>
      <c r="I28" s="393"/>
      <c r="J28" s="399" t="s">
        <v>687</v>
      </c>
      <c r="K28" s="399"/>
      <c r="L28" s="399"/>
      <c r="M28" s="399"/>
      <c r="N28" s="399"/>
      <c r="O28" s="399"/>
      <c r="P28" s="399"/>
      <c r="Q28" s="399"/>
      <c r="R28" s="399"/>
      <c r="S28" s="399">
        <v>694</v>
      </c>
      <c r="T28" s="399">
        <v>2838</v>
      </c>
      <c r="U28" s="399">
        <v>200</v>
      </c>
      <c r="V28" s="399">
        <v>872</v>
      </c>
      <c r="W28" s="393" t="s">
        <v>227</v>
      </c>
      <c r="X28" s="393" t="s">
        <v>656</v>
      </c>
      <c r="Y28" s="393" t="s">
        <v>207</v>
      </c>
      <c r="Z28" s="393"/>
      <c r="AA28" s="393"/>
      <c r="AB28" s="399">
        <v>500</v>
      </c>
      <c r="AC28" s="399"/>
      <c r="AD28" s="399"/>
      <c r="AE28" s="399"/>
      <c r="AF28" s="399"/>
      <c r="AG28" s="399"/>
      <c r="AH28" s="399"/>
      <c r="AI28" s="399"/>
      <c r="AJ28" s="399"/>
      <c r="AK28" s="399"/>
      <c r="AL28" s="399"/>
      <c r="AM28" s="399"/>
      <c r="AN28" s="399"/>
      <c r="AO28" s="451" t="s">
        <v>688</v>
      </c>
      <c r="AP28" s="451" t="s">
        <v>688</v>
      </c>
      <c r="AQ28" s="399" t="s">
        <v>184</v>
      </c>
      <c r="AR28" s="399" t="s">
        <v>645</v>
      </c>
      <c r="AS28" s="399" t="s">
        <v>639</v>
      </c>
      <c r="AT28" s="399"/>
      <c r="AU28" s="399"/>
    </row>
    <row r="29" s="453" customFormat="1" ht="186" customHeight="1" spans="1:48">
      <c r="A29" s="393">
        <v>4</v>
      </c>
      <c r="B29" s="401"/>
      <c r="C29" s="393" t="s">
        <v>303</v>
      </c>
      <c r="D29" s="458" t="s">
        <v>327</v>
      </c>
      <c r="E29" s="393" t="s">
        <v>178</v>
      </c>
      <c r="F29" s="396" t="s">
        <v>984</v>
      </c>
      <c r="G29" s="393" t="s">
        <v>328</v>
      </c>
      <c r="H29" s="65" t="s">
        <v>329</v>
      </c>
      <c r="I29" s="393">
        <v>1</v>
      </c>
      <c r="J29" s="393" t="s">
        <v>727</v>
      </c>
      <c r="K29" s="393"/>
      <c r="L29" s="393"/>
      <c r="M29" s="393"/>
      <c r="N29" s="393"/>
      <c r="O29" s="393"/>
      <c r="P29" s="393"/>
      <c r="Q29" s="393"/>
      <c r="R29" s="393"/>
      <c r="S29" s="393">
        <v>300</v>
      </c>
      <c r="T29" s="393">
        <v>1200</v>
      </c>
      <c r="U29" s="393">
        <v>266</v>
      </c>
      <c r="V29" s="393">
        <v>1064</v>
      </c>
      <c r="W29" s="393" t="s">
        <v>305</v>
      </c>
      <c r="X29" s="393" t="s">
        <v>705</v>
      </c>
      <c r="Y29" s="393" t="s">
        <v>207</v>
      </c>
      <c r="Z29" s="393" t="s">
        <v>715</v>
      </c>
      <c r="AA29" s="393"/>
      <c r="AB29" s="393">
        <v>1000</v>
      </c>
      <c r="AC29" s="393"/>
      <c r="AD29" s="393"/>
      <c r="AE29" s="393"/>
      <c r="AF29" s="393"/>
      <c r="AG29" s="393"/>
      <c r="AH29" s="393"/>
      <c r="AI29" s="393"/>
      <c r="AJ29" s="393"/>
      <c r="AK29" s="393"/>
      <c r="AL29" s="393"/>
      <c r="AM29" s="393"/>
      <c r="AN29" s="393"/>
      <c r="AO29" s="393" t="s">
        <v>728</v>
      </c>
      <c r="AP29" s="393" t="s">
        <v>728</v>
      </c>
      <c r="AQ29" s="399" t="s">
        <v>639</v>
      </c>
      <c r="AR29" s="399" t="s">
        <v>645</v>
      </c>
      <c r="AS29" s="399" t="s">
        <v>639</v>
      </c>
      <c r="AT29" s="399"/>
      <c r="AU29" s="399"/>
      <c r="AV29" s="12"/>
    </row>
    <row r="30" s="250" customFormat="1" ht="154.8" spans="1:48">
      <c r="A30" s="393">
        <v>5</v>
      </c>
      <c r="B30" s="393"/>
      <c r="C30" s="393">
        <v>2024</v>
      </c>
      <c r="D30" s="65" t="s">
        <v>383</v>
      </c>
      <c r="E30" s="393" t="s">
        <v>178</v>
      </c>
      <c r="F30" s="396" t="s">
        <v>990</v>
      </c>
      <c r="G30" s="393" t="s">
        <v>357</v>
      </c>
      <c r="H30" s="65" t="s">
        <v>384</v>
      </c>
      <c r="I30" s="393"/>
      <c r="J30" s="393" t="s">
        <v>789</v>
      </c>
      <c r="K30" s="393"/>
      <c r="L30" s="393"/>
      <c r="M30" s="393"/>
      <c r="N30" s="393"/>
      <c r="O30" s="393"/>
      <c r="P30" s="393"/>
      <c r="Q30" s="393"/>
      <c r="R30" s="393"/>
      <c r="S30" s="393">
        <v>67</v>
      </c>
      <c r="T30" s="393"/>
      <c r="U30" s="393">
        <v>15</v>
      </c>
      <c r="V30" s="393"/>
      <c r="W30" s="393" t="s">
        <v>1016</v>
      </c>
      <c r="X30" s="393" t="s">
        <v>749</v>
      </c>
      <c r="Y30" s="393" t="s">
        <v>207</v>
      </c>
      <c r="Z30" s="393"/>
      <c r="AA30" s="393"/>
      <c r="AB30" s="393">
        <v>200</v>
      </c>
      <c r="AC30" s="393"/>
      <c r="AD30" s="393"/>
      <c r="AE30" s="393"/>
      <c r="AF30" s="393"/>
      <c r="AG30" s="393"/>
      <c r="AH30" s="393"/>
      <c r="AI30" s="393"/>
      <c r="AJ30" s="393"/>
      <c r="AK30" s="393"/>
      <c r="AL30" s="393"/>
      <c r="AM30" s="393"/>
      <c r="AN30" s="393"/>
      <c r="AO30" s="393" t="s">
        <v>790</v>
      </c>
      <c r="AP30" s="393" t="s">
        <v>791</v>
      </c>
      <c r="AQ30" s="393" t="s">
        <v>639</v>
      </c>
      <c r="AR30" s="399" t="s">
        <v>645</v>
      </c>
      <c r="AS30" s="393" t="s">
        <v>639</v>
      </c>
      <c r="AT30" s="393"/>
      <c r="AU30" s="393"/>
      <c r="AV30" s="464"/>
    </row>
    <row r="31" s="12" customFormat="1" ht="154.8" spans="1:47">
      <c r="A31" s="393">
        <v>6</v>
      </c>
      <c r="B31" s="401"/>
      <c r="C31" s="411">
        <v>2024</v>
      </c>
      <c r="D31" s="408" t="s">
        <v>1017</v>
      </c>
      <c r="E31" s="411" t="s">
        <v>178</v>
      </c>
      <c r="F31" s="411" t="s">
        <v>984</v>
      </c>
      <c r="G31" s="411" t="s">
        <v>442</v>
      </c>
      <c r="H31" s="408" t="s">
        <v>443</v>
      </c>
      <c r="I31" s="411"/>
      <c r="J31" s="411"/>
      <c r="K31" s="411"/>
      <c r="L31" s="411"/>
      <c r="M31" s="411"/>
      <c r="N31" s="411"/>
      <c r="O31" s="411"/>
      <c r="P31" s="411"/>
      <c r="Q31" s="411"/>
      <c r="R31" s="411"/>
      <c r="S31" s="411">
        <v>472</v>
      </c>
      <c r="T31" s="411">
        <v>1694</v>
      </c>
      <c r="U31" s="411">
        <v>127</v>
      </c>
      <c r="V31" s="411">
        <v>488</v>
      </c>
      <c r="W31" s="411" t="s">
        <v>192</v>
      </c>
      <c r="X31" s="411" t="s">
        <v>810</v>
      </c>
      <c r="Y31" s="411" t="s">
        <v>207</v>
      </c>
      <c r="Z31" s="411" t="s">
        <v>715</v>
      </c>
      <c r="AA31" s="411"/>
      <c r="AB31" s="411">
        <v>100</v>
      </c>
      <c r="AC31" s="411"/>
      <c r="AD31" s="411"/>
      <c r="AE31" s="411"/>
      <c r="AF31" s="411"/>
      <c r="AG31" s="411"/>
      <c r="AH31" s="411"/>
      <c r="AI31" s="411"/>
      <c r="AJ31" s="411"/>
      <c r="AK31" s="411"/>
      <c r="AL31" s="411"/>
      <c r="AM31" s="411"/>
      <c r="AN31" s="411"/>
      <c r="AO31" s="411" t="s">
        <v>841</v>
      </c>
      <c r="AP31" s="411" t="s">
        <v>842</v>
      </c>
      <c r="AQ31" s="399" t="s">
        <v>639</v>
      </c>
      <c r="AR31" s="399" t="s">
        <v>645</v>
      </c>
      <c r="AS31" s="399" t="s">
        <v>639</v>
      </c>
      <c r="AT31" s="399"/>
      <c r="AU31" s="399"/>
    </row>
    <row r="32" ht="201" customHeight="1" spans="1:47">
      <c r="A32" s="393">
        <v>7</v>
      </c>
      <c r="B32" s="396"/>
      <c r="C32" s="396" t="s">
        <v>303</v>
      </c>
      <c r="D32" s="412" t="s">
        <v>592</v>
      </c>
      <c r="E32" s="396" t="s">
        <v>178</v>
      </c>
      <c r="F32" s="396" t="s">
        <v>1022</v>
      </c>
      <c r="G32" s="396" t="s">
        <v>593</v>
      </c>
      <c r="H32" s="412" t="s">
        <v>594</v>
      </c>
      <c r="I32" s="459">
        <v>1</v>
      </c>
      <c r="J32" s="459" t="s">
        <v>948</v>
      </c>
      <c r="K32" s="459"/>
      <c r="L32" s="459"/>
      <c r="M32" s="459"/>
      <c r="N32" s="459"/>
      <c r="O32" s="459"/>
      <c r="P32" s="459"/>
      <c r="Q32" s="459"/>
      <c r="R32" s="459"/>
      <c r="S32" s="459">
        <v>50</v>
      </c>
      <c r="T32" s="459">
        <v>218</v>
      </c>
      <c r="U32" s="459">
        <v>44</v>
      </c>
      <c r="V32" s="459">
        <v>2</v>
      </c>
      <c r="W32" s="396" t="s">
        <v>985</v>
      </c>
      <c r="X32" s="396" t="s">
        <v>944</v>
      </c>
      <c r="Y32" s="396" t="s">
        <v>207</v>
      </c>
      <c r="Z32" s="396" t="s">
        <v>945</v>
      </c>
      <c r="AA32" s="396"/>
      <c r="AB32" s="396">
        <v>370</v>
      </c>
      <c r="AC32" s="396"/>
      <c r="AD32" s="396"/>
      <c r="AE32" s="396"/>
      <c r="AF32" s="396"/>
      <c r="AG32" s="396"/>
      <c r="AH32" s="396"/>
      <c r="AI32" s="396"/>
      <c r="AJ32" s="396"/>
      <c r="AK32" s="396"/>
      <c r="AL32" s="396"/>
      <c r="AM32" s="393"/>
      <c r="AN32" s="393"/>
      <c r="AO32" s="393" t="s">
        <v>949</v>
      </c>
      <c r="AP32" s="393" t="s">
        <v>949</v>
      </c>
      <c r="AQ32" s="399" t="s">
        <v>639</v>
      </c>
      <c r="AR32" s="399" t="s">
        <v>645</v>
      </c>
      <c r="AS32" s="399" t="s">
        <v>639</v>
      </c>
      <c r="AT32" s="399"/>
      <c r="AU32" s="399"/>
    </row>
    <row r="33" s="8" customFormat="1" ht="133" customHeight="1" spans="1:48">
      <c r="A33" s="393">
        <v>8</v>
      </c>
      <c r="B33" s="399"/>
      <c r="C33" s="399"/>
      <c r="D33" s="65" t="s">
        <v>648</v>
      </c>
      <c r="E33" s="393" t="s">
        <v>178</v>
      </c>
      <c r="F33" s="396" t="s">
        <v>1011</v>
      </c>
      <c r="G33" s="393" t="s">
        <v>1059</v>
      </c>
      <c r="H33" s="65" t="s">
        <v>1060</v>
      </c>
      <c r="I33" s="393"/>
      <c r="J33" s="393"/>
      <c r="K33" s="393"/>
      <c r="L33" s="393"/>
      <c r="M33" s="393"/>
      <c r="N33" s="393"/>
      <c r="O33" s="393"/>
      <c r="P33" s="393"/>
      <c r="Q33" s="393"/>
      <c r="R33" s="393"/>
      <c r="S33" s="393"/>
      <c r="T33" s="393"/>
      <c r="U33" s="393"/>
      <c r="V33" s="393"/>
      <c r="W33" s="393" t="s">
        <v>183</v>
      </c>
      <c r="X33" s="393"/>
      <c r="Y33" s="393" t="s">
        <v>183</v>
      </c>
      <c r="Z33" s="393"/>
      <c r="AA33" s="393"/>
      <c r="AB33" s="393">
        <v>116</v>
      </c>
      <c r="AC33" s="393"/>
      <c r="AD33" s="393"/>
      <c r="AE33" s="393"/>
      <c r="AF33" s="393"/>
      <c r="AG33" s="393"/>
      <c r="AH33" s="393"/>
      <c r="AI33" s="393"/>
      <c r="AJ33" s="393"/>
      <c r="AK33" s="393"/>
      <c r="AL33" s="393"/>
      <c r="AM33" s="393"/>
      <c r="AN33" s="393"/>
      <c r="AO33" s="393"/>
      <c r="AP33" s="393"/>
      <c r="AQ33" s="393" t="s">
        <v>639</v>
      </c>
      <c r="AR33" s="399" t="s">
        <v>645</v>
      </c>
      <c r="AS33" s="393" t="s">
        <v>639</v>
      </c>
      <c r="AT33" s="399"/>
      <c r="AU33" s="399"/>
      <c r="AV33" s="12"/>
    </row>
    <row r="34" s="7" customFormat="1" ht="109" customHeight="1" spans="1:48">
      <c r="A34" s="393">
        <v>9</v>
      </c>
      <c r="B34" s="393"/>
      <c r="C34" s="393"/>
      <c r="D34" s="65" t="s">
        <v>1000</v>
      </c>
      <c r="E34" s="393" t="s">
        <v>178</v>
      </c>
      <c r="F34" s="393" t="s">
        <v>1001</v>
      </c>
      <c r="G34" s="393" t="s">
        <v>995</v>
      </c>
      <c r="H34" s="65" t="s">
        <v>1002</v>
      </c>
      <c r="I34" s="393"/>
      <c r="J34" s="393"/>
      <c r="K34" s="393"/>
      <c r="L34" s="393"/>
      <c r="M34" s="393"/>
      <c r="N34" s="393"/>
      <c r="O34" s="393"/>
      <c r="P34" s="393"/>
      <c r="Q34" s="393"/>
      <c r="R34" s="393"/>
      <c r="S34" s="393"/>
      <c r="T34" s="393"/>
      <c r="U34" s="393"/>
      <c r="V34" s="393"/>
      <c r="W34" s="411" t="s">
        <v>1003</v>
      </c>
      <c r="X34" s="393"/>
      <c r="Y34" s="411" t="s">
        <v>1003</v>
      </c>
      <c r="Z34" s="393"/>
      <c r="AA34" s="393"/>
      <c r="AB34" s="393">
        <v>10</v>
      </c>
      <c r="AC34" s="393"/>
      <c r="AD34" s="430"/>
      <c r="AE34" s="430"/>
      <c r="AF34" s="430"/>
      <c r="AG34" s="430"/>
      <c r="AH34" s="393"/>
      <c r="AI34" s="393"/>
      <c r="AJ34" s="393"/>
      <c r="AK34" s="393"/>
      <c r="AL34" s="393"/>
      <c r="AM34" s="393"/>
      <c r="AN34" s="393"/>
      <c r="AO34" s="393"/>
      <c r="AP34" s="393"/>
      <c r="AQ34" s="399" t="s">
        <v>639</v>
      </c>
      <c r="AR34" s="399" t="s">
        <v>645</v>
      </c>
      <c r="AS34" s="399" t="s">
        <v>639</v>
      </c>
      <c r="AT34" s="399"/>
      <c r="AU34" s="399"/>
      <c r="AV34" s="12"/>
    </row>
    <row r="35" s="12" customFormat="1" ht="155" customHeight="1" spans="1:47">
      <c r="A35" s="393">
        <v>10</v>
      </c>
      <c r="B35" s="401"/>
      <c r="C35" s="393">
        <v>2024</v>
      </c>
      <c r="D35" s="65" t="s">
        <v>236</v>
      </c>
      <c r="E35" s="393" t="s">
        <v>178</v>
      </c>
      <c r="F35" s="396" t="s">
        <v>1013</v>
      </c>
      <c r="G35" s="393" t="s">
        <v>225</v>
      </c>
      <c r="H35" s="65" t="s">
        <v>237</v>
      </c>
      <c r="I35" s="393"/>
      <c r="J35" s="399"/>
      <c r="K35" s="399"/>
      <c r="L35" s="399"/>
      <c r="M35" s="399"/>
      <c r="N35" s="399"/>
      <c r="O35" s="399"/>
      <c r="P35" s="399"/>
      <c r="Q35" s="399"/>
      <c r="R35" s="399"/>
      <c r="S35" s="399">
        <v>694</v>
      </c>
      <c r="T35" s="399">
        <v>2838</v>
      </c>
      <c r="U35" s="399">
        <v>200</v>
      </c>
      <c r="V35" s="399">
        <v>872</v>
      </c>
      <c r="W35" s="393" t="s">
        <v>227</v>
      </c>
      <c r="X35" s="393" t="s">
        <v>656</v>
      </c>
      <c r="Y35" s="393" t="s">
        <v>183</v>
      </c>
      <c r="Z35" s="393"/>
      <c r="AA35" s="393"/>
      <c r="AB35" s="399">
        <v>150</v>
      </c>
      <c r="AC35" s="399"/>
      <c r="AD35" s="399"/>
      <c r="AE35" s="399"/>
      <c r="AF35" s="399"/>
      <c r="AG35" s="399"/>
      <c r="AH35" s="399"/>
      <c r="AI35" s="399"/>
      <c r="AJ35" s="399"/>
      <c r="AK35" s="399"/>
      <c r="AL35" s="399"/>
      <c r="AM35" s="399"/>
      <c r="AN35" s="399"/>
      <c r="AO35" s="451" t="s">
        <v>664</v>
      </c>
      <c r="AP35" s="451" t="s">
        <v>664</v>
      </c>
      <c r="AQ35" s="399" t="s">
        <v>184</v>
      </c>
      <c r="AR35" s="399" t="s">
        <v>645</v>
      </c>
      <c r="AS35" s="399" t="s">
        <v>184</v>
      </c>
      <c r="AT35" s="399"/>
      <c r="AU35" s="399"/>
    </row>
    <row r="36" s="178" customFormat="1" ht="154" customHeight="1" spans="1:48">
      <c r="A36" s="393">
        <v>11</v>
      </c>
      <c r="B36" s="393"/>
      <c r="C36" s="393">
        <v>2024</v>
      </c>
      <c r="D36" s="65" t="s">
        <v>356</v>
      </c>
      <c r="E36" s="393" t="s">
        <v>178</v>
      </c>
      <c r="F36" s="396" t="s">
        <v>1013</v>
      </c>
      <c r="G36" s="393" t="s">
        <v>357</v>
      </c>
      <c r="H36" s="65" t="s">
        <v>358</v>
      </c>
      <c r="I36" s="393"/>
      <c r="J36" s="393" t="s">
        <v>755</v>
      </c>
      <c r="K36" s="399"/>
      <c r="L36" s="399"/>
      <c r="M36" s="399"/>
      <c r="N36" s="399"/>
      <c r="O36" s="399"/>
      <c r="P36" s="399"/>
      <c r="Q36" s="399"/>
      <c r="R36" s="399"/>
      <c r="S36" s="399">
        <v>350</v>
      </c>
      <c r="T36" s="399"/>
      <c r="U36" s="399">
        <v>233</v>
      </c>
      <c r="V36" s="399"/>
      <c r="W36" s="393" t="s">
        <v>1016</v>
      </c>
      <c r="X36" s="393" t="s">
        <v>749</v>
      </c>
      <c r="Y36" s="393" t="s">
        <v>183</v>
      </c>
      <c r="Z36" s="393"/>
      <c r="AA36" s="393"/>
      <c r="AB36" s="393">
        <v>80</v>
      </c>
      <c r="AC36" s="399"/>
      <c r="AD36" s="399"/>
      <c r="AE36" s="399"/>
      <c r="AF36" s="399"/>
      <c r="AG36" s="399"/>
      <c r="AH36" s="399"/>
      <c r="AI36" s="399"/>
      <c r="AJ36" s="399"/>
      <c r="AK36" s="399"/>
      <c r="AL36" s="399"/>
      <c r="AM36" s="399"/>
      <c r="AN36" s="399"/>
      <c r="AO36" s="393" t="s">
        <v>756</v>
      </c>
      <c r="AP36" s="393" t="s">
        <v>757</v>
      </c>
      <c r="AQ36" s="399" t="s">
        <v>639</v>
      </c>
      <c r="AR36" s="399" t="s">
        <v>645</v>
      </c>
      <c r="AS36" s="399" t="s">
        <v>184</v>
      </c>
      <c r="AT36" s="399"/>
      <c r="AU36" s="399"/>
      <c r="AV36" s="12"/>
    </row>
    <row r="37" s="12" customFormat="1" ht="129" spans="1:47">
      <c r="A37" s="393">
        <v>12</v>
      </c>
      <c r="B37" s="401"/>
      <c r="C37" s="393">
        <v>2024</v>
      </c>
      <c r="D37" s="65" t="s">
        <v>285</v>
      </c>
      <c r="E37" s="393" t="s">
        <v>178</v>
      </c>
      <c r="F37" s="396" t="s">
        <v>1013</v>
      </c>
      <c r="G37" s="393" t="s">
        <v>252</v>
      </c>
      <c r="H37" s="65" t="s">
        <v>286</v>
      </c>
      <c r="I37" s="393"/>
      <c r="J37" s="399"/>
      <c r="K37" s="399"/>
      <c r="L37" s="399"/>
      <c r="M37" s="399"/>
      <c r="N37" s="399"/>
      <c r="O37" s="399"/>
      <c r="P37" s="399"/>
      <c r="Q37" s="399"/>
      <c r="R37" s="399"/>
      <c r="S37" s="399">
        <v>462</v>
      </c>
      <c r="T37" s="399">
        <v>1868</v>
      </c>
      <c r="U37" s="399">
        <v>118</v>
      </c>
      <c r="V37" s="399">
        <v>511</v>
      </c>
      <c r="W37" s="393" t="s">
        <v>227</v>
      </c>
      <c r="X37" s="393" t="s">
        <v>656</v>
      </c>
      <c r="Y37" s="393" t="s">
        <v>254</v>
      </c>
      <c r="Z37" s="393"/>
      <c r="AA37" s="393"/>
      <c r="AB37" s="399">
        <v>80</v>
      </c>
      <c r="AC37" s="399"/>
      <c r="AD37" s="399"/>
      <c r="AE37" s="399"/>
      <c r="AF37" s="399"/>
      <c r="AG37" s="399"/>
      <c r="AH37" s="399"/>
      <c r="AI37" s="399"/>
      <c r="AJ37" s="399"/>
      <c r="AK37" s="399"/>
      <c r="AL37" s="399"/>
      <c r="AM37" s="399"/>
      <c r="AN37" s="399"/>
      <c r="AO37" s="451" t="s">
        <v>695</v>
      </c>
      <c r="AP37" s="451" t="s">
        <v>695</v>
      </c>
      <c r="AQ37" s="399" t="s">
        <v>184</v>
      </c>
      <c r="AR37" s="399" t="s">
        <v>645</v>
      </c>
      <c r="AS37" s="399" t="s">
        <v>639</v>
      </c>
      <c r="AT37" s="399"/>
      <c r="AU37" s="399"/>
    </row>
    <row r="38" s="12" customFormat="1" ht="153" customHeight="1" spans="1:47">
      <c r="A38" s="393">
        <v>13</v>
      </c>
      <c r="B38" s="401"/>
      <c r="C38" s="411">
        <v>2024</v>
      </c>
      <c r="D38" s="408" t="s">
        <v>447</v>
      </c>
      <c r="E38" s="411" t="s">
        <v>178</v>
      </c>
      <c r="F38" s="411" t="s">
        <v>984</v>
      </c>
      <c r="G38" s="411" t="s">
        <v>403</v>
      </c>
      <c r="H38" s="408" t="s">
        <v>448</v>
      </c>
      <c r="I38" s="411"/>
      <c r="J38" s="411"/>
      <c r="K38" s="411"/>
      <c r="L38" s="411"/>
      <c r="M38" s="411"/>
      <c r="N38" s="411"/>
      <c r="O38" s="411"/>
      <c r="P38" s="411"/>
      <c r="Q38" s="411"/>
      <c r="R38" s="411"/>
      <c r="S38" s="411">
        <v>336</v>
      </c>
      <c r="T38" s="411">
        <v>1251</v>
      </c>
      <c r="U38" s="411">
        <v>142</v>
      </c>
      <c r="V38" s="411">
        <v>547</v>
      </c>
      <c r="W38" s="411" t="s">
        <v>192</v>
      </c>
      <c r="X38" s="411" t="s">
        <v>810</v>
      </c>
      <c r="Y38" s="411" t="s">
        <v>207</v>
      </c>
      <c r="Z38" s="411" t="s">
        <v>715</v>
      </c>
      <c r="AA38" s="411"/>
      <c r="AB38" s="411">
        <v>80</v>
      </c>
      <c r="AC38" s="411"/>
      <c r="AD38" s="411"/>
      <c r="AE38" s="411"/>
      <c r="AF38" s="411"/>
      <c r="AG38" s="411"/>
      <c r="AH38" s="411"/>
      <c r="AI38" s="411"/>
      <c r="AJ38" s="411"/>
      <c r="AK38" s="411"/>
      <c r="AL38" s="411"/>
      <c r="AM38" s="411"/>
      <c r="AN38" s="411"/>
      <c r="AO38" s="411" t="s">
        <v>845</v>
      </c>
      <c r="AP38" s="411" t="s">
        <v>846</v>
      </c>
      <c r="AQ38" s="399" t="s">
        <v>639</v>
      </c>
      <c r="AR38" s="399" t="s">
        <v>645</v>
      </c>
      <c r="AS38" s="399" t="s">
        <v>184</v>
      </c>
      <c r="AT38" s="399"/>
      <c r="AU38" s="399"/>
    </row>
    <row r="39" s="12" customFormat="1" ht="150" customHeight="1" spans="1:47">
      <c r="A39" s="393">
        <v>14</v>
      </c>
      <c r="B39" s="401"/>
      <c r="C39" s="411">
        <v>2024</v>
      </c>
      <c r="D39" s="408" t="s">
        <v>466</v>
      </c>
      <c r="E39" s="411" t="s">
        <v>178</v>
      </c>
      <c r="F39" s="411" t="s">
        <v>984</v>
      </c>
      <c r="G39" s="411" t="s">
        <v>403</v>
      </c>
      <c r="H39" s="408" t="s">
        <v>467</v>
      </c>
      <c r="I39" s="411"/>
      <c r="J39" s="411"/>
      <c r="K39" s="411"/>
      <c r="L39" s="411"/>
      <c r="M39" s="411"/>
      <c r="N39" s="411"/>
      <c r="O39" s="411"/>
      <c r="P39" s="411"/>
      <c r="Q39" s="411"/>
      <c r="R39" s="411"/>
      <c r="S39" s="411">
        <v>336</v>
      </c>
      <c r="T39" s="411">
        <v>1261</v>
      </c>
      <c r="U39" s="411">
        <v>142</v>
      </c>
      <c r="V39" s="411">
        <v>547</v>
      </c>
      <c r="W39" s="411" t="s">
        <v>192</v>
      </c>
      <c r="X39" s="411" t="s">
        <v>810</v>
      </c>
      <c r="Y39" s="411" t="s">
        <v>183</v>
      </c>
      <c r="Z39" s="411" t="s">
        <v>863</v>
      </c>
      <c r="AA39" s="411"/>
      <c r="AB39" s="411">
        <v>200</v>
      </c>
      <c r="AC39" s="411"/>
      <c r="AD39" s="411"/>
      <c r="AE39" s="411"/>
      <c r="AF39" s="411"/>
      <c r="AG39" s="411"/>
      <c r="AH39" s="411"/>
      <c r="AI39" s="411"/>
      <c r="AJ39" s="411"/>
      <c r="AK39" s="411"/>
      <c r="AL39" s="411"/>
      <c r="AM39" s="411"/>
      <c r="AN39" s="411"/>
      <c r="AO39" s="411" t="s">
        <v>864</v>
      </c>
      <c r="AP39" s="411" t="s">
        <v>865</v>
      </c>
      <c r="AQ39" s="399" t="s">
        <v>639</v>
      </c>
      <c r="AR39" s="399" t="s">
        <v>645</v>
      </c>
      <c r="AS39" s="399" t="s">
        <v>184</v>
      </c>
      <c r="AT39" s="399"/>
      <c r="AU39" s="399"/>
    </row>
    <row r="40" s="251" customFormat="1" ht="169" customHeight="1" spans="1:48">
      <c r="A40" s="393">
        <v>15</v>
      </c>
      <c r="B40" s="393"/>
      <c r="C40" s="393">
        <v>2024</v>
      </c>
      <c r="D40" s="65" t="s">
        <v>565</v>
      </c>
      <c r="E40" s="393" t="s">
        <v>302</v>
      </c>
      <c r="F40" s="393" t="s">
        <v>1009</v>
      </c>
      <c r="G40" s="393" t="s">
        <v>535</v>
      </c>
      <c r="H40" s="65" t="s">
        <v>566</v>
      </c>
      <c r="I40" s="393">
        <v>1</v>
      </c>
      <c r="J40" s="393"/>
      <c r="K40" s="393"/>
      <c r="L40" s="393"/>
      <c r="M40" s="393"/>
      <c r="N40" s="393"/>
      <c r="O40" s="393"/>
      <c r="P40" s="393"/>
      <c r="Q40" s="393"/>
      <c r="R40" s="393"/>
      <c r="S40" s="393"/>
      <c r="T40" s="393"/>
      <c r="U40" s="393"/>
      <c r="V40" s="393"/>
      <c r="W40" s="393" t="s">
        <v>206</v>
      </c>
      <c r="X40" s="393" t="s">
        <v>902</v>
      </c>
      <c r="Y40" s="393" t="s">
        <v>207</v>
      </c>
      <c r="Z40" s="393" t="s">
        <v>866</v>
      </c>
      <c r="AA40" s="393"/>
      <c r="AB40" s="393">
        <v>210</v>
      </c>
      <c r="AC40" s="393"/>
      <c r="AD40" s="430"/>
      <c r="AE40" s="430"/>
      <c r="AF40" s="430"/>
      <c r="AG40" s="430"/>
      <c r="AH40" s="393"/>
      <c r="AI40" s="393"/>
      <c r="AJ40" s="393"/>
      <c r="AK40" s="393"/>
      <c r="AL40" s="393"/>
      <c r="AM40" s="393"/>
      <c r="AN40" s="393"/>
      <c r="AO40" s="393" t="s">
        <v>929</v>
      </c>
      <c r="AP40" s="393" t="s">
        <v>930</v>
      </c>
      <c r="AQ40" s="399" t="s">
        <v>639</v>
      </c>
      <c r="AR40" s="399" t="s">
        <v>645</v>
      </c>
      <c r="AS40" s="399" t="s">
        <v>639</v>
      </c>
      <c r="AT40" s="399"/>
      <c r="AU40" s="399"/>
      <c r="AV40" s="12"/>
    </row>
    <row r="41" s="9" customFormat="1" ht="58" customHeight="1" spans="1:48">
      <c r="A41" s="388" t="s">
        <v>1066</v>
      </c>
      <c r="B41" s="389"/>
      <c r="C41" s="389"/>
      <c r="D41" s="389"/>
      <c r="E41" s="389"/>
      <c r="F41" s="389"/>
      <c r="G41" s="389"/>
      <c r="H41" s="413"/>
      <c r="I41" s="411"/>
      <c r="J41" s="411"/>
      <c r="K41" s="411"/>
      <c r="L41" s="411"/>
      <c r="M41" s="411"/>
      <c r="N41" s="411"/>
      <c r="O41" s="411"/>
      <c r="P41" s="411"/>
      <c r="Q41" s="411"/>
      <c r="R41" s="411"/>
      <c r="S41" s="411"/>
      <c r="T41" s="411"/>
      <c r="U41" s="411"/>
      <c r="V41" s="411"/>
      <c r="W41" s="411"/>
      <c r="X41" s="411"/>
      <c r="Y41" s="411"/>
      <c r="Z41" s="411"/>
      <c r="AA41" s="411"/>
      <c r="AB41" s="434">
        <f>SUM(AB42:AB46)</f>
        <v>7375</v>
      </c>
      <c r="AC41" s="411"/>
      <c r="AD41" s="411"/>
      <c r="AE41" s="411"/>
      <c r="AF41" s="411"/>
      <c r="AG41" s="411"/>
      <c r="AH41" s="411"/>
      <c r="AI41" s="411"/>
      <c r="AJ41" s="411"/>
      <c r="AK41" s="411"/>
      <c r="AL41" s="411"/>
      <c r="AM41" s="411"/>
      <c r="AN41" s="411"/>
      <c r="AO41" s="411"/>
      <c r="AP41" s="411"/>
      <c r="AQ41" s="399" t="s">
        <v>1063</v>
      </c>
      <c r="AR41" s="399" t="s">
        <v>1063</v>
      </c>
      <c r="AS41" s="399" t="s">
        <v>1063</v>
      </c>
      <c r="AT41" s="399"/>
      <c r="AU41" s="399"/>
      <c r="AV41" s="12"/>
    </row>
    <row r="42" s="7" customFormat="1" ht="156" customHeight="1" spans="1:48">
      <c r="A42" s="393">
        <v>1</v>
      </c>
      <c r="B42" s="393"/>
      <c r="C42" s="393"/>
      <c r="D42" s="65" t="s">
        <v>646</v>
      </c>
      <c r="E42" s="393" t="s">
        <v>302</v>
      </c>
      <c r="F42" s="396" t="s">
        <v>990</v>
      </c>
      <c r="G42" s="393" t="s">
        <v>503</v>
      </c>
      <c r="H42" s="65" t="s">
        <v>647</v>
      </c>
      <c r="I42" s="393"/>
      <c r="J42" s="393"/>
      <c r="K42" s="393"/>
      <c r="L42" s="393"/>
      <c r="M42" s="393"/>
      <c r="N42" s="393"/>
      <c r="O42" s="393"/>
      <c r="P42" s="393"/>
      <c r="Q42" s="393"/>
      <c r="R42" s="393"/>
      <c r="S42" s="393"/>
      <c r="T42" s="393"/>
      <c r="U42" s="393"/>
      <c r="V42" s="393"/>
      <c r="W42" s="411" t="s">
        <v>211</v>
      </c>
      <c r="X42" s="393"/>
      <c r="Y42" s="411" t="s">
        <v>207</v>
      </c>
      <c r="Z42" s="393"/>
      <c r="AA42" s="393"/>
      <c r="AB42" s="393">
        <v>5000</v>
      </c>
      <c r="AC42" s="393"/>
      <c r="AD42" s="430"/>
      <c r="AE42" s="430"/>
      <c r="AF42" s="430"/>
      <c r="AG42" s="430"/>
      <c r="AH42" s="393"/>
      <c r="AI42" s="393"/>
      <c r="AJ42" s="393"/>
      <c r="AK42" s="393"/>
      <c r="AL42" s="393"/>
      <c r="AM42" s="393"/>
      <c r="AN42" s="393"/>
      <c r="AO42" s="393"/>
      <c r="AP42" s="393"/>
      <c r="AQ42" s="399" t="s">
        <v>184</v>
      </c>
      <c r="AR42" s="399" t="s">
        <v>201</v>
      </c>
      <c r="AS42" s="399" t="s">
        <v>639</v>
      </c>
      <c r="AT42" s="399"/>
      <c r="AU42" s="393"/>
      <c r="AV42" s="12">
        <v>1</v>
      </c>
    </row>
    <row r="43" s="178" customFormat="1" ht="179" customHeight="1" spans="1:48">
      <c r="A43" s="393">
        <v>2</v>
      </c>
      <c r="B43" s="401"/>
      <c r="C43" s="393">
        <v>2024</v>
      </c>
      <c r="D43" s="65" t="s">
        <v>654</v>
      </c>
      <c r="E43" s="393" t="s">
        <v>178</v>
      </c>
      <c r="F43" s="396" t="s">
        <v>1013</v>
      </c>
      <c r="G43" s="393" t="s">
        <v>225</v>
      </c>
      <c r="H43" s="65" t="s">
        <v>226</v>
      </c>
      <c r="I43" s="399"/>
      <c r="J43" s="393" t="s">
        <v>655</v>
      </c>
      <c r="K43" s="399"/>
      <c r="L43" s="399"/>
      <c r="M43" s="399"/>
      <c r="N43" s="399"/>
      <c r="O43" s="399"/>
      <c r="P43" s="399"/>
      <c r="Q43" s="399"/>
      <c r="R43" s="399"/>
      <c r="S43" s="399">
        <v>694</v>
      </c>
      <c r="T43" s="399">
        <v>2838</v>
      </c>
      <c r="U43" s="399">
        <v>200</v>
      </c>
      <c r="V43" s="399">
        <v>872</v>
      </c>
      <c r="W43" s="393" t="s">
        <v>227</v>
      </c>
      <c r="X43" s="393" t="s">
        <v>656</v>
      </c>
      <c r="Y43" s="393" t="s">
        <v>183</v>
      </c>
      <c r="Z43" s="393"/>
      <c r="AA43" s="393"/>
      <c r="AB43" s="399">
        <v>1500</v>
      </c>
      <c r="AC43" s="399"/>
      <c r="AD43" s="399"/>
      <c r="AE43" s="399"/>
      <c r="AF43" s="399"/>
      <c r="AG43" s="399"/>
      <c r="AH43" s="399"/>
      <c r="AI43" s="399"/>
      <c r="AJ43" s="399"/>
      <c r="AK43" s="399"/>
      <c r="AL43" s="399"/>
      <c r="AM43" s="399"/>
      <c r="AN43" s="399"/>
      <c r="AO43" s="393" t="s">
        <v>657</v>
      </c>
      <c r="AP43" s="393" t="s">
        <v>657</v>
      </c>
      <c r="AQ43" s="399" t="s">
        <v>184</v>
      </c>
      <c r="AR43" s="399" t="s">
        <v>201</v>
      </c>
      <c r="AS43" s="399" t="s">
        <v>184</v>
      </c>
      <c r="AT43" s="399"/>
      <c r="AU43" s="399"/>
      <c r="AV43" s="12"/>
    </row>
    <row r="44" s="9" customFormat="1" ht="157" customHeight="1" spans="1:48">
      <c r="A44" s="393">
        <v>3</v>
      </c>
      <c r="B44" s="401"/>
      <c r="C44" s="393">
        <v>2024</v>
      </c>
      <c r="D44" s="65" t="s">
        <v>368</v>
      </c>
      <c r="E44" s="399" t="s">
        <v>302</v>
      </c>
      <c r="F44" s="396" t="s">
        <v>990</v>
      </c>
      <c r="G44" s="399" t="s">
        <v>369</v>
      </c>
      <c r="H44" s="65" t="s">
        <v>370</v>
      </c>
      <c r="I44" s="399"/>
      <c r="J44" s="393" t="s">
        <v>771</v>
      </c>
      <c r="K44" s="399"/>
      <c r="L44" s="399"/>
      <c r="M44" s="399"/>
      <c r="N44" s="399"/>
      <c r="O44" s="399"/>
      <c r="P44" s="399"/>
      <c r="Q44" s="399"/>
      <c r="R44" s="399"/>
      <c r="S44" s="399">
        <v>195</v>
      </c>
      <c r="T44" s="399"/>
      <c r="U44" s="399">
        <v>89</v>
      </c>
      <c r="V44" s="399"/>
      <c r="W44" s="393" t="s">
        <v>1016</v>
      </c>
      <c r="X44" s="393" t="s">
        <v>749</v>
      </c>
      <c r="Y44" s="393" t="s">
        <v>207</v>
      </c>
      <c r="Z44" s="399"/>
      <c r="AA44" s="399"/>
      <c r="AB44" s="399">
        <v>650</v>
      </c>
      <c r="AC44" s="399"/>
      <c r="AD44" s="399"/>
      <c r="AE44" s="399"/>
      <c r="AF44" s="399"/>
      <c r="AG44" s="399"/>
      <c r="AH44" s="399"/>
      <c r="AI44" s="399"/>
      <c r="AJ44" s="399"/>
      <c r="AK44" s="399"/>
      <c r="AL44" s="399"/>
      <c r="AM44" s="399"/>
      <c r="AN44" s="399"/>
      <c r="AO44" s="393" t="s">
        <v>772</v>
      </c>
      <c r="AP44" s="393" t="s">
        <v>773</v>
      </c>
      <c r="AQ44" s="399" t="s">
        <v>639</v>
      </c>
      <c r="AR44" s="399" t="s">
        <v>201</v>
      </c>
      <c r="AS44" s="399" t="s">
        <v>639</v>
      </c>
      <c r="AT44" s="399"/>
      <c r="AU44" s="399"/>
      <c r="AV44" s="12"/>
    </row>
    <row r="45" s="12" customFormat="1" ht="117" customHeight="1" spans="1:47">
      <c r="A45" s="393">
        <v>4</v>
      </c>
      <c r="B45" s="401"/>
      <c r="C45" s="401">
        <v>2024</v>
      </c>
      <c r="D45" s="65" t="s">
        <v>518</v>
      </c>
      <c r="E45" s="393" t="s">
        <v>178</v>
      </c>
      <c r="F45" s="393" t="s">
        <v>1020</v>
      </c>
      <c r="G45" s="393" t="s">
        <v>503</v>
      </c>
      <c r="H45" s="65" t="s">
        <v>1083</v>
      </c>
      <c r="I45" s="393">
        <v>1</v>
      </c>
      <c r="J45" s="393">
        <v>200</v>
      </c>
      <c r="K45" s="393"/>
      <c r="L45" s="393"/>
      <c r="M45" s="393"/>
      <c r="N45" s="393"/>
      <c r="O45" s="393"/>
      <c r="P45" s="393" t="s">
        <v>893</v>
      </c>
      <c r="Q45" s="393"/>
      <c r="R45" s="393"/>
      <c r="S45" s="393">
        <v>1036</v>
      </c>
      <c r="T45" s="393">
        <v>3894</v>
      </c>
      <c r="U45" s="393">
        <v>384</v>
      </c>
      <c r="V45" s="393">
        <v>384</v>
      </c>
      <c r="W45" s="393" t="s">
        <v>1019</v>
      </c>
      <c r="X45" s="393" t="s">
        <v>880</v>
      </c>
      <c r="Y45" s="393" t="s">
        <v>254</v>
      </c>
      <c r="Z45" s="393" t="s">
        <v>881</v>
      </c>
      <c r="AA45" s="393"/>
      <c r="AB45" s="393">
        <v>200</v>
      </c>
      <c r="AC45" s="393"/>
      <c r="AD45" s="393"/>
      <c r="AE45" s="393"/>
      <c r="AF45" s="393"/>
      <c r="AG45" s="393"/>
      <c r="AH45" s="393"/>
      <c r="AI45" s="393"/>
      <c r="AJ45" s="393"/>
      <c r="AK45" s="393"/>
      <c r="AL45" s="393"/>
      <c r="AM45" s="393"/>
      <c r="AN45" s="393"/>
      <c r="AO45" s="393" t="s">
        <v>894</v>
      </c>
      <c r="AP45" s="393" t="s">
        <v>895</v>
      </c>
      <c r="AQ45" s="399" t="s">
        <v>184</v>
      </c>
      <c r="AR45" s="399" t="s">
        <v>201</v>
      </c>
      <c r="AS45" s="399" t="s">
        <v>639</v>
      </c>
      <c r="AT45" s="399"/>
      <c r="AU45" s="399"/>
    </row>
    <row r="46" s="12" customFormat="1" ht="154.8" spans="1:47">
      <c r="A46" s="393">
        <v>5</v>
      </c>
      <c r="B46" s="401"/>
      <c r="C46" s="401">
        <v>2024</v>
      </c>
      <c r="D46" s="458" t="s">
        <v>521</v>
      </c>
      <c r="E46" s="393" t="s">
        <v>178</v>
      </c>
      <c r="F46" s="393" t="s">
        <v>1021</v>
      </c>
      <c r="G46" s="393" t="s">
        <v>503</v>
      </c>
      <c r="H46" s="65" t="s">
        <v>523</v>
      </c>
      <c r="I46" s="393">
        <v>1</v>
      </c>
      <c r="J46" s="393">
        <v>25</v>
      </c>
      <c r="K46" s="393"/>
      <c r="L46" s="393"/>
      <c r="M46" s="393"/>
      <c r="N46" s="393"/>
      <c r="O46" s="393"/>
      <c r="P46" s="393"/>
      <c r="Q46" s="393"/>
      <c r="R46" s="393"/>
      <c r="S46" s="393">
        <v>435</v>
      </c>
      <c r="T46" s="393">
        <v>1563</v>
      </c>
      <c r="U46" s="393">
        <v>102</v>
      </c>
      <c r="V46" s="393">
        <v>102</v>
      </c>
      <c r="W46" s="393" t="s">
        <v>1019</v>
      </c>
      <c r="X46" s="393" t="s">
        <v>880</v>
      </c>
      <c r="Y46" s="393" t="s">
        <v>183</v>
      </c>
      <c r="Z46" s="393" t="s">
        <v>881</v>
      </c>
      <c r="AA46" s="393"/>
      <c r="AB46" s="393">
        <v>25</v>
      </c>
      <c r="AC46" s="393"/>
      <c r="AD46" s="393"/>
      <c r="AE46" s="393"/>
      <c r="AF46" s="393"/>
      <c r="AG46" s="393"/>
      <c r="AH46" s="393"/>
      <c r="AI46" s="393"/>
      <c r="AJ46" s="393"/>
      <c r="AK46" s="393"/>
      <c r="AL46" s="393"/>
      <c r="AM46" s="393"/>
      <c r="AN46" s="393"/>
      <c r="AO46" s="393" t="s">
        <v>896</v>
      </c>
      <c r="AP46" s="393" t="s">
        <v>897</v>
      </c>
      <c r="AQ46" s="399" t="s">
        <v>184</v>
      </c>
      <c r="AR46" s="399" t="s">
        <v>201</v>
      </c>
      <c r="AS46" s="399" t="s">
        <v>639</v>
      </c>
      <c r="AT46" s="399"/>
      <c r="AU46" s="399"/>
    </row>
  </sheetData>
  <autoFilter xmlns:etc="http://www.wps.cn/officeDocument/2017/etCustomData" ref="A6:XFD46" etc:filterBottomFollowUsedRange="0">
    <extLst/>
  </autoFilter>
  <mergeCells count="43">
    <mergeCell ref="A1:D1"/>
    <mergeCell ref="A2:AU2"/>
    <mergeCell ref="A3:E3"/>
    <mergeCell ref="K4:R4"/>
    <mergeCell ref="S4:V4"/>
    <mergeCell ref="A7:Y7"/>
    <mergeCell ref="A25:Y25"/>
    <mergeCell ref="A41:H41"/>
    <mergeCell ref="A4:A6"/>
    <mergeCell ref="B4:B6"/>
    <mergeCell ref="C4:C6"/>
    <mergeCell ref="D4:D6"/>
    <mergeCell ref="E4:E6"/>
    <mergeCell ref="F4:F6"/>
    <mergeCell ref="G4:G6"/>
    <mergeCell ref="H4:H6"/>
    <mergeCell ref="I4:I6"/>
    <mergeCell ref="J4:J6"/>
    <mergeCell ref="K5:K6"/>
    <mergeCell ref="L5:L6"/>
    <mergeCell ref="M5:M6"/>
    <mergeCell ref="N5:N6"/>
    <mergeCell ref="O5:O6"/>
    <mergeCell ref="P5:P6"/>
    <mergeCell ref="Q5:Q6"/>
    <mergeCell ref="R5:R6"/>
    <mergeCell ref="S5:S6"/>
    <mergeCell ref="T5:T6"/>
    <mergeCell ref="U5:U6"/>
    <mergeCell ref="V5:V6"/>
    <mergeCell ref="W4:W6"/>
    <mergeCell ref="X5:X6"/>
    <mergeCell ref="Y4:Y6"/>
    <mergeCell ref="Z5:Z6"/>
    <mergeCell ref="AA5:AA6"/>
    <mergeCell ref="AO4:AO6"/>
    <mergeCell ref="AP4:AP6"/>
    <mergeCell ref="AQ4:AQ6"/>
    <mergeCell ref="AR4:AR6"/>
    <mergeCell ref="AS4:AS6"/>
    <mergeCell ref="AT4:AT6"/>
    <mergeCell ref="AU4:AU6"/>
    <mergeCell ref="AB4:AN6"/>
  </mergeCells>
  <conditionalFormatting sqref="D16">
    <cfRule type="expression" dxfId="0" priority="2">
      <formula>AND(COUNTIF(#REF!,D16)+COUNTIF(#REF!,D16)+COUNTIF(#REF!,D16)+COUNTIF(#REF!,D16)+COUNTIF(#REF!,D16)+COUNTIF(#REF!,D16)+COUNTIF(#REF!,D16)+COUNTIF(#REF!,D16)+COUNTIF(#REF!,D16)+COUNTIF(#REF!,D16)+COUNTIF(#REF!,D16)+COUNTIF(#REF!,D16)&gt;1,NOT(ISBLANK(D16)))</formula>
    </cfRule>
  </conditionalFormatting>
  <conditionalFormatting sqref="D17">
    <cfRule type="expression" dxfId="0" priority="1">
      <formula>AND(SUMPRODUCT(IFERROR(1*(($D$17&amp;"x")=(D17&amp;"x")),0))&gt;1,NOT(ISBLANK(D17)))</formula>
    </cfRule>
  </conditionalFormatting>
  <pageMargins left="0.751388888888889" right="0.751388888888889" top="1" bottom="1" header="0.5" footer="0.5"/>
  <pageSetup paperSize="8" scale="53"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65</vt:i4>
      </vt:variant>
    </vt:vector>
  </HeadingPairs>
  <TitlesOfParts>
    <vt:vector size="65" baseType="lpstr">
      <vt:lpstr>Sheet1</vt:lpstr>
      <vt:lpstr>简表8.11</vt:lpstr>
      <vt:lpstr>底库（8..15评审）未删除</vt:lpstr>
      <vt:lpstr>乡村振兴局和农业农村局评审 (8.15)</vt:lpstr>
      <vt:lpstr>乡村振兴局和农业农村局评审 (8.16) </vt:lpstr>
      <vt:lpstr>乡村振兴局和农业农村局评审 (8.16) 最新</vt:lpstr>
      <vt:lpstr>乡村振兴局和农业农村局评审 (8.16) 最新 (2)</vt:lpstr>
      <vt:lpstr>乡村振兴局和农业农村局评审 (8.18) </vt:lpstr>
      <vt:lpstr>乡村振兴局和农业农村局评审 (8.19)  </vt:lpstr>
      <vt:lpstr>乡村振兴局和农业农村局评审 (8.21)  </vt:lpstr>
      <vt:lpstr>集中评审意见(9.19)  </vt:lpstr>
      <vt:lpstr>评审后完善 (9.19)  </vt:lpstr>
      <vt:lpstr>储备库（2023.9.20）有受益户监测户</vt:lpstr>
      <vt:lpstr>储备库（2023.9.20）</vt:lpstr>
      <vt:lpstr>储备库分类统计表（2023.9.20）</vt:lpstr>
      <vt:lpstr>计划库（2023.9.20）</vt:lpstr>
      <vt:lpstr>计划库分类统计表（2023.9.20）</vt:lpstr>
      <vt:lpstr>执行库（2023.9.20）</vt:lpstr>
      <vt:lpstr>储备库州级反馈完善（2023.11.1）</vt:lpstr>
      <vt:lpstr>储备库分类统计表（2023.11.17）  </vt:lpstr>
      <vt:lpstr>储备库分类统计表（2023.11.1） </vt:lpstr>
      <vt:lpstr>储备库各行业部门审查意见反馈完善（2023.11.7） </vt:lpstr>
      <vt:lpstr>执行库州级反馈完善（2023.11.1） </vt:lpstr>
      <vt:lpstr>计划库州级反馈完善（2023.11.1）</vt:lpstr>
      <vt:lpstr>计划库分类统计表（2023.11.1）</vt:lpstr>
      <vt:lpstr>执行库分类统计表（2023.11.1）</vt:lpstr>
      <vt:lpstr>储备库各行业部门审查意见反馈完善（2023.11.14）</vt:lpstr>
      <vt:lpstr>储备库（2023.12.12）</vt:lpstr>
      <vt:lpstr>储备库（2023.12.25）上会</vt:lpstr>
      <vt:lpstr>储备库（2024.2.4）上会 </vt:lpstr>
      <vt:lpstr>储备库（2023.12.25） (2)</vt:lpstr>
      <vt:lpstr>储备库（2024.2.4）</vt:lpstr>
      <vt:lpstr>储备库调整（2024.4.26） </vt:lpstr>
      <vt:lpstr>储备库调整（2024.6.20） </vt:lpstr>
      <vt:lpstr>储备库调整（2024.9.20）  </vt:lpstr>
      <vt:lpstr>储备库调整（2024.9.20）   (2)</vt:lpstr>
      <vt:lpstr>储备库分类统计表（2023.12.25） </vt:lpstr>
      <vt:lpstr>储备库分类统计表（2022.4） </vt:lpstr>
      <vt:lpstr>储备库调整分类统计表（2024.4.26)</vt:lpstr>
      <vt:lpstr>储备库调整分类统计表（2024.6.20)</vt:lpstr>
      <vt:lpstr>储备库调整分类统计表（2024.9.20)</vt:lpstr>
      <vt:lpstr>计划库调整（2024.4.26）  </vt:lpstr>
      <vt:lpstr>计划库调整（2024.6.20）   </vt:lpstr>
      <vt:lpstr>计划库调整（2024.9.20）  </vt:lpstr>
      <vt:lpstr>计划库（2023.12.25） </vt:lpstr>
      <vt:lpstr>计划库（2024.2.4）</vt:lpstr>
      <vt:lpstr>计划库分类统计表（2023.12.25） </vt:lpstr>
      <vt:lpstr>计划库调整分类统计表（2024.4.26) </vt:lpstr>
      <vt:lpstr>计划库调整分类统计表（2024.6.20)</vt:lpstr>
      <vt:lpstr>计划库调整分类统计表（2024.9.20)</vt:lpstr>
      <vt:lpstr>计划库分类统计表（2024.2.4)</vt:lpstr>
      <vt:lpstr>执行库（2023.12.25） </vt:lpstr>
      <vt:lpstr>执行库调整（2024.4.26）  </vt:lpstr>
      <vt:lpstr>执行库调整（2024.6.20)</vt:lpstr>
      <vt:lpstr>执行库调整（2024.9.20)</vt:lpstr>
      <vt:lpstr>执行库（2024.2.4)</vt:lpstr>
      <vt:lpstr>执行库分类统计表（2023.12.25）</vt:lpstr>
      <vt:lpstr>执行库分类统计表（2024.2.4)</vt:lpstr>
      <vt:lpstr>执行库调整分类统计表（2024.4.26 </vt:lpstr>
      <vt:lpstr>执行库调整分类统计表（2024.6.20)</vt:lpstr>
      <vt:lpstr>执行库调整分类统计表（2024.9.20)</vt:lpstr>
      <vt:lpstr>储备库（2023.12.12）简表</vt:lpstr>
      <vt:lpstr>储备库（2023.12.12）简表 (2)</vt:lpstr>
      <vt:lpstr>Sheet3</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乡村振兴局</dc:creator>
  <cp:lastModifiedBy>、fan..瑶</cp:lastModifiedBy>
  <dcterms:created xsi:type="dcterms:W3CDTF">2023-07-04T10:31:00Z</dcterms:created>
  <dcterms:modified xsi:type="dcterms:W3CDTF">2024-11-05T09:23:23Z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4E599E8A839245A093580270CB22550F_11</vt:lpwstr>
  </property>
  <property fmtid="{D5CDD505-2E9C-101B-9397-08002B2CF9AE}" pid="3" name="KSOProductBuildVer">
    <vt:lpwstr>2052-12.1.0.18608</vt:lpwstr>
  </property>
  <property fmtid="{D5CDD505-2E9C-101B-9397-08002B2CF9AE}" pid="4" name="KSOReadingLayout">
    <vt:bool>true</vt:bool>
  </property>
</Properties>
</file>